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hurram\Desktop\"/>
    </mc:Choice>
  </mc:AlternateContent>
  <bookViews>
    <workbookView xWindow="0" yWindow="0" windowWidth="20490" windowHeight="7695" tabRatio="772" firstSheet="5" activeTab="13"/>
  </bookViews>
  <sheets>
    <sheet name="Abstract (132-KV)" sheetId="8" r:id="rId1"/>
    <sheet name="Standards (132-KV)" sheetId="7" r:id="rId2"/>
    <sheet name="Abstract (11-KV)" sheetId="1" r:id="rId3"/>
    <sheet name="Standards (11-KV)" sheetId="2" r:id="rId4"/>
    <sheet name="Abstract (Urban)" sheetId="3" r:id="rId5"/>
    <sheet name="Standards (Urban)" sheetId="6" r:id="rId6"/>
    <sheet name="Abstract (Rural)" sheetId="4" r:id="rId7"/>
    <sheet name="Standards (Rural)" sheetId="5" r:id="rId8"/>
    <sheet name="220KV" sheetId="27" r:id="rId9"/>
    <sheet name="Form1" sheetId="11" r:id="rId10"/>
    <sheet name="Form2" sheetId="12" r:id="rId11"/>
    <sheet name="Form3" sheetId="13" r:id="rId12"/>
    <sheet name="Form4" sheetId="14" r:id="rId13"/>
    <sheet name="Form5" sheetId="15" r:id="rId14"/>
    <sheet name="Form6" sheetId="16" r:id="rId15"/>
    <sheet name="Form7" sheetId="17" r:id="rId16"/>
    <sheet name="Form8" sheetId="18" r:id="rId17"/>
    <sheet name="Form9" sheetId="19" r:id="rId18"/>
    <sheet name="Form9 DA" sheetId="26" r:id="rId19"/>
    <sheet name="Form10" sheetId="21" r:id="rId20"/>
    <sheet name="Form11" sheetId="22" r:id="rId21"/>
    <sheet name="Billing" sheetId="24" r:id="rId22"/>
    <sheet name="T&amp;D" sheetId="25" r:id="rId23"/>
  </sheets>
  <externalReferences>
    <externalReference r:id="rId24"/>
    <externalReference r:id="rId25"/>
    <externalReference r:id="rId26"/>
    <externalReference r:id="rId27"/>
  </externalReferences>
  <definedNames>
    <definedName name="\C" localSheetId="8">#REF!</definedName>
    <definedName name="\C" localSheetId="21">#REF!</definedName>
    <definedName name="\C" localSheetId="22">#REF!</definedName>
    <definedName name="\C">#REF!</definedName>
    <definedName name="\D" localSheetId="8">#REF!</definedName>
    <definedName name="\D" localSheetId="21">#REF!</definedName>
    <definedName name="\D">#REF!</definedName>
    <definedName name="\F" localSheetId="8">#REF!</definedName>
    <definedName name="\F" localSheetId="21">#REF!</definedName>
    <definedName name="\F">#REF!</definedName>
    <definedName name="\G" localSheetId="8">#REF!</definedName>
    <definedName name="\G" localSheetId="21">#REF!</definedName>
    <definedName name="\G">#REF!</definedName>
    <definedName name="\I" localSheetId="8">#REF!</definedName>
    <definedName name="\I" localSheetId="21">#REF!</definedName>
    <definedName name="\I">#REF!</definedName>
    <definedName name="\K" localSheetId="8">#REF!</definedName>
    <definedName name="\K" localSheetId="21">#REF!</definedName>
    <definedName name="\K">#REF!</definedName>
    <definedName name="\M" localSheetId="8">#REF!</definedName>
    <definedName name="\M" localSheetId="21">#REF!</definedName>
    <definedName name="\M">#REF!</definedName>
    <definedName name="\N" localSheetId="8">#REF!</definedName>
    <definedName name="\N" localSheetId="21">#REF!</definedName>
    <definedName name="\N">#REF!</definedName>
    <definedName name="\O" localSheetId="8">#REF!</definedName>
    <definedName name="\O" localSheetId="21">#REF!</definedName>
    <definedName name="\O">#REF!</definedName>
    <definedName name="\P" localSheetId="8">#REF!</definedName>
    <definedName name="\P" localSheetId="21">#REF!</definedName>
    <definedName name="\P">#REF!</definedName>
    <definedName name="\Q" localSheetId="8">#REF!</definedName>
    <definedName name="\Q" localSheetId="21">#REF!</definedName>
    <definedName name="\Q">#REF!</definedName>
    <definedName name="\R" localSheetId="8">#REF!</definedName>
    <definedName name="\R" localSheetId="21">#REF!</definedName>
    <definedName name="\R">#REF!</definedName>
    <definedName name="\S" localSheetId="8">#REF!</definedName>
    <definedName name="\S" localSheetId="21">#REF!</definedName>
    <definedName name="\S">#REF!</definedName>
    <definedName name="\W" localSheetId="8">#REF!</definedName>
    <definedName name="\W" localSheetId="21">#REF!</definedName>
    <definedName name="\W">#REF!</definedName>
    <definedName name="\Z" localSheetId="8">#REF!</definedName>
    <definedName name="\Z" localSheetId="21">#REF!</definedName>
    <definedName name="\Z">#REF!</definedName>
    <definedName name="_________g1" localSheetId="8">#REF!</definedName>
    <definedName name="_________g1" localSheetId="21">#REF!</definedName>
    <definedName name="_________g1">#REF!</definedName>
    <definedName name="_________o1" localSheetId="8">#REF!</definedName>
    <definedName name="_________o1" localSheetId="21">#REF!</definedName>
    <definedName name="_________o1">#REF!</definedName>
    <definedName name="_______g1" localSheetId="8">#REF!</definedName>
    <definedName name="_______g1" localSheetId="21">#REF!</definedName>
    <definedName name="_______g1">#REF!</definedName>
    <definedName name="_______o1" localSheetId="8">#REF!</definedName>
    <definedName name="_______o1" localSheetId="21">#REF!</definedName>
    <definedName name="_______o1">#REF!</definedName>
    <definedName name="_____g1" localSheetId="8">#REF!</definedName>
    <definedName name="_____g1" localSheetId="21">#REF!</definedName>
    <definedName name="_____g1">#REF!</definedName>
    <definedName name="_____o1" localSheetId="8">#REF!</definedName>
    <definedName name="_____o1" localSheetId="21">#REF!</definedName>
    <definedName name="_____o1">#REF!</definedName>
    <definedName name="____MF1" localSheetId="8">#REF!</definedName>
    <definedName name="____MF1" localSheetId="21">#REF!</definedName>
    <definedName name="____MF1">#REF!</definedName>
    <definedName name="____MF10" localSheetId="8">#REF!</definedName>
    <definedName name="____MF10" localSheetId="21">#REF!</definedName>
    <definedName name="____MF10">#REF!</definedName>
    <definedName name="____MF11" localSheetId="8">#REF!</definedName>
    <definedName name="____MF11" localSheetId="21">#REF!</definedName>
    <definedName name="____MF11">#REF!</definedName>
    <definedName name="____MF12" localSheetId="8">#REF!</definedName>
    <definedName name="____MF12" localSheetId="21">#REF!</definedName>
    <definedName name="____MF12">#REF!</definedName>
    <definedName name="____MF13" localSheetId="8">#REF!</definedName>
    <definedName name="____MF13" localSheetId="21">#REF!</definedName>
    <definedName name="____MF13">#REF!</definedName>
    <definedName name="____MF14" localSheetId="8">#REF!</definedName>
    <definedName name="____MF14" localSheetId="21">#REF!</definedName>
    <definedName name="____MF14">#REF!</definedName>
    <definedName name="____MF15" localSheetId="8">#REF!</definedName>
    <definedName name="____MF15" localSheetId="21">#REF!</definedName>
    <definedName name="____MF15">#REF!</definedName>
    <definedName name="____MF16" localSheetId="8">#REF!</definedName>
    <definedName name="____MF16" localSheetId="21">#REF!</definedName>
    <definedName name="____MF16">#REF!</definedName>
    <definedName name="____MF17" localSheetId="8">#REF!</definedName>
    <definedName name="____MF17" localSheetId="21">#REF!</definedName>
    <definedName name="____MF17">#REF!</definedName>
    <definedName name="____MF18" localSheetId="8">#REF!</definedName>
    <definedName name="____MF18" localSheetId="21">#REF!</definedName>
    <definedName name="____MF18">#REF!</definedName>
    <definedName name="____MF19" localSheetId="8">#REF!</definedName>
    <definedName name="____MF19" localSheetId="21">#REF!</definedName>
    <definedName name="____MF19">#REF!</definedName>
    <definedName name="____MF2" localSheetId="8">#REF!</definedName>
    <definedName name="____MF2" localSheetId="21">#REF!</definedName>
    <definedName name="____MF2">#REF!</definedName>
    <definedName name="____MF20" localSheetId="8">#REF!</definedName>
    <definedName name="____MF20" localSheetId="21">#REF!</definedName>
    <definedName name="____MF20">#REF!</definedName>
    <definedName name="____MF21" localSheetId="8">#REF!</definedName>
    <definedName name="____MF21" localSheetId="21">#REF!</definedName>
    <definedName name="____MF21">#REF!</definedName>
    <definedName name="____MF22" localSheetId="8">#REF!</definedName>
    <definedName name="____MF22" localSheetId="21">#REF!</definedName>
    <definedName name="____MF22">#REF!</definedName>
    <definedName name="____MF23" localSheetId="8">#REF!</definedName>
    <definedName name="____MF23" localSheetId="21">#REF!</definedName>
    <definedName name="____MF23">#REF!</definedName>
    <definedName name="____MF24" localSheetId="8">#REF!</definedName>
    <definedName name="____MF24" localSheetId="21">#REF!</definedName>
    <definedName name="____MF24">#REF!</definedName>
    <definedName name="____MF25" localSheetId="8">#REF!</definedName>
    <definedName name="____MF25" localSheetId="21">#REF!</definedName>
    <definedName name="____MF25">#REF!</definedName>
    <definedName name="____MF26" localSheetId="8">#REF!</definedName>
    <definedName name="____MF26" localSheetId="21">#REF!</definedName>
    <definedName name="____MF26">#REF!</definedName>
    <definedName name="____MF27" localSheetId="8">#REF!</definedName>
    <definedName name="____MF27" localSheetId="21">#REF!</definedName>
    <definedName name="____MF27">#REF!</definedName>
    <definedName name="____MF28" localSheetId="8">#REF!</definedName>
    <definedName name="____MF28" localSheetId="21">#REF!</definedName>
    <definedName name="____MF28">#REF!</definedName>
    <definedName name="____MF29" localSheetId="8">#REF!</definedName>
    <definedName name="____MF29" localSheetId="21">#REF!</definedName>
    <definedName name="____MF29">#REF!</definedName>
    <definedName name="____MF3" localSheetId="8">#REF!</definedName>
    <definedName name="____MF3" localSheetId="21">#REF!</definedName>
    <definedName name="____MF3">#REF!</definedName>
    <definedName name="____MF30" localSheetId="8">#REF!</definedName>
    <definedName name="____MF30" localSheetId="21">#REF!</definedName>
    <definedName name="____MF30">#REF!</definedName>
    <definedName name="____MF31" localSheetId="8">#REF!</definedName>
    <definedName name="____MF31" localSheetId="21">#REF!</definedName>
    <definedName name="____MF31">#REF!</definedName>
    <definedName name="____MF32" localSheetId="8">#REF!</definedName>
    <definedName name="____MF32" localSheetId="21">#REF!</definedName>
    <definedName name="____MF32">#REF!</definedName>
    <definedName name="____MF33" localSheetId="8">#REF!</definedName>
    <definedName name="____MF33" localSheetId="21">#REF!</definedName>
    <definedName name="____MF33">#REF!</definedName>
    <definedName name="____MF34" localSheetId="8">#REF!</definedName>
    <definedName name="____MF34" localSheetId="21">#REF!</definedName>
    <definedName name="____MF34">#REF!</definedName>
    <definedName name="____MF35" localSheetId="8">#REF!</definedName>
    <definedName name="____MF35" localSheetId="21">#REF!</definedName>
    <definedName name="____MF35">#REF!</definedName>
    <definedName name="____MF36" localSheetId="8">#REF!</definedName>
    <definedName name="____MF36" localSheetId="21">#REF!</definedName>
    <definedName name="____MF36">#REF!</definedName>
    <definedName name="____MF37" localSheetId="8">#REF!</definedName>
    <definedName name="____MF37" localSheetId="21">#REF!</definedName>
    <definedName name="____MF37">#REF!</definedName>
    <definedName name="____MF38" localSheetId="8">#REF!</definedName>
    <definedName name="____MF38" localSheetId="21">#REF!</definedName>
    <definedName name="____MF38">#REF!</definedName>
    <definedName name="____MF39" localSheetId="8">#REF!</definedName>
    <definedName name="____MF39" localSheetId="21">#REF!</definedName>
    <definedName name="____MF39">#REF!</definedName>
    <definedName name="____MF4" localSheetId="8">#REF!</definedName>
    <definedName name="____MF4" localSheetId="21">#REF!</definedName>
    <definedName name="____MF4">#REF!</definedName>
    <definedName name="____MF5" localSheetId="8">#REF!</definedName>
    <definedName name="____MF5" localSheetId="21">#REF!</definedName>
    <definedName name="____MF5">#REF!</definedName>
    <definedName name="____MF6" localSheetId="8">#REF!</definedName>
    <definedName name="____MF6" localSheetId="21">#REF!</definedName>
    <definedName name="____MF6">#REF!</definedName>
    <definedName name="____MF7" localSheetId="8">#REF!</definedName>
    <definedName name="____MF7" localSheetId="21">#REF!</definedName>
    <definedName name="____MF7">#REF!</definedName>
    <definedName name="____MF8" localSheetId="8">#REF!</definedName>
    <definedName name="____MF8" localSheetId="21">#REF!</definedName>
    <definedName name="____MF8">#REF!</definedName>
    <definedName name="____MF80" localSheetId="8">#REF!</definedName>
    <definedName name="____MF80" localSheetId="21">#REF!</definedName>
    <definedName name="____MF80">#REF!</definedName>
    <definedName name="____MF9" localSheetId="8">#REF!</definedName>
    <definedName name="____MF9" localSheetId="21">#REF!</definedName>
    <definedName name="____MF9">#REF!</definedName>
    <definedName name="____PR1" localSheetId="8">#REF!</definedName>
    <definedName name="____PR1" localSheetId="21">#REF!</definedName>
    <definedName name="____PR1">#REF!</definedName>
    <definedName name="____PR10" localSheetId="8">#REF!</definedName>
    <definedName name="____PR10" localSheetId="21">#REF!</definedName>
    <definedName name="____PR10">#REF!</definedName>
    <definedName name="____PR11" localSheetId="8">#REF!</definedName>
    <definedName name="____PR11" localSheetId="21">#REF!</definedName>
    <definedName name="____PR11">#REF!</definedName>
    <definedName name="____PR12" localSheetId="8">#REF!</definedName>
    <definedName name="____PR12" localSheetId="21">#REF!</definedName>
    <definedName name="____PR12">#REF!</definedName>
    <definedName name="____PR13" localSheetId="8">#REF!</definedName>
    <definedName name="____PR13" localSheetId="21">#REF!</definedName>
    <definedName name="____PR13">#REF!</definedName>
    <definedName name="____PR14" localSheetId="8">#REF!</definedName>
    <definedName name="____PR14" localSheetId="21">#REF!</definedName>
    <definedName name="____PR14">#REF!</definedName>
    <definedName name="____PR15" localSheetId="8">#REF!</definedName>
    <definedName name="____PR15" localSheetId="21">#REF!</definedName>
    <definedName name="____PR15">#REF!</definedName>
    <definedName name="____PR16" localSheetId="8">#REF!</definedName>
    <definedName name="____PR16" localSheetId="21">#REF!</definedName>
    <definedName name="____PR16">#REF!</definedName>
    <definedName name="____PR17" localSheetId="8">#REF!</definedName>
    <definedName name="____PR17" localSheetId="21">#REF!</definedName>
    <definedName name="____PR17">#REF!</definedName>
    <definedName name="____PR18" localSheetId="8">#REF!</definedName>
    <definedName name="____PR18" localSheetId="21">#REF!</definedName>
    <definedName name="____PR18">#REF!</definedName>
    <definedName name="____PR19" localSheetId="8">#REF!</definedName>
    <definedName name="____PR19" localSheetId="21">#REF!</definedName>
    <definedName name="____PR19">#REF!</definedName>
    <definedName name="____PR2" localSheetId="8">#REF!</definedName>
    <definedName name="____PR2" localSheetId="21">#REF!</definedName>
    <definedName name="____PR2">#REF!</definedName>
    <definedName name="____PR20" localSheetId="8">#REF!</definedName>
    <definedName name="____PR20" localSheetId="21">#REF!</definedName>
    <definedName name="____PR20">#REF!</definedName>
    <definedName name="____PR21" localSheetId="8">#REF!</definedName>
    <definedName name="____PR21" localSheetId="21">#REF!</definedName>
    <definedName name="____PR21">#REF!</definedName>
    <definedName name="____PR22" localSheetId="8">#REF!</definedName>
    <definedName name="____PR22" localSheetId="21">#REF!</definedName>
    <definedName name="____PR22">#REF!</definedName>
    <definedName name="____PR23" localSheetId="8">#REF!</definedName>
    <definedName name="____PR23" localSheetId="21">#REF!</definedName>
    <definedName name="____PR23">#REF!</definedName>
    <definedName name="____PR24" localSheetId="8">#REF!</definedName>
    <definedName name="____PR24" localSheetId="21">#REF!</definedName>
    <definedName name="____PR24">#REF!</definedName>
    <definedName name="____PR25" localSheetId="8">#REF!</definedName>
    <definedName name="____PR25" localSheetId="21">#REF!</definedName>
    <definedName name="____PR25">#REF!</definedName>
    <definedName name="____PR26" localSheetId="8">#REF!</definedName>
    <definedName name="____PR26" localSheetId="21">#REF!</definedName>
    <definedName name="____PR26">#REF!</definedName>
    <definedName name="____PR27" localSheetId="8">#REF!</definedName>
    <definedName name="____PR27" localSheetId="21">#REF!</definedName>
    <definedName name="____PR27">#REF!</definedName>
    <definedName name="____PR28" localSheetId="8">#REF!</definedName>
    <definedName name="____PR28" localSheetId="21">#REF!</definedName>
    <definedName name="____PR28">#REF!</definedName>
    <definedName name="____PR29" localSheetId="8">#REF!</definedName>
    <definedName name="____PR29" localSheetId="21">#REF!</definedName>
    <definedName name="____PR29">#REF!</definedName>
    <definedName name="____PR3" localSheetId="8">#REF!</definedName>
    <definedName name="____PR3" localSheetId="21">#REF!</definedName>
    <definedName name="____PR3">#REF!</definedName>
    <definedName name="____PR30" localSheetId="8">#REF!</definedName>
    <definedName name="____PR30" localSheetId="21">#REF!</definedName>
    <definedName name="____PR30">#REF!</definedName>
    <definedName name="____PR31" localSheetId="8">#REF!</definedName>
    <definedName name="____PR31" localSheetId="21">#REF!</definedName>
    <definedName name="____PR31">#REF!</definedName>
    <definedName name="____PR32" localSheetId="8">#REF!</definedName>
    <definedName name="____PR32" localSheetId="21">#REF!</definedName>
    <definedName name="____PR32">#REF!</definedName>
    <definedName name="____PR33" localSheetId="8">#REF!</definedName>
    <definedName name="____PR33" localSheetId="21">#REF!</definedName>
    <definedName name="____PR33">#REF!</definedName>
    <definedName name="____PR34" localSheetId="8">#REF!</definedName>
    <definedName name="____PR34" localSheetId="21">#REF!</definedName>
    <definedName name="____PR34">#REF!</definedName>
    <definedName name="____PR35" localSheetId="8">#REF!</definedName>
    <definedName name="____PR35" localSheetId="21">#REF!</definedName>
    <definedName name="____PR35">#REF!</definedName>
    <definedName name="____PR36" localSheetId="8">#REF!</definedName>
    <definedName name="____PR36" localSheetId="21">#REF!</definedName>
    <definedName name="____PR36">#REF!</definedName>
    <definedName name="____PR37" localSheetId="8">#REF!</definedName>
    <definedName name="____PR37" localSheetId="21">#REF!</definedName>
    <definedName name="____PR37">#REF!</definedName>
    <definedName name="____PR38" localSheetId="8">#REF!</definedName>
    <definedName name="____PR38" localSheetId="21">#REF!</definedName>
    <definedName name="____PR38">#REF!</definedName>
    <definedName name="____PR39" localSheetId="8">#REF!</definedName>
    <definedName name="____PR39" localSheetId="21">#REF!</definedName>
    <definedName name="____PR39">#REF!</definedName>
    <definedName name="____PR4" localSheetId="8">#REF!</definedName>
    <definedName name="____PR4" localSheetId="21">#REF!</definedName>
    <definedName name="____PR4">#REF!</definedName>
    <definedName name="____PR5" localSheetId="8">#REF!</definedName>
    <definedName name="____PR5" localSheetId="21">#REF!</definedName>
    <definedName name="____PR5">#REF!</definedName>
    <definedName name="____PR6" localSheetId="8">#REF!</definedName>
    <definedName name="____PR6" localSheetId="21">#REF!</definedName>
    <definedName name="____PR6">#REF!</definedName>
    <definedName name="____PR7" localSheetId="8">#REF!</definedName>
    <definedName name="____PR7" localSheetId="21">#REF!</definedName>
    <definedName name="____PR7">#REF!</definedName>
    <definedName name="____PR8" localSheetId="8">#REF!</definedName>
    <definedName name="____PR8" localSheetId="21">#REF!</definedName>
    <definedName name="____PR8">#REF!</definedName>
    <definedName name="____PR9" localSheetId="8">#REF!</definedName>
    <definedName name="____PR9" localSheetId="21">#REF!</definedName>
    <definedName name="____PR9">#REF!</definedName>
    <definedName name="___g1" localSheetId="8">#REF!</definedName>
    <definedName name="___g1" localSheetId="21">#REF!</definedName>
    <definedName name="___g1">#REF!</definedName>
    <definedName name="___MF1" localSheetId="8">#REF!</definedName>
    <definedName name="___MF1" localSheetId="21">#REF!</definedName>
    <definedName name="___MF1">#REF!</definedName>
    <definedName name="___MF10" localSheetId="8">#REF!</definedName>
    <definedName name="___MF10" localSheetId="21">#REF!</definedName>
    <definedName name="___MF10">#REF!</definedName>
    <definedName name="___MF11" localSheetId="8">#REF!</definedName>
    <definedName name="___MF11" localSheetId="21">#REF!</definedName>
    <definedName name="___MF11">#REF!</definedName>
    <definedName name="___MF12" localSheetId="8">#REF!</definedName>
    <definedName name="___MF12" localSheetId="21">#REF!</definedName>
    <definedName name="___MF12">#REF!</definedName>
    <definedName name="___MF13" localSheetId="8">#REF!</definedName>
    <definedName name="___MF13" localSheetId="21">#REF!</definedName>
    <definedName name="___MF13">#REF!</definedName>
    <definedName name="___MF14" localSheetId="8">#REF!</definedName>
    <definedName name="___MF14" localSheetId="21">#REF!</definedName>
    <definedName name="___MF14">#REF!</definedName>
    <definedName name="___MF15" localSheetId="8">#REF!</definedName>
    <definedName name="___MF15" localSheetId="21">#REF!</definedName>
    <definedName name="___MF15">#REF!</definedName>
    <definedName name="___MF16" localSheetId="8">#REF!</definedName>
    <definedName name="___MF16" localSheetId="21">#REF!</definedName>
    <definedName name="___MF16">#REF!</definedName>
    <definedName name="___MF17" localSheetId="8">#REF!</definedName>
    <definedName name="___MF17" localSheetId="21">#REF!</definedName>
    <definedName name="___MF17">#REF!</definedName>
    <definedName name="___MF18" localSheetId="8">#REF!</definedName>
    <definedName name="___MF18" localSheetId="21">#REF!</definedName>
    <definedName name="___MF18">#REF!</definedName>
    <definedName name="___MF19" localSheetId="8">#REF!</definedName>
    <definedName name="___MF19" localSheetId="21">#REF!</definedName>
    <definedName name="___MF19">#REF!</definedName>
    <definedName name="___MF2" localSheetId="8">#REF!</definedName>
    <definedName name="___MF2" localSheetId="21">#REF!</definedName>
    <definedName name="___MF2">#REF!</definedName>
    <definedName name="___MF20" localSheetId="8">#REF!</definedName>
    <definedName name="___MF20" localSheetId="21">#REF!</definedName>
    <definedName name="___MF20">#REF!</definedName>
    <definedName name="___MF21" localSheetId="8">#REF!</definedName>
    <definedName name="___MF21" localSheetId="21">#REF!</definedName>
    <definedName name="___MF21">#REF!</definedName>
    <definedName name="___MF22" localSheetId="8">#REF!</definedName>
    <definedName name="___MF22" localSheetId="21">#REF!</definedName>
    <definedName name="___MF22">#REF!</definedName>
    <definedName name="___MF23" localSheetId="8">#REF!</definedName>
    <definedName name="___MF23" localSheetId="21">#REF!</definedName>
    <definedName name="___MF23">#REF!</definedName>
    <definedName name="___MF24" localSheetId="8">#REF!</definedName>
    <definedName name="___MF24" localSheetId="21">#REF!</definedName>
    <definedName name="___MF24">#REF!</definedName>
    <definedName name="___MF25" localSheetId="8">#REF!</definedName>
    <definedName name="___MF25" localSheetId="21">#REF!</definedName>
    <definedName name="___MF25">#REF!</definedName>
    <definedName name="___MF26" localSheetId="8">#REF!</definedName>
    <definedName name="___MF26" localSheetId="21">#REF!</definedName>
    <definedName name="___MF26">#REF!</definedName>
    <definedName name="___MF27" localSheetId="8">#REF!</definedName>
    <definedName name="___MF27" localSheetId="21">#REF!</definedName>
    <definedName name="___MF27">#REF!</definedName>
    <definedName name="___MF28" localSheetId="8">#REF!</definedName>
    <definedName name="___MF28" localSheetId="21">#REF!</definedName>
    <definedName name="___MF28">#REF!</definedName>
    <definedName name="___MF29" localSheetId="8">#REF!</definedName>
    <definedName name="___MF29" localSheetId="21">#REF!</definedName>
    <definedName name="___MF29">#REF!</definedName>
    <definedName name="___MF3" localSheetId="8">#REF!</definedName>
    <definedName name="___MF3" localSheetId="21">#REF!</definedName>
    <definedName name="___MF3">#REF!</definedName>
    <definedName name="___MF30" localSheetId="8">#REF!</definedName>
    <definedName name="___MF30" localSheetId="21">#REF!</definedName>
    <definedName name="___MF30">#REF!</definedName>
    <definedName name="___MF31" localSheetId="8">#REF!</definedName>
    <definedName name="___MF31" localSheetId="21">#REF!</definedName>
    <definedName name="___MF31">#REF!</definedName>
    <definedName name="___MF32" localSheetId="8">#REF!</definedName>
    <definedName name="___MF32" localSheetId="21">#REF!</definedName>
    <definedName name="___MF32">#REF!</definedName>
    <definedName name="___MF33" localSheetId="8">#REF!</definedName>
    <definedName name="___MF33" localSheetId="21">#REF!</definedName>
    <definedName name="___MF33">#REF!</definedName>
    <definedName name="___MF34" localSheetId="8">#REF!</definedName>
    <definedName name="___MF34" localSheetId="21">#REF!</definedName>
    <definedName name="___MF34">#REF!</definedName>
    <definedName name="___MF35" localSheetId="8">#REF!</definedName>
    <definedName name="___MF35" localSheetId="21">#REF!</definedName>
    <definedName name="___MF35">#REF!</definedName>
    <definedName name="___MF36" localSheetId="8">#REF!</definedName>
    <definedName name="___MF36" localSheetId="21">#REF!</definedName>
    <definedName name="___MF36">#REF!</definedName>
    <definedName name="___MF37" localSheetId="8">#REF!</definedName>
    <definedName name="___MF37" localSheetId="21">#REF!</definedName>
    <definedName name="___MF37">#REF!</definedName>
    <definedName name="___MF38" localSheetId="8">#REF!</definedName>
    <definedName name="___MF38" localSheetId="21">#REF!</definedName>
    <definedName name="___MF38">#REF!</definedName>
    <definedName name="___MF39" localSheetId="8">#REF!</definedName>
    <definedName name="___MF39" localSheetId="21">#REF!</definedName>
    <definedName name="___MF39">#REF!</definedName>
    <definedName name="___MF4" localSheetId="8">#REF!</definedName>
    <definedName name="___MF4" localSheetId="21">#REF!</definedName>
    <definedName name="___MF4">#REF!</definedName>
    <definedName name="___MF5" localSheetId="8">#REF!</definedName>
    <definedName name="___MF5" localSheetId="21">#REF!</definedName>
    <definedName name="___MF5">#REF!</definedName>
    <definedName name="___MF6" localSheetId="8">#REF!</definedName>
    <definedName name="___MF6" localSheetId="21">#REF!</definedName>
    <definedName name="___MF6">#REF!</definedName>
    <definedName name="___MF7" localSheetId="8">#REF!</definedName>
    <definedName name="___MF7" localSheetId="21">#REF!</definedName>
    <definedName name="___MF7">#REF!</definedName>
    <definedName name="___MF8" localSheetId="8">#REF!</definedName>
    <definedName name="___MF8" localSheetId="21">#REF!</definedName>
    <definedName name="___MF8">#REF!</definedName>
    <definedName name="___MF80" localSheetId="8">#REF!</definedName>
    <definedName name="___MF80" localSheetId="21">#REF!</definedName>
    <definedName name="___MF80">#REF!</definedName>
    <definedName name="___MF9" localSheetId="8">#REF!</definedName>
    <definedName name="___MF9" localSheetId="21">#REF!</definedName>
    <definedName name="___MF9">#REF!</definedName>
    <definedName name="___o1" localSheetId="8">#REF!</definedName>
    <definedName name="___o1" localSheetId="21">#REF!</definedName>
    <definedName name="___o1">#REF!</definedName>
    <definedName name="___PR1" localSheetId="8">#REF!</definedName>
    <definedName name="___PR1" localSheetId="21">#REF!</definedName>
    <definedName name="___PR1">#REF!</definedName>
    <definedName name="___PR10" localSheetId="8">#REF!</definedName>
    <definedName name="___PR10" localSheetId="21">#REF!</definedName>
    <definedName name="___PR10">#REF!</definedName>
    <definedName name="___PR11" localSheetId="8">#REF!</definedName>
    <definedName name="___PR11" localSheetId="21">#REF!</definedName>
    <definedName name="___PR11">#REF!</definedName>
    <definedName name="___PR12" localSheetId="8">#REF!</definedName>
    <definedName name="___PR12" localSheetId="21">#REF!</definedName>
    <definedName name="___PR12">#REF!</definedName>
    <definedName name="___PR13" localSheetId="8">#REF!</definedName>
    <definedName name="___PR13" localSheetId="21">#REF!</definedName>
    <definedName name="___PR13">#REF!</definedName>
    <definedName name="___PR14" localSheetId="8">#REF!</definedName>
    <definedName name="___PR14" localSheetId="21">#REF!</definedName>
    <definedName name="___PR14">#REF!</definedName>
    <definedName name="___PR15" localSheetId="8">#REF!</definedName>
    <definedName name="___PR15" localSheetId="21">#REF!</definedName>
    <definedName name="___PR15">#REF!</definedName>
    <definedName name="___PR16" localSheetId="8">#REF!</definedName>
    <definedName name="___PR16" localSheetId="21">#REF!</definedName>
    <definedName name="___PR16">#REF!</definedName>
    <definedName name="___PR17" localSheetId="8">#REF!</definedName>
    <definedName name="___PR17" localSheetId="21">#REF!</definedName>
    <definedName name="___PR17">#REF!</definedName>
    <definedName name="___PR18" localSheetId="8">#REF!</definedName>
    <definedName name="___PR18" localSheetId="21">#REF!</definedName>
    <definedName name="___PR18">#REF!</definedName>
    <definedName name="___PR19" localSheetId="8">#REF!</definedName>
    <definedName name="___PR19" localSheetId="21">#REF!</definedName>
    <definedName name="___PR19">#REF!</definedName>
    <definedName name="___PR2" localSheetId="8">#REF!</definedName>
    <definedName name="___PR2" localSheetId="21">#REF!</definedName>
    <definedName name="___PR2">#REF!</definedName>
    <definedName name="___PR20" localSheetId="8">#REF!</definedName>
    <definedName name="___PR20" localSheetId="21">#REF!</definedName>
    <definedName name="___PR20">#REF!</definedName>
    <definedName name="___PR21" localSheetId="8">#REF!</definedName>
    <definedName name="___PR21" localSheetId="21">#REF!</definedName>
    <definedName name="___PR21">#REF!</definedName>
    <definedName name="___PR22" localSheetId="8">#REF!</definedName>
    <definedName name="___PR22" localSheetId="21">#REF!</definedName>
    <definedName name="___PR22">#REF!</definedName>
    <definedName name="___PR23" localSheetId="8">#REF!</definedName>
    <definedName name="___PR23" localSheetId="21">#REF!</definedName>
    <definedName name="___PR23">#REF!</definedName>
    <definedName name="___PR24" localSheetId="8">#REF!</definedName>
    <definedName name="___PR24" localSheetId="21">#REF!</definedName>
    <definedName name="___PR24">#REF!</definedName>
    <definedName name="___PR25" localSheetId="8">#REF!</definedName>
    <definedName name="___PR25" localSheetId="21">#REF!</definedName>
    <definedName name="___PR25">#REF!</definedName>
    <definedName name="___PR26" localSheetId="8">#REF!</definedName>
    <definedName name="___PR26" localSheetId="21">#REF!</definedName>
    <definedName name="___PR26">#REF!</definedName>
    <definedName name="___PR27" localSheetId="8">#REF!</definedName>
    <definedName name="___PR27" localSheetId="21">#REF!</definedName>
    <definedName name="___PR27">#REF!</definedName>
    <definedName name="___PR28" localSheetId="8">#REF!</definedName>
    <definedName name="___PR28" localSheetId="21">#REF!</definedName>
    <definedName name="___PR28">#REF!</definedName>
    <definedName name="___PR29" localSheetId="8">#REF!</definedName>
    <definedName name="___PR29" localSheetId="21">#REF!</definedName>
    <definedName name="___PR29">#REF!</definedName>
    <definedName name="___PR3" localSheetId="8">#REF!</definedName>
    <definedName name="___PR3" localSheetId="21">#REF!</definedName>
    <definedName name="___PR3">#REF!</definedName>
    <definedName name="___PR30" localSheetId="8">#REF!</definedName>
    <definedName name="___PR30" localSheetId="21">#REF!</definedName>
    <definedName name="___PR30">#REF!</definedName>
    <definedName name="___PR31" localSheetId="8">#REF!</definedName>
    <definedName name="___PR31" localSheetId="21">#REF!</definedName>
    <definedName name="___PR31">#REF!</definedName>
    <definedName name="___PR32" localSheetId="8">#REF!</definedName>
    <definedName name="___PR32" localSheetId="21">#REF!</definedName>
    <definedName name="___PR32">#REF!</definedName>
    <definedName name="___PR33" localSheetId="8">#REF!</definedName>
    <definedName name="___PR33" localSheetId="21">#REF!</definedName>
    <definedName name="___PR33">#REF!</definedName>
    <definedName name="___PR34" localSheetId="8">#REF!</definedName>
    <definedName name="___PR34" localSheetId="21">#REF!</definedName>
    <definedName name="___PR34">#REF!</definedName>
    <definedName name="___PR35" localSheetId="8">#REF!</definedName>
    <definedName name="___PR35" localSheetId="21">#REF!</definedName>
    <definedName name="___PR35">#REF!</definedName>
    <definedName name="___PR36" localSheetId="8">#REF!</definedName>
    <definedName name="___PR36" localSheetId="21">#REF!</definedName>
    <definedName name="___PR36">#REF!</definedName>
    <definedName name="___PR37" localSheetId="8">#REF!</definedName>
    <definedName name="___PR37" localSheetId="21">#REF!</definedName>
    <definedName name="___PR37">#REF!</definedName>
    <definedName name="___PR38" localSheetId="8">#REF!</definedName>
    <definedName name="___PR38" localSheetId="21">#REF!</definedName>
    <definedName name="___PR38">#REF!</definedName>
    <definedName name="___PR39" localSheetId="8">#REF!</definedName>
    <definedName name="___PR39" localSheetId="21">#REF!</definedName>
    <definedName name="___PR39">#REF!</definedName>
    <definedName name="___PR4" localSheetId="8">#REF!</definedName>
    <definedName name="___PR4" localSheetId="21">#REF!</definedName>
    <definedName name="___PR4">#REF!</definedName>
    <definedName name="___PR5" localSheetId="8">#REF!</definedName>
    <definedName name="___PR5" localSheetId="21">#REF!</definedName>
    <definedName name="___PR5">#REF!</definedName>
    <definedName name="___PR6" localSheetId="8">#REF!</definedName>
    <definedName name="___PR6" localSheetId="21">#REF!</definedName>
    <definedName name="___PR6">#REF!</definedName>
    <definedName name="___PR7" localSheetId="8">#REF!</definedName>
    <definedName name="___PR7" localSheetId="21">#REF!</definedName>
    <definedName name="___PR7">#REF!</definedName>
    <definedName name="___PR8" localSheetId="8">#REF!</definedName>
    <definedName name="___PR8" localSheetId="21">#REF!</definedName>
    <definedName name="___PR8">#REF!</definedName>
    <definedName name="___PR9" localSheetId="8">#REF!</definedName>
    <definedName name="___PR9" localSheetId="21">#REF!</definedName>
    <definedName name="___PR9">#REF!</definedName>
    <definedName name="__123Graph_A" localSheetId="8" hidden="1">#REF!</definedName>
    <definedName name="__123Graph_A" localSheetId="21" hidden="1">#REF!</definedName>
    <definedName name="__123Graph_A" hidden="1">#REF!</definedName>
    <definedName name="__123Graph_ACurrent" localSheetId="8" hidden="1">#REF!</definedName>
    <definedName name="__123Graph_ACurrent" localSheetId="21" hidden="1">#REF!</definedName>
    <definedName name="__123Graph_ACurrent" hidden="1">#REF!</definedName>
    <definedName name="__123Graph_AGRAF9697" localSheetId="8" hidden="1">#REF!</definedName>
    <definedName name="__123Graph_AGRAF9697" localSheetId="21" hidden="1">#REF!</definedName>
    <definedName name="__123Graph_AGRAF9697" hidden="1">#REF!</definedName>
    <definedName name="__123Graph_X" localSheetId="8" hidden="1">#REF!</definedName>
    <definedName name="__123Graph_X" localSheetId="21" hidden="1">#REF!</definedName>
    <definedName name="__123Graph_X" hidden="1">#REF!</definedName>
    <definedName name="__123Graph_XGRAF9697" localSheetId="8" hidden="1">#REF!</definedName>
    <definedName name="__123Graph_XGRAF9697" localSheetId="21" hidden="1">#REF!</definedName>
    <definedName name="__123Graph_XGRAF9697" hidden="1">#REF!</definedName>
    <definedName name="__g1" localSheetId="8">#REF!</definedName>
    <definedName name="__g1" localSheetId="21">#REF!</definedName>
    <definedName name="__g1">#REF!</definedName>
    <definedName name="__MF1" localSheetId="8">#REF!</definedName>
    <definedName name="__MF1" localSheetId="21">#REF!</definedName>
    <definedName name="__MF1">#REF!</definedName>
    <definedName name="__MF10" localSheetId="8">#REF!</definedName>
    <definedName name="__MF10" localSheetId="21">#REF!</definedName>
    <definedName name="__MF10">#REF!</definedName>
    <definedName name="__MF11" localSheetId="8">#REF!</definedName>
    <definedName name="__MF11" localSheetId="21">#REF!</definedName>
    <definedName name="__MF11">#REF!</definedName>
    <definedName name="__MF12" localSheetId="8">#REF!</definedName>
    <definedName name="__MF12" localSheetId="21">#REF!</definedName>
    <definedName name="__MF12">#REF!</definedName>
    <definedName name="__MF13" localSheetId="8">#REF!</definedName>
    <definedName name="__MF13" localSheetId="21">#REF!</definedName>
    <definedName name="__MF13">#REF!</definedName>
    <definedName name="__MF14" localSheetId="8">#REF!</definedName>
    <definedName name="__MF14" localSheetId="21">#REF!</definedName>
    <definedName name="__MF14">#REF!</definedName>
    <definedName name="__MF15" localSheetId="8">#REF!</definedName>
    <definedName name="__MF15" localSheetId="21">#REF!</definedName>
    <definedName name="__MF15">#REF!</definedName>
    <definedName name="__MF16" localSheetId="8">#REF!</definedName>
    <definedName name="__MF16" localSheetId="21">#REF!</definedName>
    <definedName name="__MF16">#REF!</definedName>
    <definedName name="__MF17" localSheetId="8">#REF!</definedName>
    <definedName name="__MF17" localSheetId="21">#REF!</definedName>
    <definedName name="__MF17">#REF!</definedName>
    <definedName name="__MF18" localSheetId="8">#REF!</definedName>
    <definedName name="__MF18" localSheetId="21">#REF!</definedName>
    <definedName name="__MF18">#REF!</definedName>
    <definedName name="__MF19" localSheetId="8">#REF!</definedName>
    <definedName name="__MF19" localSheetId="21">#REF!</definedName>
    <definedName name="__MF19">#REF!</definedName>
    <definedName name="__MF2" localSheetId="8">#REF!</definedName>
    <definedName name="__MF2" localSheetId="21">#REF!</definedName>
    <definedName name="__MF2">#REF!</definedName>
    <definedName name="__MF20" localSheetId="8">#REF!</definedName>
    <definedName name="__MF20" localSheetId="21">#REF!</definedName>
    <definedName name="__MF20">#REF!</definedName>
    <definedName name="__MF21" localSheetId="8">#REF!</definedName>
    <definedName name="__MF21" localSheetId="21">#REF!</definedName>
    <definedName name="__MF21">#REF!</definedName>
    <definedName name="__MF22" localSheetId="8">#REF!</definedName>
    <definedName name="__MF22" localSheetId="21">#REF!</definedName>
    <definedName name="__MF22">#REF!</definedName>
    <definedName name="__MF23" localSheetId="8">#REF!</definedName>
    <definedName name="__MF23" localSheetId="21">#REF!</definedName>
    <definedName name="__MF23">#REF!</definedName>
    <definedName name="__MF24" localSheetId="8">#REF!</definedName>
    <definedName name="__MF24" localSheetId="21">#REF!</definedName>
    <definedName name="__MF24">#REF!</definedName>
    <definedName name="__MF25" localSheetId="8">#REF!</definedName>
    <definedName name="__MF25" localSheetId="21">#REF!</definedName>
    <definedName name="__MF25">#REF!</definedName>
    <definedName name="__MF26" localSheetId="8">#REF!</definedName>
    <definedName name="__MF26" localSheetId="21">#REF!</definedName>
    <definedName name="__MF26">#REF!</definedName>
    <definedName name="__MF27" localSheetId="8">#REF!</definedName>
    <definedName name="__MF27" localSheetId="21">#REF!</definedName>
    <definedName name="__MF27">#REF!</definedName>
    <definedName name="__MF28" localSheetId="8">#REF!</definedName>
    <definedName name="__MF28" localSheetId="21">#REF!</definedName>
    <definedName name="__MF28">#REF!</definedName>
    <definedName name="__MF29" localSheetId="8">#REF!</definedName>
    <definedName name="__MF29" localSheetId="21">#REF!</definedName>
    <definedName name="__MF29">#REF!</definedName>
    <definedName name="__MF3" localSheetId="8">#REF!</definedName>
    <definedName name="__MF3" localSheetId="21">#REF!</definedName>
    <definedName name="__MF3">#REF!</definedName>
    <definedName name="__MF30" localSheetId="8">#REF!</definedName>
    <definedName name="__MF30" localSheetId="21">#REF!</definedName>
    <definedName name="__MF30">#REF!</definedName>
    <definedName name="__MF31" localSheetId="8">#REF!</definedName>
    <definedName name="__MF31" localSheetId="21">#REF!</definedName>
    <definedName name="__MF31">#REF!</definedName>
    <definedName name="__MF32" localSheetId="8">#REF!</definedName>
    <definedName name="__MF32" localSheetId="21">#REF!</definedName>
    <definedName name="__MF32">#REF!</definedName>
    <definedName name="__MF33" localSheetId="8">#REF!</definedName>
    <definedName name="__MF33" localSheetId="21">#REF!</definedName>
    <definedName name="__MF33">#REF!</definedName>
    <definedName name="__MF34" localSheetId="8">#REF!</definedName>
    <definedName name="__MF34" localSheetId="21">#REF!</definedName>
    <definedName name="__MF34">#REF!</definedName>
    <definedName name="__MF35" localSheetId="8">#REF!</definedName>
    <definedName name="__MF35" localSheetId="21">#REF!</definedName>
    <definedName name="__MF35">#REF!</definedName>
    <definedName name="__MF36" localSheetId="8">#REF!</definedName>
    <definedName name="__MF36" localSheetId="21">#REF!</definedName>
    <definedName name="__MF36">#REF!</definedName>
    <definedName name="__MF37" localSheetId="8">#REF!</definedName>
    <definedName name="__MF37" localSheetId="21">#REF!</definedName>
    <definedName name="__MF37">#REF!</definedName>
    <definedName name="__MF38" localSheetId="8">#REF!</definedName>
    <definedName name="__MF38" localSheetId="21">#REF!</definedName>
    <definedName name="__MF38">#REF!</definedName>
    <definedName name="__MF39" localSheetId="8">#REF!</definedName>
    <definedName name="__MF39" localSheetId="21">#REF!</definedName>
    <definedName name="__MF39">#REF!</definedName>
    <definedName name="__MF4" localSheetId="8">#REF!</definedName>
    <definedName name="__MF4" localSheetId="21">#REF!</definedName>
    <definedName name="__MF4">#REF!</definedName>
    <definedName name="__MF5" localSheetId="8">#REF!</definedName>
    <definedName name="__MF5" localSheetId="21">#REF!</definedName>
    <definedName name="__MF5">#REF!</definedName>
    <definedName name="__MF6" localSheetId="8">#REF!</definedName>
    <definedName name="__MF6" localSheetId="21">#REF!</definedName>
    <definedName name="__MF6">#REF!</definedName>
    <definedName name="__MF7" localSheetId="8">#REF!</definedName>
    <definedName name="__MF7" localSheetId="21">#REF!</definedName>
    <definedName name="__MF7">#REF!</definedName>
    <definedName name="__MF8" localSheetId="8">#REF!</definedName>
    <definedName name="__MF8" localSheetId="21">#REF!</definedName>
    <definedName name="__MF8">#REF!</definedName>
    <definedName name="__MF80" localSheetId="8">#REF!</definedName>
    <definedName name="__MF80" localSheetId="21">#REF!</definedName>
    <definedName name="__MF80">#REF!</definedName>
    <definedName name="__MF9" localSheetId="8">#REF!</definedName>
    <definedName name="__MF9" localSheetId="21">#REF!</definedName>
    <definedName name="__MF9">#REF!</definedName>
    <definedName name="__o1" localSheetId="8">#REF!</definedName>
    <definedName name="__o1" localSheetId="21">#REF!</definedName>
    <definedName name="__o1">#REF!</definedName>
    <definedName name="__PR1" localSheetId="8">#REF!</definedName>
    <definedName name="__PR1" localSheetId="21">#REF!</definedName>
    <definedName name="__PR1">#REF!</definedName>
    <definedName name="__PR10" localSheetId="8">#REF!</definedName>
    <definedName name="__PR10" localSheetId="21">#REF!</definedName>
    <definedName name="__PR10">#REF!</definedName>
    <definedName name="__PR11" localSheetId="8">#REF!</definedName>
    <definedName name="__PR11" localSheetId="21">#REF!</definedName>
    <definedName name="__PR11">#REF!</definedName>
    <definedName name="__PR12" localSheetId="8">#REF!</definedName>
    <definedName name="__PR12" localSheetId="21">#REF!</definedName>
    <definedName name="__PR12">#REF!</definedName>
    <definedName name="__PR13" localSheetId="8">#REF!</definedName>
    <definedName name="__PR13" localSheetId="21">#REF!</definedName>
    <definedName name="__PR13">#REF!</definedName>
    <definedName name="__PR14" localSheetId="8">#REF!</definedName>
    <definedName name="__PR14" localSheetId="21">#REF!</definedName>
    <definedName name="__PR14">#REF!</definedName>
    <definedName name="__PR15" localSheetId="8">#REF!</definedName>
    <definedName name="__PR15" localSheetId="21">#REF!</definedName>
    <definedName name="__PR15">#REF!</definedName>
    <definedName name="__PR16" localSheetId="8">#REF!</definedName>
    <definedName name="__PR16" localSheetId="21">#REF!</definedName>
    <definedName name="__PR16">#REF!</definedName>
    <definedName name="__PR17" localSheetId="8">#REF!</definedName>
    <definedName name="__PR17" localSheetId="21">#REF!</definedName>
    <definedName name="__PR17">#REF!</definedName>
    <definedName name="__PR18" localSheetId="8">#REF!</definedName>
    <definedName name="__PR18" localSheetId="21">#REF!</definedName>
    <definedName name="__PR18">#REF!</definedName>
    <definedName name="__PR19" localSheetId="8">#REF!</definedName>
    <definedName name="__PR19" localSheetId="21">#REF!</definedName>
    <definedName name="__PR19">#REF!</definedName>
    <definedName name="__PR2" localSheetId="8">#REF!</definedName>
    <definedName name="__PR2" localSheetId="21">#REF!</definedName>
    <definedName name="__PR2">#REF!</definedName>
    <definedName name="__PR20" localSheetId="8">#REF!</definedName>
    <definedName name="__PR20" localSheetId="21">#REF!</definedName>
    <definedName name="__PR20">#REF!</definedName>
    <definedName name="__PR21" localSheetId="8">#REF!</definedName>
    <definedName name="__PR21" localSheetId="21">#REF!</definedName>
    <definedName name="__PR21">#REF!</definedName>
    <definedName name="__PR22" localSheetId="8">#REF!</definedName>
    <definedName name="__PR22" localSheetId="21">#REF!</definedName>
    <definedName name="__PR22">#REF!</definedName>
    <definedName name="__PR23" localSheetId="8">#REF!</definedName>
    <definedName name="__PR23" localSheetId="21">#REF!</definedName>
    <definedName name="__PR23">#REF!</definedName>
    <definedName name="__PR24" localSheetId="8">#REF!</definedName>
    <definedName name="__PR24" localSheetId="21">#REF!</definedName>
    <definedName name="__PR24">#REF!</definedName>
    <definedName name="__PR25" localSheetId="8">#REF!</definedName>
    <definedName name="__PR25" localSheetId="21">#REF!</definedName>
    <definedName name="__PR25">#REF!</definedName>
    <definedName name="__PR26" localSheetId="8">#REF!</definedName>
    <definedName name="__PR26" localSheetId="21">#REF!</definedName>
    <definedName name="__PR26">#REF!</definedName>
    <definedName name="__PR27" localSheetId="8">#REF!</definedName>
    <definedName name="__PR27" localSheetId="21">#REF!</definedName>
    <definedName name="__PR27">#REF!</definedName>
    <definedName name="__PR28" localSheetId="8">#REF!</definedName>
    <definedName name="__PR28" localSheetId="21">#REF!</definedName>
    <definedName name="__PR28">#REF!</definedName>
    <definedName name="__PR29" localSheetId="8">#REF!</definedName>
    <definedName name="__PR29" localSheetId="21">#REF!</definedName>
    <definedName name="__PR29">#REF!</definedName>
    <definedName name="__PR3" localSheetId="8">#REF!</definedName>
    <definedName name="__PR3" localSheetId="21">#REF!</definedName>
    <definedName name="__PR3">#REF!</definedName>
    <definedName name="__PR30" localSheetId="8">#REF!</definedName>
    <definedName name="__PR30" localSheetId="21">#REF!</definedName>
    <definedName name="__PR30">#REF!</definedName>
    <definedName name="__PR31" localSheetId="8">#REF!</definedName>
    <definedName name="__PR31" localSheetId="21">#REF!</definedName>
    <definedName name="__PR31">#REF!</definedName>
    <definedName name="__PR32" localSheetId="8">#REF!</definedName>
    <definedName name="__PR32" localSheetId="21">#REF!</definedName>
    <definedName name="__PR32">#REF!</definedName>
    <definedName name="__PR33" localSheetId="8">#REF!</definedName>
    <definedName name="__PR33" localSheetId="21">#REF!</definedName>
    <definedName name="__PR33">#REF!</definedName>
    <definedName name="__PR34" localSheetId="8">#REF!</definedName>
    <definedName name="__PR34" localSheetId="21">#REF!</definedName>
    <definedName name="__PR34">#REF!</definedName>
    <definedName name="__PR35" localSheetId="8">#REF!</definedName>
    <definedName name="__PR35" localSheetId="21">#REF!</definedName>
    <definedName name="__PR35">#REF!</definedName>
    <definedName name="__PR36" localSheetId="8">#REF!</definedName>
    <definedName name="__PR36" localSheetId="21">#REF!</definedName>
    <definedName name="__PR36">#REF!</definedName>
    <definedName name="__PR37" localSheetId="8">#REF!</definedName>
    <definedName name="__PR37" localSheetId="21">#REF!</definedName>
    <definedName name="__PR37">#REF!</definedName>
    <definedName name="__PR38" localSheetId="8">#REF!</definedName>
    <definedName name="__PR38" localSheetId="21">#REF!</definedName>
    <definedName name="__PR38">#REF!</definedName>
    <definedName name="__PR39" localSheetId="8">#REF!</definedName>
    <definedName name="__PR39" localSheetId="21">#REF!</definedName>
    <definedName name="__PR39">#REF!</definedName>
    <definedName name="__PR4" localSheetId="8">#REF!</definedName>
    <definedName name="__PR4" localSheetId="21">#REF!</definedName>
    <definedName name="__PR4">#REF!</definedName>
    <definedName name="__PR5" localSheetId="8">#REF!</definedName>
    <definedName name="__PR5" localSheetId="21">#REF!</definedName>
    <definedName name="__PR5">#REF!</definedName>
    <definedName name="__PR6" localSheetId="8">#REF!</definedName>
    <definedName name="__PR6" localSheetId="21">#REF!</definedName>
    <definedName name="__PR6">#REF!</definedName>
    <definedName name="__PR7" localSheetId="8">#REF!</definedName>
    <definedName name="__PR7" localSheetId="21">#REF!</definedName>
    <definedName name="__PR7">#REF!</definedName>
    <definedName name="__PR8" localSheetId="8">#REF!</definedName>
    <definedName name="__PR8" localSheetId="21">#REF!</definedName>
    <definedName name="__PR8">#REF!</definedName>
    <definedName name="__PR9" localSheetId="8">#REF!</definedName>
    <definedName name="__PR9" localSheetId="21">#REF!</definedName>
    <definedName name="__PR9">#REF!</definedName>
    <definedName name="_1" localSheetId="8">#REF!</definedName>
    <definedName name="_1">#REF!</definedName>
    <definedName name="_Fill" localSheetId="8" hidden="1">[1]A!#REF!</definedName>
    <definedName name="_Fill" localSheetId="21" hidden="1">[1]A!#REF!</definedName>
    <definedName name="_Fill" hidden="1">[1]A!#REF!</definedName>
    <definedName name="_xlnm._FilterDatabase" localSheetId="2" hidden="1">'Abstract (11-KV)'!$A$5:$L$295</definedName>
    <definedName name="_g1" localSheetId="8">#REF!</definedName>
    <definedName name="_g1" localSheetId="21">#REF!</definedName>
    <definedName name="_g1" localSheetId="22">#REF!</definedName>
    <definedName name="_g1">#REF!</definedName>
    <definedName name="_MF1" localSheetId="8">#REF!</definedName>
    <definedName name="_MF1" localSheetId="21">#REF!</definedName>
    <definedName name="_MF1">#REF!</definedName>
    <definedName name="_MF10" localSheetId="8">#REF!</definedName>
    <definedName name="_MF10" localSheetId="21">#REF!</definedName>
    <definedName name="_MF10">#REF!</definedName>
    <definedName name="_MF11" localSheetId="8">#REF!</definedName>
    <definedName name="_MF11" localSheetId="21">#REF!</definedName>
    <definedName name="_MF11">#REF!</definedName>
    <definedName name="_MF12" localSheetId="8">#REF!</definedName>
    <definedName name="_MF12" localSheetId="21">#REF!</definedName>
    <definedName name="_MF12">#REF!</definedName>
    <definedName name="_MF13" localSheetId="8">#REF!</definedName>
    <definedName name="_MF13" localSheetId="21">#REF!</definedName>
    <definedName name="_MF13">#REF!</definedName>
    <definedName name="_MF14" localSheetId="8">#REF!</definedName>
    <definedName name="_MF14" localSheetId="21">#REF!</definedName>
    <definedName name="_MF14">#REF!</definedName>
    <definedName name="_MF15" localSheetId="8">#REF!</definedName>
    <definedName name="_MF15" localSheetId="21">#REF!</definedName>
    <definedName name="_MF15">#REF!</definedName>
    <definedName name="_MF16" localSheetId="8">#REF!</definedName>
    <definedName name="_MF16" localSheetId="21">#REF!</definedName>
    <definedName name="_MF16">#REF!</definedName>
    <definedName name="_MF17" localSheetId="8">#REF!</definedName>
    <definedName name="_MF17" localSheetId="21">#REF!</definedName>
    <definedName name="_MF17">#REF!</definedName>
    <definedName name="_MF18" localSheetId="8">#REF!</definedName>
    <definedName name="_MF18" localSheetId="21">#REF!</definedName>
    <definedName name="_MF18">#REF!</definedName>
    <definedName name="_MF19" localSheetId="8">#REF!</definedName>
    <definedName name="_MF19" localSheetId="21">#REF!</definedName>
    <definedName name="_MF19">#REF!</definedName>
    <definedName name="_MF2" localSheetId="8">#REF!</definedName>
    <definedName name="_MF2" localSheetId="21">#REF!</definedName>
    <definedName name="_MF2">#REF!</definedName>
    <definedName name="_MF20" localSheetId="8">#REF!</definedName>
    <definedName name="_MF20" localSheetId="21">#REF!</definedName>
    <definedName name="_MF20">#REF!</definedName>
    <definedName name="_MF21" localSheetId="8">#REF!</definedName>
    <definedName name="_MF21" localSheetId="21">#REF!</definedName>
    <definedName name="_MF21">#REF!</definedName>
    <definedName name="_MF22" localSheetId="8">#REF!</definedName>
    <definedName name="_MF22" localSheetId="21">#REF!</definedName>
    <definedName name="_MF22">#REF!</definedName>
    <definedName name="_MF23" localSheetId="8">#REF!</definedName>
    <definedName name="_MF23" localSheetId="21">#REF!</definedName>
    <definedName name="_MF23">#REF!</definedName>
    <definedName name="_MF24" localSheetId="8">#REF!</definedName>
    <definedName name="_MF24" localSheetId="21">#REF!</definedName>
    <definedName name="_MF24">#REF!</definedName>
    <definedName name="_MF25" localSheetId="8">#REF!</definedName>
    <definedName name="_MF25" localSheetId="21">#REF!</definedName>
    <definedName name="_MF25">#REF!</definedName>
    <definedName name="_MF26" localSheetId="8">#REF!</definedName>
    <definedName name="_MF26" localSheetId="21">#REF!</definedName>
    <definedName name="_MF26">#REF!</definedName>
    <definedName name="_MF27" localSheetId="8">#REF!</definedName>
    <definedName name="_MF27" localSheetId="21">#REF!</definedName>
    <definedName name="_MF27">#REF!</definedName>
    <definedName name="_MF28" localSheetId="8">#REF!</definedName>
    <definedName name="_MF28" localSheetId="21">#REF!</definedName>
    <definedName name="_MF28">#REF!</definedName>
    <definedName name="_MF29" localSheetId="8">#REF!</definedName>
    <definedName name="_MF29" localSheetId="21">#REF!</definedName>
    <definedName name="_MF29">#REF!</definedName>
    <definedName name="_MF3" localSheetId="8">#REF!</definedName>
    <definedName name="_MF3" localSheetId="21">#REF!</definedName>
    <definedName name="_MF3">#REF!</definedName>
    <definedName name="_MF30" localSheetId="8">#REF!</definedName>
    <definedName name="_MF30" localSheetId="21">#REF!</definedName>
    <definedName name="_MF30">#REF!</definedName>
    <definedName name="_MF31" localSheetId="8">#REF!</definedName>
    <definedName name="_MF31" localSheetId="21">#REF!</definedName>
    <definedName name="_MF31">#REF!</definedName>
    <definedName name="_MF32" localSheetId="8">#REF!</definedName>
    <definedName name="_MF32" localSheetId="21">#REF!</definedName>
    <definedName name="_MF32">#REF!</definedName>
    <definedName name="_MF33" localSheetId="8">#REF!</definedName>
    <definedName name="_MF33" localSheetId="21">#REF!</definedName>
    <definedName name="_MF33">#REF!</definedName>
    <definedName name="_MF34" localSheetId="8">#REF!</definedName>
    <definedName name="_MF34" localSheetId="21">#REF!</definedName>
    <definedName name="_MF34">#REF!</definedName>
    <definedName name="_MF35" localSheetId="8">#REF!</definedName>
    <definedName name="_MF35" localSheetId="21">#REF!</definedName>
    <definedName name="_MF35">#REF!</definedName>
    <definedName name="_MF36" localSheetId="8">#REF!</definedName>
    <definedName name="_MF36" localSheetId="21">#REF!</definedName>
    <definedName name="_MF36">#REF!</definedName>
    <definedName name="_MF37" localSheetId="8">#REF!</definedName>
    <definedName name="_MF37" localSheetId="21">#REF!</definedName>
    <definedName name="_MF37">#REF!</definedName>
    <definedName name="_MF38" localSheetId="8">#REF!</definedName>
    <definedName name="_MF38" localSheetId="21">#REF!</definedName>
    <definedName name="_MF38">#REF!</definedName>
    <definedName name="_MF39" localSheetId="8">#REF!</definedName>
    <definedName name="_MF39" localSheetId="21">#REF!</definedName>
    <definedName name="_MF39">#REF!</definedName>
    <definedName name="_MF4" localSheetId="8">#REF!</definedName>
    <definedName name="_MF4" localSheetId="21">#REF!</definedName>
    <definedName name="_MF4">#REF!</definedName>
    <definedName name="_MF5" localSheetId="8">#REF!</definedName>
    <definedName name="_MF5" localSheetId="21">#REF!</definedName>
    <definedName name="_MF5">#REF!</definedName>
    <definedName name="_MF6" localSheetId="8">#REF!</definedName>
    <definedName name="_MF6" localSheetId="21">#REF!</definedName>
    <definedName name="_MF6">#REF!</definedName>
    <definedName name="_MF7" localSheetId="8">#REF!</definedName>
    <definedName name="_MF7" localSheetId="21">#REF!</definedName>
    <definedName name="_MF7">#REF!</definedName>
    <definedName name="_MF8" localSheetId="8">#REF!</definedName>
    <definedName name="_MF8" localSheetId="21">#REF!</definedName>
    <definedName name="_MF8">#REF!</definedName>
    <definedName name="_MF80" localSheetId="8">#REF!</definedName>
    <definedName name="_MF80" localSheetId="21">#REF!</definedName>
    <definedName name="_MF80">#REF!</definedName>
    <definedName name="_MF9" localSheetId="8">#REF!</definedName>
    <definedName name="_MF9" localSheetId="21">#REF!</definedName>
    <definedName name="_MF9">#REF!</definedName>
    <definedName name="_o1" localSheetId="8">#REF!</definedName>
    <definedName name="_o1" localSheetId="21">#REF!</definedName>
    <definedName name="_o1">#REF!</definedName>
    <definedName name="_Order1" hidden="1">0</definedName>
    <definedName name="_PR1" localSheetId="8">#REF!</definedName>
    <definedName name="_PR1" localSheetId="21">#REF!</definedName>
    <definedName name="_PR1">#REF!</definedName>
    <definedName name="_PR10" localSheetId="8">#REF!</definedName>
    <definedName name="_PR10" localSheetId="21">#REF!</definedName>
    <definedName name="_PR10">#REF!</definedName>
    <definedName name="_PR11" localSheetId="8">#REF!</definedName>
    <definedName name="_PR11" localSheetId="21">#REF!</definedName>
    <definedName name="_PR11">#REF!</definedName>
    <definedName name="_PR12" localSheetId="8">#REF!</definedName>
    <definedName name="_PR12" localSheetId="21">#REF!</definedName>
    <definedName name="_PR12">#REF!</definedName>
    <definedName name="_PR13" localSheetId="8">#REF!</definedName>
    <definedName name="_PR13" localSheetId="21">#REF!</definedName>
    <definedName name="_PR13">#REF!</definedName>
    <definedName name="_PR14" localSheetId="8">#REF!</definedName>
    <definedName name="_PR14" localSheetId="21">#REF!</definedName>
    <definedName name="_PR14">#REF!</definedName>
    <definedName name="_PR15" localSheetId="8">#REF!</definedName>
    <definedName name="_PR15" localSheetId="21">#REF!</definedName>
    <definedName name="_PR15">#REF!</definedName>
    <definedName name="_PR16" localSheetId="8">#REF!</definedName>
    <definedName name="_PR16" localSheetId="21">#REF!</definedName>
    <definedName name="_PR16">#REF!</definedName>
    <definedName name="_PR17" localSheetId="8">#REF!</definedName>
    <definedName name="_PR17" localSheetId="21">#REF!</definedName>
    <definedName name="_PR17">#REF!</definedName>
    <definedName name="_PR18" localSheetId="8">#REF!</definedName>
    <definedName name="_PR18" localSheetId="21">#REF!</definedName>
    <definedName name="_PR18">#REF!</definedName>
    <definedName name="_PR19" localSheetId="8">#REF!</definedName>
    <definedName name="_PR19" localSheetId="21">#REF!</definedName>
    <definedName name="_PR19">#REF!</definedName>
    <definedName name="_PR2" localSheetId="8">#REF!</definedName>
    <definedName name="_PR2" localSheetId="21">#REF!</definedName>
    <definedName name="_PR2">#REF!</definedName>
    <definedName name="_PR20" localSheetId="8">#REF!</definedName>
    <definedName name="_PR20" localSheetId="21">#REF!</definedName>
    <definedName name="_PR20">#REF!</definedName>
    <definedName name="_PR21" localSheetId="8">#REF!</definedName>
    <definedName name="_PR21" localSheetId="21">#REF!</definedName>
    <definedName name="_PR21">#REF!</definedName>
    <definedName name="_PR22" localSheetId="8">#REF!</definedName>
    <definedName name="_PR22" localSheetId="21">#REF!</definedName>
    <definedName name="_PR22">#REF!</definedName>
    <definedName name="_PR23" localSheetId="8">#REF!</definedName>
    <definedName name="_PR23" localSheetId="21">#REF!</definedName>
    <definedName name="_PR23">#REF!</definedName>
    <definedName name="_PR24" localSheetId="8">#REF!</definedName>
    <definedName name="_PR24" localSheetId="21">#REF!</definedName>
    <definedName name="_PR24">#REF!</definedName>
    <definedName name="_PR25" localSheetId="8">#REF!</definedName>
    <definedName name="_PR25" localSheetId="21">#REF!</definedName>
    <definedName name="_PR25">#REF!</definedName>
    <definedName name="_PR26" localSheetId="8">#REF!</definedName>
    <definedName name="_PR26" localSheetId="21">#REF!</definedName>
    <definedName name="_PR26">#REF!</definedName>
    <definedName name="_PR27" localSheetId="8">#REF!</definedName>
    <definedName name="_PR27" localSheetId="21">#REF!</definedName>
    <definedName name="_PR27">#REF!</definedName>
    <definedName name="_PR28" localSheetId="8">#REF!</definedName>
    <definedName name="_PR28" localSheetId="21">#REF!</definedName>
    <definedName name="_PR28">#REF!</definedName>
    <definedName name="_PR29" localSheetId="8">#REF!</definedName>
    <definedName name="_PR29" localSheetId="21">#REF!</definedName>
    <definedName name="_PR29">#REF!</definedName>
    <definedName name="_PR3" localSheetId="8">#REF!</definedName>
    <definedName name="_PR3" localSheetId="21">#REF!</definedName>
    <definedName name="_PR3">#REF!</definedName>
    <definedName name="_PR30" localSheetId="8">#REF!</definedName>
    <definedName name="_PR30" localSheetId="21">#REF!</definedName>
    <definedName name="_PR30">#REF!</definedName>
    <definedName name="_PR31" localSheetId="8">#REF!</definedName>
    <definedName name="_PR31" localSheetId="21">#REF!</definedName>
    <definedName name="_PR31">#REF!</definedName>
    <definedName name="_PR32" localSheetId="8">#REF!</definedName>
    <definedName name="_PR32" localSheetId="21">#REF!</definedName>
    <definedName name="_PR32">#REF!</definedName>
    <definedName name="_PR33" localSheetId="8">#REF!</definedName>
    <definedName name="_PR33" localSheetId="21">#REF!</definedName>
    <definedName name="_PR33">#REF!</definedName>
    <definedName name="_PR34" localSheetId="8">#REF!</definedName>
    <definedName name="_PR34" localSheetId="21">#REF!</definedName>
    <definedName name="_PR34">#REF!</definedName>
    <definedName name="_PR35" localSheetId="8">#REF!</definedName>
    <definedName name="_PR35" localSheetId="21">#REF!</definedName>
    <definedName name="_PR35">#REF!</definedName>
    <definedName name="_PR36" localSheetId="8">#REF!</definedName>
    <definedName name="_PR36" localSheetId="21">#REF!</definedName>
    <definedName name="_PR36">#REF!</definedName>
    <definedName name="_PR37" localSheetId="8">#REF!</definedName>
    <definedName name="_PR37" localSheetId="21">#REF!</definedName>
    <definedName name="_PR37">#REF!</definedName>
    <definedName name="_PR38" localSheetId="8">#REF!</definedName>
    <definedName name="_PR38" localSheetId="21">#REF!</definedName>
    <definedName name="_PR38">#REF!</definedName>
    <definedName name="_PR39" localSheetId="8">#REF!</definedName>
    <definedName name="_PR39" localSheetId="21">#REF!</definedName>
    <definedName name="_PR39">#REF!</definedName>
    <definedName name="_PR4" localSheetId="8">#REF!</definedName>
    <definedName name="_PR4" localSheetId="21">#REF!</definedName>
    <definedName name="_PR4">#REF!</definedName>
    <definedName name="_PR5" localSheetId="8">#REF!</definedName>
    <definedName name="_PR5" localSheetId="21">#REF!</definedName>
    <definedName name="_PR5">#REF!</definedName>
    <definedName name="_PR6" localSheetId="8">#REF!</definedName>
    <definedName name="_PR6" localSheetId="21">#REF!</definedName>
    <definedName name="_PR6">#REF!</definedName>
    <definedName name="_PR7" localSheetId="8">#REF!</definedName>
    <definedName name="_PR7" localSheetId="21">#REF!</definedName>
    <definedName name="_PR7">#REF!</definedName>
    <definedName name="_PR8" localSheetId="8">#REF!</definedName>
    <definedName name="_PR8" localSheetId="21">#REF!</definedName>
    <definedName name="_PR8">#REF!</definedName>
    <definedName name="_PR9" localSheetId="8">#REF!</definedName>
    <definedName name="_PR9" localSheetId="21">#REF!</definedName>
    <definedName name="_PR9">#REF!</definedName>
    <definedName name="a" localSheetId="8">#REF!</definedName>
    <definedName name="a" localSheetId="21">#REF!</definedName>
    <definedName name="a">#REF!</definedName>
    <definedName name="aa" localSheetId="8">#REF!</definedName>
    <definedName name="aa" localSheetId="21">#REF!</definedName>
    <definedName name="aa">#REF!</definedName>
    <definedName name="aaa" localSheetId="8">#REF!</definedName>
    <definedName name="aaa" localSheetId="21">#REF!</definedName>
    <definedName name="aaa">#REF!</definedName>
    <definedName name="aaaa" localSheetId="8">#REF!</definedName>
    <definedName name="aaaa" localSheetId="21">#REF!</definedName>
    <definedName name="aaaa">#REF!</definedName>
    <definedName name="ab" localSheetId="8">#REF!</definedName>
    <definedName name="ab" localSheetId="21">#REF!</definedName>
    <definedName name="ab">#REF!</definedName>
    <definedName name="abc" localSheetId="8">#REF!</definedName>
    <definedName name="abc" localSheetId="21">#REF!</definedName>
    <definedName name="abc">#REF!</definedName>
    <definedName name="abs" localSheetId="8">#REF!</definedName>
    <definedName name="abs" localSheetId="21">#REF!</definedName>
    <definedName name="abs">#REF!</definedName>
    <definedName name="AC" localSheetId="8">#REF!</definedName>
    <definedName name="AC" localSheetId="21">#REF!</definedName>
    <definedName name="AC">#REF!</definedName>
    <definedName name="aee" localSheetId="8">#REF!</definedName>
    <definedName name="aee" localSheetId="21">#REF!</definedName>
    <definedName name="aee">#REF!</definedName>
    <definedName name="afd" localSheetId="8">#REF!</definedName>
    <definedName name="afd" localSheetId="21">#REF!</definedName>
    <definedName name="afd">#REF!</definedName>
    <definedName name="Analysis" localSheetId="8">#REF!</definedName>
    <definedName name="Analysis" localSheetId="21">#REF!</definedName>
    <definedName name="Analysis">#REF!</definedName>
    <definedName name="and" localSheetId="8">#REF!</definedName>
    <definedName name="and" localSheetId="21">#REF!</definedName>
    <definedName name="and">#REF!</definedName>
    <definedName name="ANS" localSheetId="8">#REF!</definedName>
    <definedName name="ANS" localSheetId="21">#REF!</definedName>
    <definedName name="ANS">#REF!</definedName>
    <definedName name="Ans." localSheetId="8">#REF!</definedName>
    <definedName name="Ans." localSheetId="21">#REF!</definedName>
    <definedName name="Ans.">#REF!</definedName>
    <definedName name="anwar" localSheetId="8">#REF!</definedName>
    <definedName name="anwar" localSheetId="21">#REF!</definedName>
    <definedName name="anwar">#REF!</definedName>
    <definedName name="AS" localSheetId="8">#REF!</definedName>
    <definedName name="AS" localSheetId="21">#REF!</definedName>
    <definedName name="AS">#REF!</definedName>
    <definedName name="asad" localSheetId="8">#REF!</definedName>
    <definedName name="asad" localSheetId="21">#REF!</definedName>
    <definedName name="asad">#REF!</definedName>
    <definedName name="asas" localSheetId="8">#REF!</definedName>
    <definedName name="asas" localSheetId="21">#REF!</definedName>
    <definedName name="asas">#REF!</definedName>
    <definedName name="asd" localSheetId="8">#REF!</definedName>
    <definedName name="asd" localSheetId="21">#REF!</definedName>
    <definedName name="asd">#REF!</definedName>
    <definedName name="b" localSheetId="8">#REF!</definedName>
    <definedName name="b" localSheetId="21">#REF!</definedName>
    <definedName name="b">#REF!</definedName>
    <definedName name="BBA" localSheetId="8">#REF!</definedName>
    <definedName name="BBA" localSheetId="21">#REF!</definedName>
    <definedName name="BBA">#REF!</definedName>
    <definedName name="bc" localSheetId="8">#REF!</definedName>
    <definedName name="bc" localSheetId="21">#REF!</definedName>
    <definedName name="bc">#REF!</definedName>
    <definedName name="billing" localSheetId="8">#REF!</definedName>
    <definedName name="billing" localSheetId="21">#REF!</definedName>
    <definedName name="billing">#REF!</definedName>
    <definedName name="Break" localSheetId="8">#REF!</definedName>
    <definedName name="Break" localSheetId="21">#REF!</definedName>
    <definedName name="Break">#REF!</definedName>
    <definedName name="bvc" localSheetId="8">#REF!</definedName>
    <definedName name="bvc" localSheetId="21">#REF!</definedName>
    <definedName name="bvc">#REF!</definedName>
    <definedName name="cab" localSheetId="8">#REF!</definedName>
    <definedName name="cab" localSheetId="21">#REF!</definedName>
    <definedName name="cab">#REF!</definedName>
    <definedName name="cccc" localSheetId="8">#REF!</definedName>
    <definedName name="cccc" localSheetId="21">#REF!</definedName>
    <definedName name="cccc">#REF!</definedName>
    <definedName name="cgt" localSheetId="8">#REF!</definedName>
    <definedName name="cgt" localSheetId="21">#REF!</definedName>
    <definedName name="cgt">#REF!</definedName>
    <definedName name="CIRCLE" localSheetId="8">#REF!</definedName>
    <definedName name="CIRCLE" localSheetId="21">#REF!</definedName>
    <definedName name="CIRCLE">#REF!</definedName>
    <definedName name="CIRCLES" localSheetId="8">#REF!</definedName>
    <definedName name="CIRCLES" localSheetId="21">#REF!</definedName>
    <definedName name="CIRCLES">#REF!</definedName>
    <definedName name="Conservation" localSheetId="8">#REF!</definedName>
    <definedName name="Conservation" localSheetId="21">#REF!</definedName>
    <definedName name="Conservation">#REF!</definedName>
    <definedName name="cr_pescoprivatizationplanstg_fddata">'[2]Annex-7'!$A$4:$G$129</definedName>
    <definedName name="CRCL" localSheetId="8">#REF!</definedName>
    <definedName name="CRCL" localSheetId="21">#REF!</definedName>
    <definedName name="CRCL" localSheetId="22">#REF!</definedName>
    <definedName name="CRCL">#REF!</definedName>
    <definedName name="CWP_08" localSheetId="8">#REF!</definedName>
    <definedName name="CWP_08" localSheetId="21">#REF!</definedName>
    <definedName name="CWP_08">#REF!</definedName>
    <definedName name="CWP_09" localSheetId="8">#REF!</definedName>
    <definedName name="CWP_09" localSheetId="21">#REF!</definedName>
    <definedName name="CWP_09">#REF!</definedName>
    <definedName name="d" localSheetId="8">#REF!</definedName>
    <definedName name="d" localSheetId="21">#REF!</definedName>
    <definedName name="d">#REF!</definedName>
    <definedName name="dasf" localSheetId="8">#REF!</definedName>
    <definedName name="dasf" localSheetId="21">#REF!</definedName>
    <definedName name="dasf">#REF!</definedName>
    <definedName name="data" localSheetId="8">#REF!</definedName>
    <definedName name="data" localSheetId="21">#REF!</definedName>
    <definedName name="data">#REF!</definedName>
    <definedName name="dcm" localSheetId="8">#REF!</definedName>
    <definedName name="dcm" localSheetId="21">#REF!</definedName>
    <definedName name="dcm">#REF!</definedName>
    <definedName name="df" localSheetId="8">#REF!</definedName>
    <definedName name="df" localSheetId="21">#REF!</definedName>
    <definedName name="df">#REF!</definedName>
    <definedName name="dfrews" localSheetId="8">#REF!</definedName>
    <definedName name="dfrews" localSheetId="21">#REF!</definedName>
    <definedName name="dfrews">#REF!</definedName>
    <definedName name="dg" localSheetId="8">#REF!</definedName>
    <definedName name="dg" localSheetId="21">#REF!</definedName>
    <definedName name="dg">#REF!</definedName>
    <definedName name="dgkhan" localSheetId="8">#REF!</definedName>
    <definedName name="dgkhan" localSheetId="21">#REF!</definedName>
    <definedName name="dgkhan">#REF!</definedName>
    <definedName name="e" localSheetId="8">#REF!</definedName>
    <definedName name="e" localSheetId="21">#REF!</definedName>
    <definedName name="e">#REF!</definedName>
    <definedName name="ee" localSheetId="8">#REF!</definedName>
    <definedName name="ee" localSheetId="21">#REF!</definedName>
    <definedName name="ee">#REF!</definedName>
    <definedName name="EEEE" localSheetId="8">#REF!</definedName>
    <definedName name="EEEE" localSheetId="21">#REF!</definedName>
    <definedName name="EEEE">#REF!</definedName>
    <definedName name="f" localSheetId="8">#REF!</definedName>
    <definedName name="f" localSheetId="21">#REF!</definedName>
    <definedName name="f">#REF!</definedName>
    <definedName name="fd" localSheetId="8">#REF!</definedName>
    <definedName name="fd" localSheetId="21">#REF!</definedName>
    <definedName name="fd">#REF!</definedName>
    <definedName name="feeder" localSheetId="8">#REF!</definedName>
    <definedName name="feeder" localSheetId="21">#REF!</definedName>
    <definedName name="feeder">#REF!</definedName>
    <definedName name="fffdfd" localSheetId="8">#REF!</definedName>
    <definedName name="fffdfd" localSheetId="21">#REF!</definedName>
    <definedName name="fffdfd">#REF!</definedName>
    <definedName name="fgfgfg" localSheetId="8">#REF!</definedName>
    <definedName name="fgfgfg" localSheetId="21">#REF!</definedName>
    <definedName name="fgfgfg">#REF!</definedName>
    <definedName name="FIRs" localSheetId="8">#REF!</definedName>
    <definedName name="FIRs" localSheetId="21">#REF!</definedName>
    <definedName name="FIRs">#REF!</definedName>
    <definedName name="fsgfsg" localSheetId="8">#REF!</definedName>
    <definedName name="fsgfsg" localSheetId="21">#REF!</definedName>
    <definedName name="fsgfsg">#REF!</definedName>
    <definedName name="g" localSheetId="8">#REF!</definedName>
    <definedName name="g" localSheetId="21">#REF!</definedName>
    <definedName name="g">#REF!</definedName>
    <definedName name="gm" localSheetId="8">#REF!</definedName>
    <definedName name="gm" localSheetId="21">#REF!</definedName>
    <definedName name="gm">#REF!</definedName>
    <definedName name="govt" localSheetId="8">#REF!</definedName>
    <definedName name="govt" localSheetId="21">#REF!</definedName>
    <definedName name="govt">#REF!</definedName>
    <definedName name="GRAF9697" localSheetId="8">#REF!</definedName>
    <definedName name="GRAF9697" localSheetId="21">#REF!</definedName>
    <definedName name="GRAF9697">#REF!</definedName>
    <definedName name="Grid" localSheetId="8">#REF!</definedName>
    <definedName name="Grid" localSheetId="21">#REF!</definedName>
    <definedName name="Grid">#REF!</definedName>
    <definedName name="h" localSheetId="8">#REF!</definedName>
    <definedName name="h" localSheetId="21">#REF!</definedName>
    <definedName name="h">#REF!</definedName>
    <definedName name="hanj" localSheetId="8">#REF!</definedName>
    <definedName name="hanj" localSheetId="21">#REF!</definedName>
    <definedName name="hanj">#REF!</definedName>
    <definedName name="HESCO" localSheetId="8">[1]A!#REF!</definedName>
    <definedName name="HESCO" localSheetId="21">[1]A!#REF!</definedName>
    <definedName name="HESCO">[1]A!#REF!</definedName>
    <definedName name="hfs" localSheetId="8">#REF!</definedName>
    <definedName name="hfs" localSheetId="21">#REF!</definedName>
    <definedName name="hfs">#REF!</definedName>
    <definedName name="iiii" localSheetId="8">#REF!</definedName>
    <definedName name="iiii" localSheetId="21">#REF!</definedName>
    <definedName name="iiii">#REF!</definedName>
    <definedName name="iiiiiiiii" localSheetId="8">#REF!</definedName>
    <definedName name="iiiiiiiii" localSheetId="21">#REF!</definedName>
    <definedName name="iiiiiiiii">#REF!</definedName>
    <definedName name="jjjjjjjjjjjjjjjjjjj" localSheetId="8">#REF!</definedName>
    <definedName name="jjjjjjjjjjjjjjjjjjj" localSheetId="21">#REF!</definedName>
    <definedName name="jjjjjjjjjjjjjjjjjjj">#REF!</definedName>
    <definedName name="jp" localSheetId="8">#REF!</definedName>
    <definedName name="jp" localSheetId="21">#REF!</definedName>
    <definedName name="jp">#REF!</definedName>
    <definedName name="jttrtr" localSheetId="8">#REF!</definedName>
    <definedName name="jttrtr" localSheetId="21">#REF!</definedName>
    <definedName name="jttrtr">#REF!</definedName>
    <definedName name="khan" localSheetId="8">#REF!</definedName>
    <definedName name="khan" localSheetId="21">#REF!</definedName>
    <definedName name="khan">#REF!</definedName>
    <definedName name="kkk" localSheetId="8">#REF!</definedName>
    <definedName name="kkk">#REF!</definedName>
    <definedName name="kl" localSheetId="8">#REF!</definedName>
    <definedName name="kl" localSheetId="21">#REF!</definedName>
    <definedName name="kl">#REF!</definedName>
    <definedName name="kllk" localSheetId="8">#REF!</definedName>
    <definedName name="kllk" localSheetId="21">#REF!</definedName>
    <definedName name="kllk">#REF!</definedName>
    <definedName name="Last_Year_Losses___Age" localSheetId="8">#REF!</definedName>
    <definedName name="Last_Year_Losses___Age" localSheetId="21">#REF!</definedName>
    <definedName name="Last_Year_Losses___Age">#REF!</definedName>
    <definedName name="m" localSheetId="8">#REF!</definedName>
    <definedName name="m" localSheetId="21">#REF!</definedName>
    <definedName name="m">#REF!</definedName>
    <definedName name="me" localSheetId="8">#REF!</definedName>
    <definedName name="me" localSheetId="21">#REF!</definedName>
    <definedName name="me">#REF!</definedName>
    <definedName name="mee" localSheetId="8">#REF!</definedName>
    <definedName name="mee" localSheetId="21">#REF!</definedName>
    <definedName name="mee">#REF!</definedName>
    <definedName name="mehmood" localSheetId="8">#REF!</definedName>
    <definedName name="mehmood" localSheetId="21">#REF!</definedName>
    <definedName name="mehmood">#REF!</definedName>
    <definedName name="ml" localSheetId="8">#REF!</definedName>
    <definedName name="ml" localSheetId="21">#REF!</definedName>
    <definedName name="ml">#REF!</definedName>
    <definedName name="name" localSheetId="8">#REF!</definedName>
    <definedName name="name" localSheetId="21">#REF!</definedName>
    <definedName name="name">#REF!</definedName>
    <definedName name="nasir" localSheetId="8">#REF!</definedName>
    <definedName name="nasir" localSheetId="21">#REF!</definedName>
    <definedName name="nasir">#REF!</definedName>
    <definedName name="new" localSheetId="8">#REF!</definedName>
    <definedName name="new" localSheetId="21">#REF!</definedName>
    <definedName name="new">#REF!</definedName>
    <definedName name="nm" localSheetId="8">#REF!</definedName>
    <definedName name="nm" localSheetId="21">#REF!</definedName>
    <definedName name="nm">#REF!</definedName>
    <definedName name="o" localSheetId="8">#REF!</definedName>
    <definedName name="o" localSheetId="21">#REF!</definedName>
    <definedName name="o">#REF!</definedName>
    <definedName name="old" localSheetId="8">#REF!</definedName>
    <definedName name="old" localSheetId="21">#REF!</definedName>
    <definedName name="old">#REF!</definedName>
    <definedName name="oo" localSheetId="8">#REF!</definedName>
    <definedName name="oo" localSheetId="21">#REF!</definedName>
    <definedName name="oo">#REF!</definedName>
    <definedName name="pdisc" localSheetId="8">#REF!</definedName>
    <definedName name="pdisc" localSheetId="21">#REF!</definedName>
    <definedName name="pdisc">#REF!</definedName>
    <definedName name="PREV" localSheetId="8">#REF!</definedName>
    <definedName name="PREV" localSheetId="21">#REF!</definedName>
    <definedName name="PREV">#REF!</definedName>
    <definedName name="_xlnm.Print_Area" localSheetId="8">#REF!</definedName>
    <definedName name="_xlnm.Print_Area" localSheetId="21">Billing!$A$1:$J$37</definedName>
    <definedName name="_xlnm.Print_Area" localSheetId="9">Form1!$A$1:$J$14</definedName>
    <definedName name="_xlnm.Print_Area" localSheetId="10">Form2!$A$1:$E$14</definedName>
    <definedName name="_xlnm.Print_Area" localSheetId="12">Form4!$A$1:$F$13</definedName>
    <definedName name="_xlnm.Print_Area" localSheetId="22">'T&amp;D'!$A$1:$M$30</definedName>
    <definedName name="_xlnm.Print_Area">#REF!</definedName>
    <definedName name="PRINT_AREA_MI" localSheetId="8">#REF!</definedName>
    <definedName name="PRINT_AREA_MI" localSheetId="21">#REF!</definedName>
    <definedName name="PRINT_AREA_MI" localSheetId="22">#REF!</definedName>
    <definedName name="PRINT_AREA_MI">#REF!</definedName>
    <definedName name="_xlnm.Print_Titles" localSheetId="8">'[3]MAIN SHEET'!#REF!</definedName>
    <definedName name="_xlnm.Print_Titles" localSheetId="21">'[4]MAIN SHEET'!#REF!</definedName>
    <definedName name="_xlnm.Print_Titles" localSheetId="22">'[4]MAIN SHEET'!#REF!</definedName>
    <definedName name="_xlnm.Print_Titles">'[3]MAIN SHEET'!#REF!</definedName>
    <definedName name="q" localSheetId="8">#REF!</definedName>
    <definedName name="q" localSheetId="21">#REF!</definedName>
    <definedName name="q" localSheetId="22">#REF!</definedName>
    <definedName name="q">#REF!</definedName>
    <definedName name="rf" localSheetId="8">#REF!</definedName>
    <definedName name="rf" localSheetId="21">#REF!</definedName>
    <definedName name="rf">#REF!</definedName>
    <definedName name="s" localSheetId="8">#REF!</definedName>
    <definedName name="s" localSheetId="21">#REF!</definedName>
    <definedName name="s">#REF!</definedName>
    <definedName name="sa" localSheetId="8">#REF!</definedName>
    <definedName name="sa" localSheetId="21">#REF!</definedName>
    <definedName name="sa">#REF!</definedName>
    <definedName name="sd" localSheetId="8">#REF!</definedName>
    <definedName name="sd" localSheetId="21">#REF!</definedName>
    <definedName name="sd">#REF!</definedName>
    <definedName name="sdf" localSheetId="8">#REF!</definedName>
    <definedName name="sdf" localSheetId="21">#REF!</definedName>
    <definedName name="sdf">#REF!</definedName>
    <definedName name="shaahan" localSheetId="8">#REF!</definedName>
    <definedName name="shaahan">#REF!</definedName>
    <definedName name="Sr." localSheetId="8">#REF!</definedName>
    <definedName name="Sr.">#REF!</definedName>
    <definedName name="ss" localSheetId="8">#REF!</definedName>
    <definedName name="ss" localSheetId="21">#REF!</definedName>
    <definedName name="ss">#REF!</definedName>
    <definedName name="SSF" localSheetId="8">#REF!</definedName>
    <definedName name="SSF" localSheetId="21">#REF!</definedName>
    <definedName name="SSF">#REF!</definedName>
    <definedName name="w" localSheetId="8">#REF!</definedName>
    <definedName name="w" localSheetId="21">#REF!</definedName>
    <definedName name="w">#REF!</definedName>
    <definedName name="xx" localSheetId="8">#REF!</definedName>
    <definedName name="xx" localSheetId="21">#REF!</definedName>
    <definedName name="xx">#REF!</definedName>
    <definedName name="y" localSheetId="8">#REF!</definedName>
    <definedName name="y" localSheetId="21">#REF!</definedName>
    <definedName name="y">#REF!</definedName>
    <definedName name="yyy" localSheetId="8">#REF!</definedName>
    <definedName name="yyy" localSheetId="21">#REF!</definedName>
    <definedName name="yyy">#REF!</definedName>
    <definedName name="zahid_shakoor" localSheetId="8">#REF!</definedName>
    <definedName name="zahid_shakoor" localSheetId="21">#REF!</definedName>
    <definedName name="zahid_shakoo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25" l="1"/>
  <c r="J27" i="25" l="1"/>
  <c r="B27" i="25"/>
  <c r="E27" i="25" s="1"/>
  <c r="F27" i="25" s="1"/>
  <c r="K25" i="25"/>
  <c r="J25" i="25"/>
  <c r="B25" i="25"/>
  <c r="J23" i="25"/>
  <c r="K23" i="25" s="1"/>
  <c r="G23" i="25"/>
  <c r="B23" i="25"/>
  <c r="E23" i="25" s="1"/>
  <c r="F23" i="25" s="1"/>
  <c r="G21" i="25"/>
  <c r="J21" i="25" s="1"/>
  <c r="B21" i="25"/>
  <c r="G19" i="25"/>
  <c r="J19" i="25" s="1"/>
  <c r="K19" i="25" s="1"/>
  <c r="B19" i="25"/>
  <c r="E19" i="25" s="1"/>
  <c r="I18" i="25"/>
  <c r="I20" i="25" s="1"/>
  <c r="I22" i="25" s="1"/>
  <c r="I24" i="25" s="1"/>
  <c r="I26" i="25" s="1"/>
  <c r="I28" i="25" s="1"/>
  <c r="G17" i="25"/>
  <c r="J17" i="25" s="1"/>
  <c r="B17" i="25"/>
  <c r="K15" i="25"/>
  <c r="J15" i="25"/>
  <c r="B15" i="25"/>
  <c r="D14" i="25"/>
  <c r="D16" i="25" s="1"/>
  <c r="D18" i="25" s="1"/>
  <c r="D20" i="25" s="1"/>
  <c r="D22" i="25" s="1"/>
  <c r="D24" i="25" s="1"/>
  <c r="D26" i="25" s="1"/>
  <c r="D28" i="25" s="1"/>
  <c r="K13" i="25"/>
  <c r="J13" i="25"/>
  <c r="B13" i="25"/>
  <c r="E13" i="25" s="1"/>
  <c r="J11" i="25"/>
  <c r="K11" i="25" s="1"/>
  <c r="E11" i="25"/>
  <c r="F11" i="25" s="1"/>
  <c r="J9" i="25"/>
  <c r="K9" i="25" s="1"/>
  <c r="E9" i="25"/>
  <c r="H8" i="25"/>
  <c r="H10" i="25" s="1"/>
  <c r="H12" i="25" s="1"/>
  <c r="H14" i="25" s="1"/>
  <c r="H16" i="25" s="1"/>
  <c r="H18" i="25" s="1"/>
  <c r="H20" i="25" s="1"/>
  <c r="H22" i="25" s="1"/>
  <c r="H24" i="25" s="1"/>
  <c r="H26" i="25" s="1"/>
  <c r="H28" i="25" s="1"/>
  <c r="G8" i="25"/>
  <c r="G10" i="25" s="1"/>
  <c r="C8" i="25"/>
  <c r="C10" i="25" s="1"/>
  <c r="C12" i="25" s="1"/>
  <c r="C14" i="25" s="1"/>
  <c r="C16" i="25" s="1"/>
  <c r="C18" i="25" s="1"/>
  <c r="C20" i="25" s="1"/>
  <c r="C22" i="25" s="1"/>
  <c r="C24" i="25" s="1"/>
  <c r="C26" i="25" s="1"/>
  <c r="C28" i="25" s="1"/>
  <c r="B8" i="25"/>
  <c r="B10" i="25" s="1"/>
  <c r="B12" i="25" s="1"/>
  <c r="J7" i="25"/>
  <c r="K7" i="25" s="1"/>
  <c r="E7" i="25"/>
  <c r="F7" i="25" s="1"/>
  <c r="J6" i="25"/>
  <c r="K6" i="25" s="1"/>
  <c r="F6" i="25"/>
  <c r="E6" i="25"/>
  <c r="F36" i="24"/>
  <c r="E36" i="24"/>
  <c r="H36" i="24" s="1"/>
  <c r="C36" i="24"/>
  <c r="B36" i="24"/>
  <c r="I35" i="24"/>
  <c r="H35" i="24"/>
  <c r="G35" i="24"/>
  <c r="J35" i="24" s="1"/>
  <c r="D35" i="24"/>
  <c r="I34" i="24"/>
  <c r="H34" i="24"/>
  <c r="G34" i="24"/>
  <c r="J34" i="24" s="1"/>
  <c r="D34" i="24"/>
  <c r="I33" i="24"/>
  <c r="H33" i="24"/>
  <c r="G33" i="24"/>
  <c r="D33" i="24"/>
  <c r="I32" i="24"/>
  <c r="H32" i="24"/>
  <c r="G32" i="24"/>
  <c r="D32" i="24"/>
  <c r="I31" i="24"/>
  <c r="H31" i="24"/>
  <c r="G31" i="24"/>
  <c r="J31" i="24" s="1"/>
  <c r="D31" i="24"/>
  <c r="I30" i="24"/>
  <c r="H30" i="24"/>
  <c r="G30" i="24"/>
  <c r="J30" i="24" s="1"/>
  <c r="D30" i="24"/>
  <c r="I29" i="24"/>
  <c r="H29" i="24"/>
  <c r="G29" i="24"/>
  <c r="D29" i="24"/>
  <c r="I28" i="24"/>
  <c r="H28" i="24"/>
  <c r="G28" i="24"/>
  <c r="D28" i="24"/>
  <c r="I27" i="24"/>
  <c r="H27" i="24"/>
  <c r="G27" i="24"/>
  <c r="J27" i="24" s="1"/>
  <c r="D27" i="24"/>
  <c r="I26" i="24"/>
  <c r="H26" i="24"/>
  <c r="G26" i="24"/>
  <c r="J26" i="24" s="1"/>
  <c r="D26" i="24"/>
  <c r="I25" i="24"/>
  <c r="H25" i="24"/>
  <c r="G25" i="24"/>
  <c r="D25" i="24"/>
  <c r="I24" i="24"/>
  <c r="H24" i="24"/>
  <c r="G24" i="24"/>
  <c r="G36" i="24" s="1"/>
  <c r="J36" i="24" s="1"/>
  <c r="D24" i="24"/>
  <c r="D36" i="24" s="1"/>
  <c r="F18" i="24"/>
  <c r="I18" i="24" s="1"/>
  <c r="E18" i="24"/>
  <c r="H18" i="24" s="1"/>
  <c r="C18" i="24"/>
  <c r="B18" i="24"/>
  <c r="I17" i="24"/>
  <c r="H17" i="24"/>
  <c r="G17" i="24"/>
  <c r="J17" i="24" s="1"/>
  <c r="D17" i="24"/>
  <c r="I16" i="24"/>
  <c r="H16" i="24"/>
  <c r="G16" i="24"/>
  <c r="D16" i="24"/>
  <c r="I15" i="24"/>
  <c r="H15" i="24"/>
  <c r="G15" i="24"/>
  <c r="D15" i="24"/>
  <c r="I14" i="24"/>
  <c r="H14" i="24"/>
  <c r="G14" i="24"/>
  <c r="J14" i="24" s="1"/>
  <c r="D14" i="24"/>
  <c r="I13" i="24"/>
  <c r="H13" i="24"/>
  <c r="G13" i="24"/>
  <c r="J13" i="24" s="1"/>
  <c r="D13" i="24"/>
  <c r="I12" i="24"/>
  <c r="H12" i="24"/>
  <c r="G12" i="24"/>
  <c r="D12" i="24"/>
  <c r="I11" i="24"/>
  <c r="H11" i="24"/>
  <c r="G11" i="24"/>
  <c r="D11" i="24"/>
  <c r="I10" i="24"/>
  <c r="H10" i="24"/>
  <c r="G10" i="24"/>
  <c r="J10" i="24" s="1"/>
  <c r="D10" i="24"/>
  <c r="I9" i="24"/>
  <c r="H9" i="24"/>
  <c r="G9" i="24"/>
  <c r="J9" i="24" s="1"/>
  <c r="D9" i="24"/>
  <c r="I8" i="24"/>
  <c r="H8" i="24"/>
  <c r="G8" i="24"/>
  <c r="D8" i="24"/>
  <c r="I7" i="24"/>
  <c r="H7" i="24"/>
  <c r="G7" i="24"/>
  <c r="D7" i="24"/>
  <c r="I6" i="24"/>
  <c r="H6" i="24"/>
  <c r="G6" i="24"/>
  <c r="J6" i="24" s="1"/>
  <c r="D6" i="24"/>
  <c r="D18" i="24" s="1"/>
  <c r="L6" i="25" l="1"/>
  <c r="J7" i="24"/>
  <c r="J8" i="24"/>
  <c r="J11" i="24"/>
  <c r="J12" i="24"/>
  <c r="J15" i="24"/>
  <c r="J16" i="24"/>
  <c r="I36" i="24"/>
  <c r="J25" i="24"/>
  <c r="J28" i="24"/>
  <c r="J29" i="24"/>
  <c r="J32" i="24"/>
  <c r="J33" i="24"/>
  <c r="L23" i="25"/>
  <c r="G12" i="25"/>
  <c r="J10" i="25"/>
  <c r="K10" i="25" s="1"/>
  <c r="F19" i="25"/>
  <c r="L19" i="25" s="1"/>
  <c r="F13" i="25"/>
  <c r="L13" i="25" s="1"/>
  <c r="L7" i="25"/>
  <c r="L11" i="25"/>
  <c r="B14" i="25"/>
  <c r="B16" i="25" s="1"/>
  <c r="B18" i="25" s="1"/>
  <c r="B20" i="25" s="1"/>
  <c r="B22" i="25" s="1"/>
  <c r="B24" i="25" s="1"/>
  <c r="E8" i="25"/>
  <c r="F8" i="25" s="1"/>
  <c r="J8" i="25"/>
  <c r="F9" i="25"/>
  <c r="L9" i="25" s="1"/>
  <c r="E15" i="25"/>
  <c r="E17" i="25"/>
  <c r="K17" i="25"/>
  <c r="E21" i="25"/>
  <c r="K21" i="25"/>
  <c r="E25" i="25"/>
  <c r="F25" i="25" s="1"/>
  <c r="L25" i="25" s="1"/>
  <c r="K27" i="25"/>
  <c r="L27" i="25" s="1"/>
  <c r="G18" i="24"/>
  <c r="J18" i="24" s="1"/>
  <c r="J24" i="24"/>
  <c r="Q887" i="4"/>
  <c r="Q886" i="4"/>
  <c r="Q885" i="4"/>
  <c r="Q884" i="4"/>
  <c r="Q883" i="4"/>
  <c r="Q882" i="4"/>
  <c r="Q881" i="4"/>
  <c r="Q880" i="4"/>
  <c r="Q879" i="4"/>
  <c r="Q878" i="4"/>
  <c r="Q877" i="4"/>
  <c r="Q876" i="4"/>
  <c r="Q875" i="4"/>
  <c r="Q874" i="4"/>
  <c r="Q873" i="4"/>
  <c r="Q872" i="4"/>
  <c r="Q871" i="4"/>
  <c r="Q870" i="4"/>
  <c r="Q869" i="4"/>
  <c r="Q868" i="4"/>
  <c r="Q867" i="4"/>
  <c r="Q866" i="4"/>
  <c r="Q865" i="4"/>
  <c r="Q864" i="4"/>
  <c r="Q863" i="4"/>
  <c r="Q862" i="4"/>
  <c r="Q861" i="4"/>
  <c r="Q860" i="4"/>
  <c r="Q859" i="4"/>
  <c r="Q858" i="4"/>
  <c r="Q857" i="4"/>
  <c r="Q856" i="4"/>
  <c r="Q855" i="4"/>
  <c r="Q854" i="4"/>
  <c r="Q853" i="4"/>
  <c r="Q852" i="4"/>
  <c r="Q851" i="4"/>
  <c r="Q850" i="4"/>
  <c r="Q849" i="4"/>
  <c r="Q848" i="4"/>
  <c r="Q847" i="4"/>
  <c r="Q846" i="4"/>
  <c r="Q845" i="4"/>
  <c r="Q844" i="4"/>
  <c r="Q843" i="4"/>
  <c r="Q842" i="4"/>
  <c r="Q841" i="4"/>
  <c r="Q840" i="4"/>
  <c r="Q839" i="4"/>
  <c r="Q838" i="4"/>
  <c r="Q837" i="4"/>
  <c r="Q836" i="4"/>
  <c r="Q835" i="4"/>
  <c r="Q834" i="4"/>
  <c r="Q833" i="4"/>
  <c r="Q832" i="4"/>
  <c r="Q831" i="4"/>
  <c r="Q830" i="4"/>
  <c r="Q829" i="4"/>
  <c r="Q828" i="4"/>
  <c r="Q827" i="4"/>
  <c r="Q826" i="4"/>
  <c r="Q825" i="4"/>
  <c r="Q824" i="4"/>
  <c r="Q823" i="4"/>
  <c r="Q822" i="4"/>
  <c r="Q821" i="4"/>
  <c r="Q820" i="4"/>
  <c r="Q819" i="4"/>
  <c r="Q818" i="4"/>
  <c r="Q817" i="4"/>
  <c r="Q816" i="4"/>
  <c r="Q815" i="4"/>
  <c r="Q814" i="4"/>
  <c r="Q813" i="4"/>
  <c r="Q812" i="4"/>
  <c r="Q811" i="4"/>
  <c r="Q810" i="4"/>
  <c r="Q809" i="4"/>
  <c r="Q808" i="4"/>
  <c r="Q807" i="4"/>
  <c r="Q806" i="4"/>
  <c r="Q805" i="4"/>
  <c r="Q804" i="4"/>
  <c r="Q803" i="4"/>
  <c r="Q802" i="4"/>
  <c r="Q801" i="4"/>
  <c r="Q800" i="4"/>
  <c r="Q799" i="4"/>
  <c r="Q798" i="4"/>
  <c r="Q797" i="4"/>
  <c r="Q796" i="4"/>
  <c r="Q795" i="4"/>
  <c r="Q794" i="4"/>
  <c r="Q793" i="4"/>
  <c r="Q792" i="4"/>
  <c r="Q791" i="4"/>
  <c r="Q790" i="4"/>
  <c r="Q789" i="4"/>
  <c r="Q788" i="4"/>
  <c r="Q787" i="4"/>
  <c r="Q786" i="4"/>
  <c r="Q785" i="4"/>
  <c r="Q784" i="4"/>
  <c r="Q783" i="4"/>
  <c r="Q782" i="4"/>
  <c r="Q781" i="4"/>
  <c r="Q780" i="4"/>
  <c r="Q779" i="4"/>
  <c r="Q778" i="4"/>
  <c r="Q777" i="4"/>
  <c r="Q776" i="4"/>
  <c r="Q775" i="4"/>
  <c r="Q774" i="4"/>
  <c r="Q773" i="4"/>
  <c r="Q772" i="4"/>
  <c r="Q771" i="4"/>
  <c r="Q770" i="4"/>
  <c r="Q769" i="4"/>
  <c r="Q768" i="4"/>
  <c r="Q767" i="4"/>
  <c r="Q766" i="4"/>
  <c r="Q765" i="4"/>
  <c r="Q764" i="4"/>
  <c r="Q763" i="4"/>
  <c r="Q762" i="4"/>
  <c r="Q761" i="4"/>
  <c r="Q760" i="4"/>
  <c r="Q759" i="4"/>
  <c r="Q758" i="4"/>
  <c r="Q757" i="4"/>
  <c r="Q756" i="4"/>
  <c r="Q755" i="4"/>
  <c r="Q754" i="4"/>
  <c r="Q753" i="4"/>
  <c r="Q752" i="4"/>
  <c r="Q751" i="4"/>
  <c r="Q750" i="4"/>
  <c r="Q749" i="4"/>
  <c r="Q748" i="4"/>
  <c r="Q747" i="4"/>
  <c r="Q746" i="4"/>
  <c r="Q745" i="4"/>
  <c r="Q744" i="4"/>
  <c r="Q743" i="4"/>
  <c r="Q742" i="4"/>
  <c r="Q741" i="4"/>
  <c r="Q740" i="4"/>
  <c r="Q739" i="4"/>
  <c r="Q738" i="4"/>
  <c r="Q737" i="4"/>
  <c r="Q736" i="4"/>
  <c r="Q735" i="4"/>
  <c r="Q734" i="4"/>
  <c r="Q733" i="4"/>
  <c r="Q732" i="4"/>
  <c r="Q731" i="4"/>
  <c r="Q730" i="4"/>
  <c r="Q729" i="4"/>
  <c r="Q728" i="4"/>
  <c r="Q727" i="4"/>
  <c r="Q726" i="4"/>
  <c r="Q725" i="4"/>
  <c r="Q724" i="4"/>
  <c r="Q723" i="4"/>
  <c r="Q722" i="4"/>
  <c r="Q721" i="4"/>
  <c r="Q720" i="4"/>
  <c r="Q719" i="4"/>
  <c r="Q718" i="4"/>
  <c r="Q717" i="4"/>
  <c r="Q716" i="4"/>
  <c r="Q715" i="4"/>
  <c r="Q714" i="4"/>
  <c r="Q713" i="4"/>
  <c r="Q712" i="4"/>
  <c r="Q711" i="4"/>
  <c r="Q710" i="4"/>
  <c r="Q709" i="4"/>
  <c r="Q708" i="4"/>
  <c r="Q707" i="4"/>
  <c r="Q706" i="4"/>
  <c r="Q705" i="4"/>
  <c r="Q704" i="4"/>
  <c r="Q703" i="4"/>
  <c r="Q702" i="4"/>
  <c r="Q701" i="4"/>
  <c r="Q700" i="4"/>
  <c r="Q699" i="4"/>
  <c r="Q698" i="4"/>
  <c r="Q697" i="4"/>
  <c r="Q696" i="4"/>
  <c r="Q695" i="4"/>
  <c r="Q694" i="4"/>
  <c r="Q693" i="4"/>
  <c r="Q692" i="4"/>
  <c r="Q691" i="4"/>
  <c r="Q690" i="4"/>
  <c r="Q689" i="4"/>
  <c r="Q688" i="4"/>
  <c r="Q687" i="4"/>
  <c r="Q686" i="4"/>
  <c r="Q685" i="4"/>
  <c r="Q684" i="4"/>
  <c r="Q683" i="4"/>
  <c r="Q682" i="4"/>
  <c r="Q681" i="4"/>
  <c r="Q680" i="4"/>
  <c r="Q679" i="4"/>
  <c r="Q678" i="4"/>
  <c r="Q677" i="4"/>
  <c r="Q676" i="4"/>
  <c r="Q675" i="4"/>
  <c r="Q674" i="4"/>
  <c r="Q673" i="4"/>
  <c r="Q672" i="4"/>
  <c r="Q671" i="4"/>
  <c r="Q670" i="4"/>
  <c r="Q669" i="4"/>
  <c r="Q668" i="4"/>
  <c r="Q667" i="4"/>
  <c r="Q666" i="4"/>
  <c r="Q665" i="4"/>
  <c r="Q664" i="4"/>
  <c r="Q663" i="4"/>
  <c r="Q662" i="4"/>
  <c r="Q661" i="4"/>
  <c r="Q660" i="4"/>
  <c r="Q659" i="4"/>
  <c r="Q658" i="4"/>
  <c r="Q657" i="4"/>
  <c r="Q656" i="4"/>
  <c r="Q655" i="4"/>
  <c r="Q654" i="4"/>
  <c r="Q653" i="4"/>
  <c r="Q652" i="4"/>
  <c r="Q651" i="4"/>
  <c r="Q650" i="4"/>
  <c r="Q649" i="4"/>
  <c r="Q648" i="4"/>
  <c r="Q647" i="4"/>
  <c r="Q646" i="4"/>
  <c r="Q645" i="4"/>
  <c r="Q644" i="4"/>
  <c r="Q643" i="4"/>
  <c r="Q642" i="4"/>
  <c r="Q641" i="4"/>
  <c r="Q640" i="4"/>
  <c r="Q639" i="4"/>
  <c r="Q638" i="4"/>
  <c r="Q637" i="4"/>
  <c r="Q636" i="4"/>
  <c r="Q635" i="4"/>
  <c r="Q634" i="4"/>
  <c r="Q633" i="4"/>
  <c r="Q632" i="4"/>
  <c r="Q631" i="4"/>
  <c r="Q630" i="4"/>
  <c r="Q629" i="4"/>
  <c r="Q628" i="4"/>
  <c r="Q627" i="4"/>
  <c r="Q626" i="4"/>
  <c r="Q625" i="4"/>
  <c r="Q624" i="4"/>
  <c r="Q623" i="4"/>
  <c r="Q622" i="4"/>
  <c r="Q621" i="4"/>
  <c r="Q620" i="4"/>
  <c r="Q619" i="4"/>
  <c r="Q618" i="4"/>
  <c r="Q617" i="4"/>
  <c r="Q616" i="4"/>
  <c r="Q615" i="4"/>
  <c r="Q614" i="4"/>
  <c r="Q613" i="4"/>
  <c r="Q612" i="4"/>
  <c r="Q611" i="4"/>
  <c r="Q610" i="4"/>
  <c r="Q609" i="4"/>
  <c r="Q608" i="4"/>
  <c r="Q607" i="4"/>
  <c r="Q606" i="4"/>
  <c r="Q605" i="4"/>
  <c r="Q604" i="4"/>
  <c r="Q603" i="4"/>
  <c r="Q602" i="4"/>
  <c r="Q601" i="4"/>
  <c r="Q600" i="4"/>
  <c r="Q599" i="4"/>
  <c r="Q598" i="4"/>
  <c r="Q597" i="4"/>
  <c r="Q596" i="4"/>
  <c r="Q595" i="4"/>
  <c r="Q594" i="4"/>
  <c r="Q593" i="4"/>
  <c r="Q592" i="4"/>
  <c r="Q591" i="4"/>
  <c r="Q590" i="4"/>
  <c r="Q589" i="4"/>
  <c r="Q588" i="4"/>
  <c r="Q587" i="4"/>
  <c r="Q586" i="4"/>
  <c r="Q585" i="4"/>
  <c r="Q584" i="4"/>
  <c r="Q583" i="4"/>
  <c r="Q582" i="4"/>
  <c r="Q581" i="4"/>
  <c r="Q580" i="4"/>
  <c r="Q579" i="4"/>
  <c r="Q578" i="4"/>
  <c r="Q577" i="4"/>
  <c r="Q576" i="4"/>
  <c r="Q575" i="4"/>
  <c r="Q574" i="4"/>
  <c r="Q573" i="4"/>
  <c r="Q572" i="4"/>
  <c r="Q571" i="4"/>
  <c r="Q570" i="4"/>
  <c r="Q569" i="4"/>
  <c r="Q568" i="4"/>
  <c r="Q567" i="4"/>
  <c r="Q566" i="4"/>
  <c r="Q565" i="4"/>
  <c r="Q564" i="4"/>
  <c r="Q563" i="4"/>
  <c r="Q562" i="4"/>
  <c r="Q561" i="4"/>
  <c r="Q560" i="4"/>
  <c r="Q559" i="4"/>
  <c r="Q558" i="4"/>
  <c r="Q557" i="4"/>
  <c r="Q556" i="4"/>
  <c r="Q555" i="4"/>
  <c r="Q554" i="4"/>
  <c r="Q553" i="4"/>
  <c r="Q552" i="4"/>
  <c r="Q551" i="4"/>
  <c r="Q550" i="4"/>
  <c r="Q549" i="4"/>
  <c r="Q548" i="4"/>
  <c r="Q547" i="4"/>
  <c r="Q546" i="4"/>
  <c r="Q545" i="4"/>
  <c r="Q544" i="4"/>
  <c r="Q543" i="4"/>
  <c r="Q542" i="4"/>
  <c r="Q541" i="4"/>
  <c r="Q540" i="4"/>
  <c r="Q539" i="4"/>
  <c r="Q538" i="4"/>
  <c r="Q537" i="4"/>
  <c r="Q536" i="4"/>
  <c r="Q535" i="4"/>
  <c r="Q534" i="4"/>
  <c r="Q533" i="4"/>
  <c r="Q532" i="4"/>
  <c r="Q531" i="4"/>
  <c r="Q530" i="4"/>
  <c r="Q529" i="4"/>
  <c r="Q528" i="4"/>
  <c r="Q527" i="4"/>
  <c r="Q526" i="4"/>
  <c r="Q525" i="4"/>
  <c r="Q524" i="4"/>
  <c r="Q523" i="4"/>
  <c r="Q522" i="4"/>
  <c r="Q521" i="4"/>
  <c r="Q520" i="4"/>
  <c r="Q519" i="4"/>
  <c r="Q518" i="4"/>
  <c r="Q517" i="4"/>
  <c r="Q516" i="4"/>
  <c r="Q515" i="4"/>
  <c r="Q514" i="4"/>
  <c r="Q513" i="4"/>
  <c r="Q512" i="4"/>
  <c r="Q511" i="4"/>
  <c r="Q510" i="4"/>
  <c r="Q509" i="4"/>
  <c r="Q508" i="4"/>
  <c r="Q507" i="4"/>
  <c r="Q506" i="4"/>
  <c r="Q505" i="4"/>
  <c r="Q504" i="4"/>
  <c r="Q503" i="4"/>
  <c r="Q502" i="4"/>
  <c r="Q501" i="4"/>
  <c r="Q500" i="4"/>
  <c r="Q499" i="4"/>
  <c r="Q498" i="4"/>
  <c r="Q497" i="4"/>
  <c r="Q496" i="4"/>
  <c r="Q495" i="4"/>
  <c r="Q494" i="4"/>
  <c r="Q493" i="4"/>
  <c r="Q492" i="4"/>
  <c r="Q491" i="4"/>
  <c r="Q490" i="4"/>
  <c r="Q489" i="4"/>
  <c r="Q488" i="4"/>
  <c r="Q487" i="4"/>
  <c r="Q486" i="4"/>
  <c r="Q485" i="4"/>
  <c r="Q484" i="4"/>
  <c r="Q483" i="4"/>
  <c r="Q482" i="4"/>
  <c r="Q481" i="4"/>
  <c r="Q480" i="4"/>
  <c r="Q479" i="4"/>
  <c r="Q478" i="4"/>
  <c r="Q477" i="4"/>
  <c r="Q476" i="4"/>
  <c r="Q475" i="4"/>
  <c r="Q474" i="4"/>
  <c r="Q473" i="4"/>
  <c r="Q472" i="4"/>
  <c r="Q471" i="4"/>
  <c r="Q470" i="4"/>
  <c r="Q469" i="4"/>
  <c r="Q468" i="4"/>
  <c r="Q467" i="4"/>
  <c r="Q466" i="4"/>
  <c r="Q465" i="4"/>
  <c r="Q464" i="4"/>
  <c r="Q463" i="4"/>
  <c r="Q462" i="4"/>
  <c r="Q461" i="4"/>
  <c r="Q460" i="4"/>
  <c r="Q459" i="4"/>
  <c r="Q458" i="4"/>
  <c r="Q457" i="4"/>
  <c r="Q456" i="4"/>
  <c r="Q455" i="4"/>
  <c r="Q454" i="4"/>
  <c r="Q453" i="4"/>
  <c r="Q452" i="4"/>
  <c r="Q451" i="4"/>
  <c r="Q450" i="4"/>
  <c r="Q449" i="4"/>
  <c r="Q448" i="4"/>
  <c r="Q447" i="4"/>
  <c r="Q446" i="4"/>
  <c r="Q445" i="4"/>
  <c r="Q444" i="4"/>
  <c r="Q443" i="4"/>
  <c r="Q442" i="4"/>
  <c r="Q441" i="4"/>
  <c r="Q440" i="4"/>
  <c r="Q439" i="4"/>
  <c r="Q438" i="4"/>
  <c r="Q437" i="4"/>
  <c r="Q436" i="4"/>
  <c r="Q435" i="4"/>
  <c r="Q434" i="4"/>
  <c r="Q433" i="4"/>
  <c r="Q432" i="4"/>
  <c r="Q431" i="4"/>
  <c r="Q430" i="4"/>
  <c r="Q429" i="4"/>
  <c r="Q428" i="4"/>
  <c r="Q427" i="4"/>
  <c r="Q426" i="4"/>
  <c r="Q425" i="4"/>
  <c r="Q424" i="4"/>
  <c r="Q423" i="4"/>
  <c r="Q422" i="4"/>
  <c r="Q421" i="4"/>
  <c r="Q420" i="4"/>
  <c r="Q419" i="4"/>
  <c r="Q418" i="4"/>
  <c r="Q417" i="4"/>
  <c r="Q416" i="4"/>
  <c r="Q415" i="4"/>
  <c r="Q414" i="4"/>
  <c r="Q413" i="4"/>
  <c r="Q412" i="4"/>
  <c r="Q411" i="4"/>
  <c r="Q410" i="4"/>
  <c r="Q409" i="4"/>
  <c r="Q408" i="4"/>
  <c r="Q407" i="4"/>
  <c r="Q406" i="4"/>
  <c r="Q405" i="4"/>
  <c r="Q404" i="4"/>
  <c r="Q403" i="4"/>
  <c r="Q402" i="4"/>
  <c r="Q401" i="4"/>
  <c r="Q400" i="4"/>
  <c r="Q399" i="4"/>
  <c r="Q398" i="4"/>
  <c r="Q397" i="4"/>
  <c r="Q396" i="4"/>
  <c r="Q395" i="4"/>
  <c r="Q394" i="4"/>
  <c r="Q393" i="4"/>
  <c r="Q392" i="4"/>
  <c r="Q391" i="4"/>
  <c r="Q390" i="4"/>
  <c r="Q389" i="4"/>
  <c r="Q388" i="4"/>
  <c r="Q387" i="4"/>
  <c r="Q386" i="4"/>
  <c r="Q385" i="4"/>
  <c r="Q384" i="4"/>
  <c r="Q383" i="4"/>
  <c r="Q382" i="4"/>
  <c r="Q381" i="4"/>
  <c r="Q380" i="4"/>
  <c r="Q379" i="4"/>
  <c r="Q378" i="4"/>
  <c r="Q377" i="4"/>
  <c r="Q376" i="4"/>
  <c r="Q375" i="4"/>
  <c r="Q374" i="4"/>
  <c r="Q373" i="4"/>
  <c r="Q372" i="4"/>
  <c r="Q371" i="4"/>
  <c r="Q370" i="4"/>
  <c r="Q369" i="4"/>
  <c r="Q368" i="4"/>
  <c r="Q367" i="4"/>
  <c r="Q366" i="4"/>
  <c r="Q365" i="4"/>
  <c r="Q364" i="4"/>
  <c r="Q363" i="4"/>
  <c r="Q362" i="4"/>
  <c r="Q361" i="4"/>
  <c r="Q360" i="4"/>
  <c r="Q359" i="4"/>
  <c r="Q358" i="4"/>
  <c r="Q357" i="4"/>
  <c r="Q356" i="4"/>
  <c r="Q355" i="4"/>
  <c r="Q354" i="4"/>
  <c r="Q353" i="4"/>
  <c r="Q352" i="4"/>
  <c r="Q351" i="4"/>
  <c r="Q350" i="4"/>
  <c r="Q349" i="4"/>
  <c r="Q348" i="4"/>
  <c r="Q347" i="4"/>
  <c r="Q346" i="4"/>
  <c r="Q345" i="4"/>
  <c r="Q344" i="4"/>
  <c r="Q343" i="4"/>
  <c r="Q342" i="4"/>
  <c r="Q341" i="4"/>
  <c r="Q340" i="4"/>
  <c r="Q339" i="4"/>
  <c r="Q338" i="4"/>
  <c r="Q337" i="4"/>
  <c r="Q336" i="4"/>
  <c r="Q335" i="4"/>
  <c r="Q334" i="4"/>
  <c r="Q333" i="4"/>
  <c r="Q332" i="4"/>
  <c r="Q331" i="4"/>
  <c r="Q330" i="4"/>
  <c r="Q329" i="4"/>
  <c r="Q328" i="4"/>
  <c r="Q327" i="4"/>
  <c r="Q326" i="4"/>
  <c r="Q325" i="4"/>
  <c r="Q324" i="4"/>
  <c r="Q323" i="4"/>
  <c r="Q322" i="4"/>
  <c r="Q321" i="4"/>
  <c r="Q320" i="4"/>
  <c r="Q319" i="4"/>
  <c r="Q318" i="4"/>
  <c r="Q317" i="4"/>
  <c r="Q316" i="4"/>
  <c r="Q315" i="4"/>
  <c r="Q314" i="4"/>
  <c r="Q313" i="4"/>
  <c r="Q312" i="4"/>
  <c r="Q311" i="4"/>
  <c r="Q310" i="4"/>
  <c r="Q309" i="4"/>
  <c r="Q308" i="4"/>
  <c r="Q307" i="4"/>
  <c r="Q306" i="4"/>
  <c r="Q305" i="4"/>
  <c r="Q304" i="4"/>
  <c r="Q303" i="4"/>
  <c r="Q302" i="4"/>
  <c r="Q301" i="4"/>
  <c r="Q300" i="4"/>
  <c r="Q299" i="4"/>
  <c r="Q298" i="4"/>
  <c r="Q297" i="4"/>
  <c r="Q296" i="4"/>
  <c r="Q295" i="4"/>
  <c r="Q294" i="4"/>
  <c r="Q293" i="4"/>
  <c r="Q292" i="4"/>
  <c r="Q291" i="4"/>
  <c r="Q290" i="4"/>
  <c r="Q289" i="4"/>
  <c r="Q288" i="4"/>
  <c r="Q287" i="4"/>
  <c r="Q286" i="4"/>
  <c r="Q285" i="4"/>
  <c r="Q284" i="4"/>
  <c r="Q283" i="4"/>
  <c r="Q282" i="4"/>
  <c r="Q281" i="4"/>
  <c r="Q280" i="4"/>
  <c r="Q279" i="4"/>
  <c r="Q278" i="4"/>
  <c r="Q277" i="4"/>
  <c r="Q276" i="4"/>
  <c r="Q275" i="4"/>
  <c r="Q274" i="4"/>
  <c r="Q273" i="4"/>
  <c r="Q272" i="4"/>
  <c r="Q271" i="4"/>
  <c r="Q270" i="4"/>
  <c r="Q269" i="4"/>
  <c r="Q268" i="4"/>
  <c r="Q267" i="4"/>
  <c r="Q266" i="4"/>
  <c r="Q265" i="4"/>
  <c r="Q264" i="4"/>
  <c r="Q263" i="4"/>
  <c r="Q262" i="4"/>
  <c r="Q261" i="4"/>
  <c r="Q260" i="4"/>
  <c r="Q259" i="4"/>
  <c r="Q258" i="4"/>
  <c r="Q257" i="4"/>
  <c r="Q256" i="4"/>
  <c r="Q255" i="4"/>
  <c r="Q254" i="4"/>
  <c r="Q253" i="4"/>
  <c r="Q252" i="4"/>
  <c r="Q251" i="4"/>
  <c r="Q250" i="4"/>
  <c r="Q249" i="4"/>
  <c r="Q248" i="4"/>
  <c r="Q247" i="4"/>
  <c r="Q246" i="4"/>
  <c r="Q245" i="4"/>
  <c r="Q244" i="4"/>
  <c r="Q243" i="4"/>
  <c r="Q242" i="4"/>
  <c r="Q241" i="4"/>
  <c r="Q240" i="4"/>
  <c r="Q239" i="4"/>
  <c r="Q238" i="4"/>
  <c r="Q237" i="4"/>
  <c r="Q236" i="4"/>
  <c r="Q235" i="4"/>
  <c r="Q234" i="4"/>
  <c r="Q233" i="4"/>
  <c r="Q232" i="4"/>
  <c r="Q231" i="4"/>
  <c r="Q230" i="4"/>
  <c r="Q229" i="4"/>
  <c r="Q228" i="4"/>
  <c r="Q227" i="4"/>
  <c r="Q226" i="4"/>
  <c r="Q225" i="4"/>
  <c r="Q224" i="4"/>
  <c r="Q223" i="4"/>
  <c r="Q222" i="4"/>
  <c r="Q221" i="4"/>
  <c r="Q220" i="4"/>
  <c r="Q219" i="4"/>
  <c r="Q218" i="4"/>
  <c r="Q217" i="4"/>
  <c r="Q216" i="4"/>
  <c r="Q215" i="4"/>
  <c r="Q214" i="4"/>
  <c r="Q213" i="4"/>
  <c r="Q212" i="4"/>
  <c r="Q211" i="4"/>
  <c r="Q210" i="4"/>
  <c r="Q209" i="4"/>
  <c r="Q208" i="4"/>
  <c r="Q207" i="4"/>
  <c r="Q206" i="4"/>
  <c r="Q205" i="4"/>
  <c r="Q204" i="4"/>
  <c r="Q203" i="4"/>
  <c r="Q202" i="4"/>
  <c r="Q201" i="4"/>
  <c r="Q200" i="4"/>
  <c r="Q199" i="4"/>
  <c r="Q198" i="4"/>
  <c r="Q197" i="4"/>
  <c r="Q196" i="4"/>
  <c r="Q195" i="4"/>
  <c r="Q194" i="4"/>
  <c r="Q193" i="4"/>
  <c r="Q192" i="4"/>
  <c r="Q191" i="4"/>
  <c r="Q190" i="4"/>
  <c r="Q189" i="4"/>
  <c r="Q188" i="4"/>
  <c r="Q187" i="4"/>
  <c r="Q186" i="4"/>
  <c r="Q185" i="4"/>
  <c r="Q184" i="4"/>
  <c r="Q183" i="4"/>
  <c r="Q182" i="4"/>
  <c r="Q181" i="4"/>
  <c r="Q180" i="4"/>
  <c r="Q179" i="4"/>
  <c r="Q178" i="4"/>
  <c r="Q177" i="4"/>
  <c r="Q176" i="4"/>
  <c r="Q175" i="4"/>
  <c r="Q174" i="4"/>
  <c r="Q173" i="4"/>
  <c r="Q172" i="4"/>
  <c r="Q171" i="4"/>
  <c r="Q170" i="4"/>
  <c r="Q169" i="4"/>
  <c r="Q168" i="4"/>
  <c r="Q167" i="4"/>
  <c r="Q166" i="4"/>
  <c r="Q165" i="4"/>
  <c r="Q164" i="4"/>
  <c r="Q163" i="4"/>
  <c r="Q162" i="4"/>
  <c r="Q161" i="4"/>
  <c r="Q160" i="4"/>
  <c r="Q159" i="4"/>
  <c r="Q158" i="4"/>
  <c r="Q157" i="4"/>
  <c r="Q156" i="4"/>
  <c r="Q155" i="4"/>
  <c r="Q154" i="4"/>
  <c r="Q153" i="4"/>
  <c r="Q152" i="4"/>
  <c r="Q151" i="4"/>
  <c r="Q150" i="4"/>
  <c r="Q149" i="4"/>
  <c r="Q148" i="4"/>
  <c r="Q147" i="4"/>
  <c r="Q146" i="4"/>
  <c r="Q145" i="4"/>
  <c r="Q144" i="4"/>
  <c r="Q143" i="4"/>
  <c r="Q142" i="4"/>
  <c r="Q141" i="4"/>
  <c r="Q140" i="4"/>
  <c r="Q139" i="4"/>
  <c r="Q138" i="4"/>
  <c r="Q137" i="4"/>
  <c r="Q136" i="4"/>
  <c r="Q135" i="4"/>
  <c r="Q134" i="4"/>
  <c r="Q133" i="4"/>
  <c r="Q132" i="4"/>
  <c r="Q131" i="4"/>
  <c r="Q130" i="4"/>
  <c r="Q129" i="4"/>
  <c r="Q128" i="4"/>
  <c r="Q127" i="4"/>
  <c r="Q126" i="4"/>
  <c r="Q125" i="4"/>
  <c r="Q124" i="4"/>
  <c r="Q123" i="4"/>
  <c r="Q122" i="4"/>
  <c r="Q121" i="4"/>
  <c r="Q120" i="4"/>
  <c r="Q119" i="4"/>
  <c r="Q118" i="4"/>
  <c r="Q117" i="4"/>
  <c r="Q116" i="4"/>
  <c r="Q115" i="4"/>
  <c r="Q114" i="4"/>
  <c r="Q113" i="4"/>
  <c r="Q112" i="4"/>
  <c r="Q111" i="4"/>
  <c r="Q110" i="4"/>
  <c r="Q109" i="4"/>
  <c r="Q108" i="4"/>
  <c r="Q107" i="4"/>
  <c r="Q106" i="4"/>
  <c r="Q105" i="4"/>
  <c r="Q104" i="4"/>
  <c r="Q103" i="4"/>
  <c r="Q102"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E540" i="6"/>
  <c r="E296" i="2"/>
  <c r="F540" i="6"/>
  <c r="B13" i="11" s="1"/>
  <c r="F296" i="2"/>
  <c r="B9" i="13"/>
  <c r="B8" i="13"/>
  <c r="B7" i="13"/>
  <c r="D13" i="12"/>
  <c r="B13" i="12"/>
  <c r="D12" i="12"/>
  <c r="B12" i="12"/>
  <c r="D11" i="12"/>
  <c r="B11" i="12"/>
  <c r="D10" i="12"/>
  <c r="B10" i="12"/>
  <c r="D9" i="12"/>
  <c r="B9" i="12"/>
  <c r="D8" i="12"/>
  <c r="B8" i="12"/>
  <c r="I13" i="11"/>
  <c r="G13" i="11"/>
  <c r="I12" i="11"/>
  <c r="G12" i="11"/>
  <c r="I11" i="11"/>
  <c r="G11" i="11"/>
  <c r="I10" i="11"/>
  <c r="G10" i="11"/>
  <c r="I9" i="11"/>
  <c r="G9" i="11"/>
  <c r="I8" i="11"/>
  <c r="G8" i="11"/>
  <c r="AA17" i="7"/>
  <c r="Y17" i="7"/>
  <c r="W17" i="7"/>
  <c r="U17" i="7"/>
  <c r="S17" i="7"/>
  <c r="Q17" i="7"/>
  <c r="O17" i="7"/>
  <c r="M17" i="7"/>
  <c r="K17" i="7"/>
  <c r="I17" i="7"/>
  <c r="F9" i="11" s="1"/>
  <c r="G17" i="7"/>
  <c r="F17" i="7"/>
  <c r="E17" i="7"/>
  <c r="D17" i="7"/>
  <c r="T16" i="7"/>
  <c r="T15" i="7"/>
  <c r="T14" i="7"/>
  <c r="T13" i="7"/>
  <c r="T12" i="7"/>
  <c r="T11" i="7"/>
  <c r="T10" i="7"/>
  <c r="T9" i="7"/>
  <c r="T8" i="7"/>
  <c r="X16" i="7"/>
  <c r="X15" i="7"/>
  <c r="X14" i="7"/>
  <c r="X13" i="7"/>
  <c r="X12" i="7"/>
  <c r="X11" i="7"/>
  <c r="X10" i="7"/>
  <c r="X9" i="7"/>
  <c r="X8" i="7"/>
  <c r="X17" i="7" s="1"/>
  <c r="E9" i="12" s="1"/>
  <c r="AB16" i="7"/>
  <c r="AB15" i="7"/>
  <c r="AB14" i="7"/>
  <c r="AB13" i="7"/>
  <c r="AB12" i="7"/>
  <c r="AB11" i="7"/>
  <c r="AB10" i="7"/>
  <c r="AB9" i="7"/>
  <c r="AB8" i="7"/>
  <c r="AB7" i="7"/>
  <c r="AB17" i="7" s="1"/>
  <c r="C7" i="13" s="1"/>
  <c r="X7" i="7"/>
  <c r="T7" i="7"/>
  <c r="T17" i="7" s="1"/>
  <c r="C9" i="12" s="1"/>
  <c r="P16" i="7"/>
  <c r="P15" i="7"/>
  <c r="P14" i="7"/>
  <c r="P13" i="7"/>
  <c r="P12" i="7"/>
  <c r="P11" i="7"/>
  <c r="P10" i="7"/>
  <c r="P9" i="7"/>
  <c r="P17" i="7" s="1"/>
  <c r="J9" i="11" s="1"/>
  <c r="P8" i="7"/>
  <c r="P7" i="7"/>
  <c r="L16" i="7"/>
  <c r="L15" i="7"/>
  <c r="L14" i="7"/>
  <c r="L13" i="7"/>
  <c r="L12" i="7"/>
  <c r="L11" i="7"/>
  <c r="L10" i="7"/>
  <c r="L9" i="7"/>
  <c r="L8" i="7"/>
  <c r="L7" i="7"/>
  <c r="L17" i="7" s="1"/>
  <c r="H9" i="11" s="1"/>
  <c r="H16" i="7"/>
  <c r="H15" i="7"/>
  <c r="H14" i="7"/>
  <c r="H13" i="7"/>
  <c r="H12" i="7"/>
  <c r="H11" i="7"/>
  <c r="H10" i="7"/>
  <c r="H9" i="7"/>
  <c r="H8" i="7"/>
  <c r="H7" i="7"/>
  <c r="H17" i="7" s="1"/>
  <c r="E9" i="11" s="1"/>
  <c r="AF887" i="5"/>
  <c r="AF886" i="5"/>
  <c r="AF885" i="5"/>
  <c r="AF884" i="5"/>
  <c r="AF883" i="5"/>
  <c r="AF882" i="5"/>
  <c r="AF881" i="5"/>
  <c r="AF880" i="5"/>
  <c r="AF879" i="5"/>
  <c r="AF878" i="5"/>
  <c r="AF877" i="5"/>
  <c r="AF876" i="5"/>
  <c r="AF875" i="5"/>
  <c r="AF874" i="5"/>
  <c r="AF873" i="5"/>
  <c r="AF872" i="5"/>
  <c r="AF871" i="5"/>
  <c r="AF870" i="5"/>
  <c r="AF869" i="5"/>
  <c r="AF868" i="5"/>
  <c r="AF867" i="5"/>
  <c r="AF866" i="5"/>
  <c r="AF865" i="5"/>
  <c r="AF864" i="5"/>
  <c r="AF863" i="5"/>
  <c r="AF862" i="5"/>
  <c r="AF861" i="5"/>
  <c r="AF860" i="5"/>
  <c r="AF859" i="5"/>
  <c r="AF858" i="5"/>
  <c r="AF857" i="5"/>
  <c r="AF856" i="5"/>
  <c r="AF855" i="5"/>
  <c r="AF854" i="5"/>
  <c r="AF853" i="5"/>
  <c r="AF852" i="5"/>
  <c r="AF851" i="5"/>
  <c r="AF850" i="5"/>
  <c r="AF849" i="5"/>
  <c r="AF848" i="5"/>
  <c r="AF847" i="5"/>
  <c r="AF846" i="5"/>
  <c r="AF845" i="5"/>
  <c r="AF844" i="5"/>
  <c r="AF843" i="5"/>
  <c r="AF842" i="5"/>
  <c r="AF841" i="5"/>
  <c r="AF840" i="5"/>
  <c r="AF839" i="5"/>
  <c r="AF838" i="5"/>
  <c r="AF837" i="5"/>
  <c r="AF836" i="5"/>
  <c r="AF835" i="5"/>
  <c r="AF834" i="5"/>
  <c r="AF833" i="5"/>
  <c r="AF832" i="5"/>
  <c r="AF831" i="5"/>
  <c r="AF830" i="5"/>
  <c r="AF829" i="5"/>
  <c r="AF828" i="5"/>
  <c r="AF827" i="5"/>
  <c r="AF826" i="5"/>
  <c r="AF825" i="5"/>
  <c r="AF824" i="5"/>
  <c r="AF823" i="5"/>
  <c r="AF822" i="5"/>
  <c r="AF821" i="5"/>
  <c r="AF820" i="5"/>
  <c r="AF819" i="5"/>
  <c r="AF818" i="5"/>
  <c r="AF817" i="5"/>
  <c r="AF816" i="5"/>
  <c r="AF815" i="5"/>
  <c r="AF814" i="5"/>
  <c r="AF813" i="5"/>
  <c r="AF812" i="5"/>
  <c r="AF811" i="5"/>
  <c r="AF810" i="5"/>
  <c r="AF809" i="5"/>
  <c r="AF808" i="5"/>
  <c r="AF807" i="5"/>
  <c r="AF806" i="5"/>
  <c r="AF805" i="5"/>
  <c r="AF804" i="5"/>
  <c r="AF803" i="5"/>
  <c r="AF802" i="5"/>
  <c r="AF801" i="5"/>
  <c r="AF800" i="5"/>
  <c r="AF799" i="5"/>
  <c r="AF798" i="5"/>
  <c r="AF797" i="5"/>
  <c r="AF796" i="5"/>
  <c r="AF795" i="5"/>
  <c r="AF794" i="5"/>
  <c r="AF793" i="5"/>
  <c r="AF792" i="5"/>
  <c r="AF791" i="5"/>
  <c r="AF790" i="5"/>
  <c r="AF789" i="5"/>
  <c r="AF788" i="5"/>
  <c r="AF787" i="5"/>
  <c r="AF786" i="5"/>
  <c r="AF785" i="5"/>
  <c r="AF784" i="5"/>
  <c r="AF783" i="5"/>
  <c r="AF782" i="5"/>
  <c r="AF781" i="5"/>
  <c r="AF780" i="5"/>
  <c r="AF779" i="5"/>
  <c r="AF778" i="5"/>
  <c r="AF777" i="5"/>
  <c r="AF776" i="5"/>
  <c r="AF775" i="5"/>
  <c r="AF774" i="5"/>
  <c r="AF773" i="5"/>
  <c r="AF772" i="5"/>
  <c r="AF771" i="5"/>
  <c r="AF770" i="5"/>
  <c r="AF769" i="5"/>
  <c r="AF768" i="5"/>
  <c r="AF767" i="5"/>
  <c r="AF766" i="5"/>
  <c r="AF765" i="5"/>
  <c r="AF764" i="5"/>
  <c r="AF763" i="5"/>
  <c r="AF762" i="5"/>
  <c r="AF761" i="5"/>
  <c r="AF760" i="5"/>
  <c r="AF759" i="5"/>
  <c r="AF758" i="5"/>
  <c r="AF757" i="5"/>
  <c r="AF756" i="5"/>
  <c r="AF755" i="5"/>
  <c r="AF754" i="5"/>
  <c r="AF753" i="5"/>
  <c r="AF752" i="5"/>
  <c r="AF751" i="5"/>
  <c r="AF750" i="5"/>
  <c r="AF749" i="5"/>
  <c r="AF748" i="5"/>
  <c r="AF747" i="5"/>
  <c r="AF746" i="5"/>
  <c r="AF745" i="5"/>
  <c r="AF744" i="5"/>
  <c r="AF743" i="5"/>
  <c r="AF742" i="5"/>
  <c r="AF741" i="5"/>
  <c r="AF740" i="5"/>
  <c r="AF739" i="5"/>
  <c r="AF738" i="5"/>
  <c r="AF737" i="5"/>
  <c r="AF736" i="5"/>
  <c r="AF735" i="5"/>
  <c r="AF734" i="5"/>
  <c r="AF733" i="5"/>
  <c r="AF732" i="5"/>
  <c r="AF731" i="5"/>
  <c r="AF730" i="5"/>
  <c r="AF729" i="5"/>
  <c r="AF728" i="5"/>
  <c r="AF727" i="5"/>
  <c r="AF726" i="5"/>
  <c r="AF725" i="5"/>
  <c r="AF724" i="5"/>
  <c r="AF723" i="5"/>
  <c r="AF722" i="5"/>
  <c r="AF721" i="5"/>
  <c r="AF720" i="5"/>
  <c r="AF719" i="5"/>
  <c r="AF718" i="5"/>
  <c r="AF717" i="5"/>
  <c r="AF716" i="5"/>
  <c r="AF715" i="5"/>
  <c r="AF714" i="5"/>
  <c r="AF713" i="5"/>
  <c r="AF712" i="5"/>
  <c r="AF711" i="5"/>
  <c r="AF710" i="5"/>
  <c r="AF709" i="5"/>
  <c r="AF708" i="5"/>
  <c r="AF707" i="5"/>
  <c r="AF706" i="5"/>
  <c r="AF705" i="5"/>
  <c r="AF704" i="5"/>
  <c r="AF703" i="5"/>
  <c r="AF702" i="5"/>
  <c r="AF701" i="5"/>
  <c r="AF700" i="5"/>
  <c r="AF699" i="5"/>
  <c r="AF698" i="5"/>
  <c r="AF697" i="5"/>
  <c r="AF696" i="5"/>
  <c r="AF695" i="5"/>
  <c r="AF694" i="5"/>
  <c r="AF693" i="5"/>
  <c r="AF692" i="5"/>
  <c r="AF691" i="5"/>
  <c r="AF690" i="5"/>
  <c r="AF689" i="5"/>
  <c r="AF688" i="5"/>
  <c r="AF687" i="5"/>
  <c r="AF686" i="5"/>
  <c r="AF685" i="5"/>
  <c r="AF684" i="5"/>
  <c r="AF683" i="5"/>
  <c r="AF682" i="5"/>
  <c r="AF681" i="5"/>
  <c r="AF680" i="5"/>
  <c r="AF679" i="5"/>
  <c r="AF678" i="5"/>
  <c r="AF677" i="5"/>
  <c r="AF676" i="5"/>
  <c r="AF675" i="5"/>
  <c r="AF674" i="5"/>
  <c r="AF673" i="5"/>
  <c r="AF672" i="5"/>
  <c r="AF671" i="5"/>
  <c r="AF670" i="5"/>
  <c r="AF669" i="5"/>
  <c r="AF668" i="5"/>
  <c r="AF667" i="5"/>
  <c r="AF666" i="5"/>
  <c r="AF665" i="5"/>
  <c r="AF664" i="5"/>
  <c r="AF663" i="5"/>
  <c r="AF662" i="5"/>
  <c r="AF661" i="5"/>
  <c r="AF660" i="5"/>
  <c r="AF659" i="5"/>
  <c r="AF658" i="5"/>
  <c r="AF657" i="5"/>
  <c r="AF656" i="5"/>
  <c r="AF655" i="5"/>
  <c r="AF654" i="5"/>
  <c r="AF653" i="5"/>
  <c r="AF652" i="5"/>
  <c r="AF651" i="5"/>
  <c r="AF650" i="5"/>
  <c r="AF649" i="5"/>
  <c r="AF648" i="5"/>
  <c r="AF647" i="5"/>
  <c r="AF646" i="5"/>
  <c r="AF645" i="5"/>
  <c r="AF644" i="5"/>
  <c r="AF643" i="5"/>
  <c r="AF642" i="5"/>
  <c r="AF641" i="5"/>
  <c r="AF640" i="5"/>
  <c r="AF639" i="5"/>
  <c r="AF638" i="5"/>
  <c r="AF637" i="5"/>
  <c r="AF636" i="5"/>
  <c r="AF635" i="5"/>
  <c r="AF634" i="5"/>
  <c r="AF633" i="5"/>
  <c r="AF632" i="5"/>
  <c r="AF631" i="5"/>
  <c r="AF630" i="5"/>
  <c r="AF629" i="5"/>
  <c r="AF628" i="5"/>
  <c r="AF627" i="5"/>
  <c r="AF626" i="5"/>
  <c r="AF625" i="5"/>
  <c r="AF624" i="5"/>
  <c r="AF623" i="5"/>
  <c r="AF622" i="5"/>
  <c r="AF621" i="5"/>
  <c r="AF620" i="5"/>
  <c r="AF619" i="5"/>
  <c r="AF618" i="5"/>
  <c r="AF617" i="5"/>
  <c r="AF616" i="5"/>
  <c r="AF615" i="5"/>
  <c r="AF614" i="5"/>
  <c r="AF613" i="5"/>
  <c r="AF612" i="5"/>
  <c r="AF611" i="5"/>
  <c r="AF610" i="5"/>
  <c r="AF609" i="5"/>
  <c r="AF608" i="5"/>
  <c r="AF607" i="5"/>
  <c r="AF606" i="5"/>
  <c r="AF605" i="5"/>
  <c r="AF604" i="5"/>
  <c r="AF603" i="5"/>
  <c r="AF602" i="5"/>
  <c r="AF601" i="5"/>
  <c r="AF600" i="5"/>
  <c r="AF599" i="5"/>
  <c r="AF598" i="5"/>
  <c r="AF597" i="5"/>
  <c r="AF596" i="5"/>
  <c r="AF595" i="5"/>
  <c r="AF594" i="5"/>
  <c r="AF593" i="5"/>
  <c r="AF592" i="5"/>
  <c r="AF591" i="5"/>
  <c r="AF590" i="5"/>
  <c r="AF589" i="5"/>
  <c r="AF588" i="5"/>
  <c r="AF587" i="5"/>
  <c r="AF586" i="5"/>
  <c r="AF585" i="5"/>
  <c r="AF584" i="5"/>
  <c r="AF583" i="5"/>
  <c r="AF582" i="5"/>
  <c r="AF581" i="5"/>
  <c r="AF580" i="5"/>
  <c r="AF579" i="5"/>
  <c r="AF578" i="5"/>
  <c r="AF577" i="5"/>
  <c r="AF576" i="5"/>
  <c r="AF575" i="5"/>
  <c r="AF574" i="5"/>
  <c r="AF573" i="5"/>
  <c r="AF572" i="5"/>
  <c r="AF571" i="5"/>
  <c r="AF570" i="5"/>
  <c r="AF569" i="5"/>
  <c r="AF568" i="5"/>
  <c r="AF567" i="5"/>
  <c r="AF566" i="5"/>
  <c r="AF565" i="5"/>
  <c r="AF564" i="5"/>
  <c r="AF563" i="5"/>
  <c r="AF562" i="5"/>
  <c r="AF561" i="5"/>
  <c r="AF560" i="5"/>
  <c r="AF559" i="5"/>
  <c r="AF558" i="5"/>
  <c r="AF557" i="5"/>
  <c r="AF556" i="5"/>
  <c r="AF555" i="5"/>
  <c r="AF554" i="5"/>
  <c r="AF553" i="5"/>
  <c r="AF552" i="5"/>
  <c r="AF551" i="5"/>
  <c r="AF550" i="5"/>
  <c r="AF549" i="5"/>
  <c r="AF548" i="5"/>
  <c r="AF547" i="5"/>
  <c r="AF546" i="5"/>
  <c r="AF545" i="5"/>
  <c r="AF544" i="5"/>
  <c r="AF543" i="5"/>
  <c r="AF542" i="5"/>
  <c r="AF541" i="5"/>
  <c r="AF540" i="5"/>
  <c r="AF539" i="5"/>
  <c r="AF538" i="5"/>
  <c r="AF537" i="5"/>
  <c r="AF536" i="5"/>
  <c r="AF535" i="5"/>
  <c r="AF534" i="5"/>
  <c r="AF533" i="5"/>
  <c r="AF532" i="5"/>
  <c r="AF531" i="5"/>
  <c r="AF530" i="5"/>
  <c r="AF529" i="5"/>
  <c r="AF528" i="5"/>
  <c r="AF527" i="5"/>
  <c r="AF526" i="5"/>
  <c r="AF525" i="5"/>
  <c r="AF524" i="5"/>
  <c r="AF523" i="5"/>
  <c r="AF522" i="5"/>
  <c r="AF521" i="5"/>
  <c r="AF520" i="5"/>
  <c r="AF519" i="5"/>
  <c r="AF518" i="5"/>
  <c r="AF517" i="5"/>
  <c r="AF516" i="5"/>
  <c r="AF515" i="5"/>
  <c r="AF514" i="5"/>
  <c r="AF513" i="5"/>
  <c r="AF512" i="5"/>
  <c r="AF511" i="5"/>
  <c r="AF510" i="5"/>
  <c r="AF509" i="5"/>
  <c r="AF508" i="5"/>
  <c r="AF507" i="5"/>
  <c r="AF506" i="5"/>
  <c r="AF505" i="5"/>
  <c r="AF504" i="5"/>
  <c r="AF503" i="5"/>
  <c r="AF502" i="5"/>
  <c r="AF501" i="5"/>
  <c r="AF500" i="5"/>
  <c r="AF499" i="5"/>
  <c r="AF498" i="5"/>
  <c r="AF497" i="5"/>
  <c r="AF496" i="5"/>
  <c r="AF495" i="5"/>
  <c r="AF494" i="5"/>
  <c r="AF493" i="5"/>
  <c r="AF492" i="5"/>
  <c r="AF491" i="5"/>
  <c r="AF490" i="5"/>
  <c r="AF489" i="5"/>
  <c r="AF488" i="5"/>
  <c r="AF487" i="5"/>
  <c r="AF486" i="5"/>
  <c r="AF485" i="5"/>
  <c r="AF484" i="5"/>
  <c r="AF483" i="5"/>
  <c r="AF482" i="5"/>
  <c r="AF481" i="5"/>
  <c r="AF480" i="5"/>
  <c r="AF479" i="5"/>
  <c r="AF478" i="5"/>
  <c r="AF477" i="5"/>
  <c r="AF476" i="5"/>
  <c r="AF475" i="5"/>
  <c r="AF474" i="5"/>
  <c r="AF473" i="5"/>
  <c r="AF472" i="5"/>
  <c r="AF471" i="5"/>
  <c r="AF470" i="5"/>
  <c r="AF469" i="5"/>
  <c r="AF468" i="5"/>
  <c r="AF467" i="5"/>
  <c r="AF466" i="5"/>
  <c r="AF465" i="5"/>
  <c r="AF464" i="5"/>
  <c r="AF463" i="5"/>
  <c r="AF462" i="5"/>
  <c r="AF461" i="5"/>
  <c r="AF460" i="5"/>
  <c r="AF459" i="5"/>
  <c r="AF458" i="5"/>
  <c r="AF457" i="5"/>
  <c r="AF456" i="5"/>
  <c r="AF455" i="5"/>
  <c r="AF454" i="5"/>
  <c r="AF453" i="5"/>
  <c r="AF452" i="5"/>
  <c r="AF451" i="5"/>
  <c r="AF450" i="5"/>
  <c r="AF449" i="5"/>
  <c r="AF448" i="5"/>
  <c r="AF447" i="5"/>
  <c r="AF446" i="5"/>
  <c r="AF445" i="5"/>
  <c r="AF444" i="5"/>
  <c r="AF443" i="5"/>
  <c r="AF442" i="5"/>
  <c r="AF441" i="5"/>
  <c r="AF440" i="5"/>
  <c r="AF439" i="5"/>
  <c r="AF438" i="5"/>
  <c r="AF437" i="5"/>
  <c r="AF436" i="5"/>
  <c r="AF435" i="5"/>
  <c r="AF434" i="5"/>
  <c r="AF433" i="5"/>
  <c r="AF432" i="5"/>
  <c r="AF431" i="5"/>
  <c r="AF430" i="5"/>
  <c r="AF429" i="5"/>
  <c r="AF428" i="5"/>
  <c r="AF427" i="5"/>
  <c r="AF426" i="5"/>
  <c r="AF425" i="5"/>
  <c r="AF424" i="5"/>
  <c r="AF423" i="5"/>
  <c r="AF422" i="5"/>
  <c r="AF421" i="5"/>
  <c r="AF420" i="5"/>
  <c r="AF419" i="5"/>
  <c r="AF418" i="5"/>
  <c r="AF417" i="5"/>
  <c r="AF416" i="5"/>
  <c r="AF415" i="5"/>
  <c r="AF414" i="5"/>
  <c r="AF413" i="5"/>
  <c r="AF412" i="5"/>
  <c r="AF411" i="5"/>
  <c r="AF410" i="5"/>
  <c r="AF409" i="5"/>
  <c r="AF408" i="5"/>
  <c r="AF407" i="5"/>
  <c r="AF406" i="5"/>
  <c r="AF405" i="5"/>
  <c r="AF404" i="5"/>
  <c r="AF403" i="5"/>
  <c r="AF402" i="5"/>
  <c r="AF401" i="5"/>
  <c r="AF400" i="5"/>
  <c r="AF399" i="5"/>
  <c r="AF398" i="5"/>
  <c r="AF397" i="5"/>
  <c r="AF396" i="5"/>
  <c r="AF395" i="5"/>
  <c r="AF394" i="5"/>
  <c r="AF393" i="5"/>
  <c r="AF392" i="5"/>
  <c r="AF391" i="5"/>
  <c r="AF390" i="5"/>
  <c r="AF389" i="5"/>
  <c r="AF388" i="5"/>
  <c r="AF387" i="5"/>
  <c r="AF386" i="5"/>
  <c r="AF385" i="5"/>
  <c r="AF384" i="5"/>
  <c r="AF383" i="5"/>
  <c r="AF382" i="5"/>
  <c r="AF381" i="5"/>
  <c r="AF380" i="5"/>
  <c r="AF379" i="5"/>
  <c r="AF378" i="5"/>
  <c r="AF377" i="5"/>
  <c r="AF376" i="5"/>
  <c r="AF375" i="5"/>
  <c r="AF374" i="5"/>
  <c r="AF373" i="5"/>
  <c r="AF372" i="5"/>
  <c r="AF371" i="5"/>
  <c r="AF370" i="5"/>
  <c r="AF369" i="5"/>
  <c r="AF368" i="5"/>
  <c r="AF367" i="5"/>
  <c r="AF366" i="5"/>
  <c r="AF365" i="5"/>
  <c r="AF364" i="5"/>
  <c r="AF363" i="5"/>
  <c r="AF362" i="5"/>
  <c r="AF361" i="5"/>
  <c r="AF360" i="5"/>
  <c r="AF359" i="5"/>
  <c r="AF358" i="5"/>
  <c r="AF357" i="5"/>
  <c r="AF356" i="5"/>
  <c r="AF355" i="5"/>
  <c r="AF354" i="5"/>
  <c r="AF353" i="5"/>
  <c r="AF352" i="5"/>
  <c r="AF351" i="5"/>
  <c r="AF350" i="5"/>
  <c r="AF349" i="5"/>
  <c r="AF348" i="5"/>
  <c r="AF347" i="5"/>
  <c r="AF346" i="5"/>
  <c r="AF345" i="5"/>
  <c r="AF344" i="5"/>
  <c r="AF343" i="5"/>
  <c r="AF342" i="5"/>
  <c r="AF341" i="5"/>
  <c r="AF340" i="5"/>
  <c r="AF339" i="5"/>
  <c r="AF338" i="5"/>
  <c r="AF337" i="5"/>
  <c r="AF336" i="5"/>
  <c r="AF335" i="5"/>
  <c r="AF334" i="5"/>
  <c r="AF333" i="5"/>
  <c r="AF332" i="5"/>
  <c r="AF331" i="5"/>
  <c r="AF330" i="5"/>
  <c r="AF329" i="5"/>
  <c r="AF328" i="5"/>
  <c r="AF327" i="5"/>
  <c r="AF326" i="5"/>
  <c r="AF325" i="5"/>
  <c r="AF324" i="5"/>
  <c r="AF323" i="5"/>
  <c r="AF322" i="5"/>
  <c r="AF321" i="5"/>
  <c r="AF320" i="5"/>
  <c r="AF319" i="5"/>
  <c r="AF318" i="5"/>
  <c r="AF317" i="5"/>
  <c r="AF316" i="5"/>
  <c r="AF315" i="5"/>
  <c r="AF314" i="5"/>
  <c r="AF313" i="5"/>
  <c r="AF312" i="5"/>
  <c r="AF311" i="5"/>
  <c r="AF310" i="5"/>
  <c r="AF309" i="5"/>
  <c r="AF308" i="5"/>
  <c r="AF307" i="5"/>
  <c r="AF306" i="5"/>
  <c r="AF305" i="5"/>
  <c r="AF304" i="5"/>
  <c r="AF303" i="5"/>
  <c r="AF302" i="5"/>
  <c r="AF301" i="5"/>
  <c r="AF300" i="5"/>
  <c r="AF299" i="5"/>
  <c r="AF298" i="5"/>
  <c r="AF297" i="5"/>
  <c r="AF296" i="5"/>
  <c r="AF295" i="5"/>
  <c r="AF294" i="5"/>
  <c r="AF293" i="5"/>
  <c r="AF292" i="5"/>
  <c r="AF291" i="5"/>
  <c r="AF290" i="5"/>
  <c r="AF289" i="5"/>
  <c r="AF288" i="5"/>
  <c r="AF287" i="5"/>
  <c r="AF286" i="5"/>
  <c r="AF285" i="5"/>
  <c r="AF284" i="5"/>
  <c r="AF283" i="5"/>
  <c r="AF282" i="5"/>
  <c r="AF281" i="5"/>
  <c r="AF280" i="5"/>
  <c r="AF279" i="5"/>
  <c r="AF278" i="5"/>
  <c r="AF277" i="5"/>
  <c r="AF276" i="5"/>
  <c r="AF275" i="5"/>
  <c r="AF274" i="5"/>
  <c r="AF273" i="5"/>
  <c r="AF272" i="5"/>
  <c r="AF271" i="5"/>
  <c r="AF270" i="5"/>
  <c r="AF269" i="5"/>
  <c r="AF268" i="5"/>
  <c r="AF267" i="5"/>
  <c r="AF266" i="5"/>
  <c r="AF265" i="5"/>
  <c r="AF264" i="5"/>
  <c r="AF263" i="5"/>
  <c r="AF262" i="5"/>
  <c r="AF261" i="5"/>
  <c r="AF260" i="5"/>
  <c r="AF259" i="5"/>
  <c r="AF258" i="5"/>
  <c r="AF257" i="5"/>
  <c r="AF256" i="5"/>
  <c r="AF255" i="5"/>
  <c r="AF254" i="5"/>
  <c r="AF253" i="5"/>
  <c r="AF252" i="5"/>
  <c r="AF251" i="5"/>
  <c r="AF250" i="5"/>
  <c r="AF249" i="5"/>
  <c r="AF248" i="5"/>
  <c r="AF247" i="5"/>
  <c r="AF246" i="5"/>
  <c r="AF245" i="5"/>
  <c r="AF244" i="5"/>
  <c r="AF243" i="5"/>
  <c r="AF242" i="5"/>
  <c r="AF241" i="5"/>
  <c r="AF240" i="5"/>
  <c r="AF239" i="5"/>
  <c r="AF238" i="5"/>
  <c r="AF237" i="5"/>
  <c r="AF236" i="5"/>
  <c r="AF235" i="5"/>
  <c r="AF234" i="5"/>
  <c r="AF233" i="5"/>
  <c r="AF232" i="5"/>
  <c r="AF231" i="5"/>
  <c r="AF230" i="5"/>
  <c r="AF229" i="5"/>
  <c r="AF228" i="5"/>
  <c r="AF227" i="5"/>
  <c r="AF226" i="5"/>
  <c r="AF225" i="5"/>
  <c r="AF224" i="5"/>
  <c r="AF223" i="5"/>
  <c r="AF222" i="5"/>
  <c r="AF221" i="5"/>
  <c r="AF220" i="5"/>
  <c r="AF219" i="5"/>
  <c r="AF218" i="5"/>
  <c r="AF217" i="5"/>
  <c r="AF216" i="5"/>
  <c r="AF215" i="5"/>
  <c r="AF214" i="5"/>
  <c r="AF213" i="5"/>
  <c r="AF212" i="5"/>
  <c r="AF211" i="5"/>
  <c r="AF210" i="5"/>
  <c r="AF209" i="5"/>
  <c r="AF208" i="5"/>
  <c r="AF207" i="5"/>
  <c r="AF206" i="5"/>
  <c r="AF205" i="5"/>
  <c r="AF204" i="5"/>
  <c r="AF203" i="5"/>
  <c r="AF202" i="5"/>
  <c r="AF201" i="5"/>
  <c r="AF200" i="5"/>
  <c r="AF199" i="5"/>
  <c r="AF198" i="5"/>
  <c r="AF197" i="5"/>
  <c r="AF196" i="5"/>
  <c r="AF195" i="5"/>
  <c r="AF194" i="5"/>
  <c r="AF193" i="5"/>
  <c r="AF192" i="5"/>
  <c r="AF191" i="5"/>
  <c r="AF190" i="5"/>
  <c r="AF189" i="5"/>
  <c r="AF188" i="5"/>
  <c r="AF187" i="5"/>
  <c r="AF186" i="5"/>
  <c r="AF185" i="5"/>
  <c r="AF184" i="5"/>
  <c r="AF183" i="5"/>
  <c r="AF182" i="5"/>
  <c r="AF181" i="5"/>
  <c r="AF180" i="5"/>
  <c r="AF179" i="5"/>
  <c r="AF178" i="5"/>
  <c r="AF177" i="5"/>
  <c r="AF176" i="5"/>
  <c r="AF175" i="5"/>
  <c r="AF174" i="5"/>
  <c r="AF173" i="5"/>
  <c r="AF172" i="5"/>
  <c r="AF171" i="5"/>
  <c r="AF170" i="5"/>
  <c r="AF169" i="5"/>
  <c r="AF168" i="5"/>
  <c r="AF167" i="5"/>
  <c r="AF166" i="5"/>
  <c r="AF165" i="5"/>
  <c r="AF164" i="5"/>
  <c r="AF163" i="5"/>
  <c r="AF162" i="5"/>
  <c r="AF161" i="5"/>
  <c r="AF160" i="5"/>
  <c r="AF159" i="5"/>
  <c r="AF158" i="5"/>
  <c r="AF157" i="5"/>
  <c r="AF156" i="5"/>
  <c r="AF155" i="5"/>
  <c r="AF154" i="5"/>
  <c r="AF153" i="5"/>
  <c r="AF152" i="5"/>
  <c r="AF151" i="5"/>
  <c r="AF150" i="5"/>
  <c r="AF149" i="5"/>
  <c r="AF148" i="5"/>
  <c r="AF147" i="5"/>
  <c r="AF146" i="5"/>
  <c r="AF145" i="5"/>
  <c r="AF144" i="5"/>
  <c r="AF143" i="5"/>
  <c r="AF142" i="5"/>
  <c r="AF141" i="5"/>
  <c r="AF140" i="5"/>
  <c r="AF139" i="5"/>
  <c r="AF138" i="5"/>
  <c r="AF137" i="5"/>
  <c r="AF136" i="5"/>
  <c r="AF135" i="5"/>
  <c r="AF134" i="5"/>
  <c r="AF133" i="5"/>
  <c r="AF132" i="5"/>
  <c r="AF131" i="5"/>
  <c r="AF130" i="5"/>
  <c r="AF129" i="5"/>
  <c r="AF128" i="5"/>
  <c r="AF127" i="5"/>
  <c r="AF126" i="5"/>
  <c r="AF125" i="5"/>
  <c r="AF124" i="5"/>
  <c r="AF123" i="5"/>
  <c r="AF122" i="5"/>
  <c r="AF121" i="5"/>
  <c r="AF120" i="5"/>
  <c r="AF119" i="5"/>
  <c r="AF118" i="5"/>
  <c r="AF117" i="5"/>
  <c r="AF116" i="5"/>
  <c r="AF115" i="5"/>
  <c r="AF114" i="5"/>
  <c r="AF113" i="5"/>
  <c r="AF112" i="5"/>
  <c r="AF111" i="5"/>
  <c r="AF110" i="5"/>
  <c r="AF109" i="5"/>
  <c r="AF108" i="5"/>
  <c r="AF107" i="5"/>
  <c r="AF106" i="5"/>
  <c r="AF105" i="5"/>
  <c r="AF104" i="5"/>
  <c r="AF103" i="5"/>
  <c r="AF102" i="5"/>
  <c r="AF101" i="5"/>
  <c r="AF100" i="5"/>
  <c r="AF99" i="5"/>
  <c r="AF98" i="5"/>
  <c r="AF97" i="5"/>
  <c r="AF96" i="5"/>
  <c r="AF95" i="5"/>
  <c r="AF94" i="5"/>
  <c r="AF93" i="5"/>
  <c r="AF92" i="5"/>
  <c r="AF91" i="5"/>
  <c r="AF90" i="5"/>
  <c r="AF89" i="5"/>
  <c r="AF88" i="5"/>
  <c r="AF87" i="5"/>
  <c r="AF86" i="5"/>
  <c r="AF85" i="5"/>
  <c r="AF84" i="5"/>
  <c r="AF83" i="5"/>
  <c r="AF82" i="5"/>
  <c r="AF81" i="5"/>
  <c r="AF80" i="5"/>
  <c r="AF79" i="5"/>
  <c r="AF78" i="5"/>
  <c r="AF77" i="5"/>
  <c r="AF76" i="5"/>
  <c r="AF75" i="5"/>
  <c r="AF74" i="5"/>
  <c r="AF73" i="5"/>
  <c r="AF72" i="5"/>
  <c r="AF71" i="5"/>
  <c r="AF70" i="5"/>
  <c r="AF69" i="5"/>
  <c r="AF68" i="5"/>
  <c r="AF67" i="5"/>
  <c r="AF66" i="5"/>
  <c r="AF65" i="5"/>
  <c r="AF64" i="5"/>
  <c r="AF63" i="5"/>
  <c r="AF62" i="5"/>
  <c r="AF61" i="5"/>
  <c r="AF60" i="5"/>
  <c r="AF59" i="5"/>
  <c r="AF58" i="5"/>
  <c r="AF57" i="5"/>
  <c r="AF56" i="5"/>
  <c r="AF55" i="5"/>
  <c r="AF54" i="5"/>
  <c r="AF53" i="5"/>
  <c r="AF52" i="5"/>
  <c r="AF51" i="5"/>
  <c r="AF50" i="5"/>
  <c r="AF49" i="5"/>
  <c r="AF48" i="5"/>
  <c r="AF47" i="5"/>
  <c r="AF46" i="5"/>
  <c r="AF45" i="5"/>
  <c r="AF44" i="5"/>
  <c r="AF43" i="5"/>
  <c r="AF42" i="5"/>
  <c r="AF41" i="5"/>
  <c r="AF40" i="5"/>
  <c r="AF39" i="5"/>
  <c r="AF38" i="5"/>
  <c r="AF37" i="5"/>
  <c r="AF36" i="5"/>
  <c r="AF35" i="5"/>
  <c r="AF34" i="5"/>
  <c r="AF33" i="5"/>
  <c r="AF32" i="5"/>
  <c r="AF31" i="5"/>
  <c r="AF30" i="5"/>
  <c r="AF29" i="5"/>
  <c r="AF28" i="5"/>
  <c r="AF27" i="5"/>
  <c r="AF26" i="5"/>
  <c r="AF25" i="5"/>
  <c r="AF24" i="5"/>
  <c r="AF23" i="5"/>
  <c r="AF22" i="5"/>
  <c r="AF21" i="5"/>
  <c r="AF20" i="5"/>
  <c r="AF19" i="5"/>
  <c r="AF18" i="5"/>
  <c r="AF17" i="5"/>
  <c r="AF16" i="5"/>
  <c r="AF15" i="5"/>
  <c r="AF14" i="5"/>
  <c r="AF13" i="5"/>
  <c r="AF12" i="5"/>
  <c r="AF11" i="5"/>
  <c r="AF10" i="5"/>
  <c r="AF9" i="5"/>
  <c r="AF8" i="5"/>
  <c r="AF7" i="5"/>
  <c r="F888" i="5"/>
  <c r="B14" i="11" s="1"/>
  <c r="AB888" i="5"/>
  <c r="Z888" i="5"/>
  <c r="X888" i="5"/>
  <c r="V888" i="5"/>
  <c r="T888" i="5"/>
  <c r="R888" i="5"/>
  <c r="P888" i="5"/>
  <c r="N888" i="5"/>
  <c r="L888" i="5"/>
  <c r="J888" i="5"/>
  <c r="F14" i="11" s="1"/>
  <c r="H888" i="5"/>
  <c r="G888" i="5"/>
  <c r="E888" i="5"/>
  <c r="E892" i="5" s="1"/>
  <c r="I887" i="5"/>
  <c r="I886" i="5"/>
  <c r="I885" i="5"/>
  <c r="I884" i="5"/>
  <c r="I883" i="5"/>
  <c r="I882" i="5"/>
  <c r="I881" i="5"/>
  <c r="I880" i="5"/>
  <c r="I879" i="5"/>
  <c r="I878" i="5"/>
  <c r="I877" i="5"/>
  <c r="I876" i="5"/>
  <c r="I875" i="5"/>
  <c r="I874" i="5"/>
  <c r="I873" i="5"/>
  <c r="I872" i="5"/>
  <c r="I871" i="5"/>
  <c r="I870" i="5"/>
  <c r="I869" i="5"/>
  <c r="I868" i="5"/>
  <c r="I867" i="5"/>
  <c r="I866" i="5"/>
  <c r="I865" i="5"/>
  <c r="I864" i="5"/>
  <c r="I863" i="5"/>
  <c r="I862" i="5"/>
  <c r="I861" i="5"/>
  <c r="I860" i="5"/>
  <c r="I859" i="5"/>
  <c r="I858" i="5"/>
  <c r="I857" i="5"/>
  <c r="I856" i="5"/>
  <c r="I855" i="5"/>
  <c r="I854" i="5"/>
  <c r="I853" i="5"/>
  <c r="I852" i="5"/>
  <c r="I851" i="5"/>
  <c r="I850" i="5"/>
  <c r="I849" i="5"/>
  <c r="I848" i="5"/>
  <c r="I847" i="5"/>
  <c r="I846" i="5"/>
  <c r="I845" i="5"/>
  <c r="I844" i="5"/>
  <c r="I843" i="5"/>
  <c r="I842" i="5"/>
  <c r="I841" i="5"/>
  <c r="I840" i="5"/>
  <c r="I839" i="5"/>
  <c r="I838" i="5"/>
  <c r="I837" i="5"/>
  <c r="I836" i="5"/>
  <c r="I835" i="5"/>
  <c r="I834" i="5"/>
  <c r="I833" i="5"/>
  <c r="I832" i="5"/>
  <c r="I831" i="5"/>
  <c r="I830" i="5"/>
  <c r="I829" i="5"/>
  <c r="I828" i="5"/>
  <c r="I827" i="5"/>
  <c r="I826" i="5"/>
  <c r="I825" i="5"/>
  <c r="I824" i="5"/>
  <c r="I823" i="5"/>
  <c r="I822" i="5"/>
  <c r="I821" i="5"/>
  <c r="I820" i="5"/>
  <c r="I819" i="5"/>
  <c r="I818" i="5"/>
  <c r="I817" i="5"/>
  <c r="I816" i="5"/>
  <c r="I815" i="5"/>
  <c r="I814" i="5"/>
  <c r="I813" i="5"/>
  <c r="I812" i="5"/>
  <c r="I811" i="5"/>
  <c r="I810" i="5"/>
  <c r="I809" i="5"/>
  <c r="I808" i="5"/>
  <c r="I807" i="5"/>
  <c r="I806" i="5"/>
  <c r="I805" i="5"/>
  <c r="I804" i="5"/>
  <c r="I803" i="5"/>
  <c r="I802" i="5"/>
  <c r="I801" i="5"/>
  <c r="I800" i="5"/>
  <c r="I799" i="5"/>
  <c r="I798" i="5"/>
  <c r="I797" i="5"/>
  <c r="I796" i="5"/>
  <c r="I795" i="5"/>
  <c r="I794" i="5"/>
  <c r="I793" i="5"/>
  <c r="I792" i="5"/>
  <c r="I791" i="5"/>
  <c r="I790" i="5"/>
  <c r="I789" i="5"/>
  <c r="I788" i="5"/>
  <c r="I787" i="5"/>
  <c r="I786" i="5"/>
  <c r="I785" i="5"/>
  <c r="I784" i="5"/>
  <c r="I783" i="5"/>
  <c r="I782" i="5"/>
  <c r="I781" i="5"/>
  <c r="I780" i="5"/>
  <c r="I779" i="5"/>
  <c r="I778" i="5"/>
  <c r="I777" i="5"/>
  <c r="I776" i="5"/>
  <c r="I775" i="5"/>
  <c r="I774" i="5"/>
  <c r="I773" i="5"/>
  <c r="I772" i="5"/>
  <c r="I771" i="5"/>
  <c r="I770" i="5"/>
  <c r="I769" i="5"/>
  <c r="I768" i="5"/>
  <c r="I767" i="5"/>
  <c r="I766" i="5"/>
  <c r="I765" i="5"/>
  <c r="I764" i="5"/>
  <c r="I763" i="5"/>
  <c r="I762" i="5"/>
  <c r="I761" i="5"/>
  <c r="I760" i="5"/>
  <c r="I759" i="5"/>
  <c r="I758" i="5"/>
  <c r="I757" i="5"/>
  <c r="I756" i="5"/>
  <c r="I755" i="5"/>
  <c r="I754" i="5"/>
  <c r="I753" i="5"/>
  <c r="I752" i="5"/>
  <c r="I751" i="5"/>
  <c r="I750" i="5"/>
  <c r="I749" i="5"/>
  <c r="I748" i="5"/>
  <c r="I747" i="5"/>
  <c r="I746" i="5"/>
  <c r="I745" i="5"/>
  <c r="I744" i="5"/>
  <c r="I743" i="5"/>
  <c r="I742" i="5"/>
  <c r="I741" i="5"/>
  <c r="I740" i="5"/>
  <c r="I739" i="5"/>
  <c r="I738" i="5"/>
  <c r="I737" i="5"/>
  <c r="I736" i="5"/>
  <c r="I735" i="5"/>
  <c r="I734" i="5"/>
  <c r="I733" i="5"/>
  <c r="I732" i="5"/>
  <c r="I731" i="5"/>
  <c r="I730" i="5"/>
  <c r="I729" i="5"/>
  <c r="I728" i="5"/>
  <c r="I727" i="5"/>
  <c r="I726" i="5"/>
  <c r="I725" i="5"/>
  <c r="I724" i="5"/>
  <c r="I723" i="5"/>
  <c r="I722" i="5"/>
  <c r="I721" i="5"/>
  <c r="I720" i="5"/>
  <c r="I719" i="5"/>
  <c r="I718" i="5"/>
  <c r="I717" i="5"/>
  <c r="I716" i="5"/>
  <c r="I715" i="5"/>
  <c r="I714" i="5"/>
  <c r="I713" i="5"/>
  <c r="I712" i="5"/>
  <c r="I711" i="5"/>
  <c r="I710" i="5"/>
  <c r="I709" i="5"/>
  <c r="I708" i="5"/>
  <c r="I707" i="5"/>
  <c r="I706" i="5"/>
  <c r="I705" i="5"/>
  <c r="I704" i="5"/>
  <c r="I703" i="5"/>
  <c r="I702" i="5"/>
  <c r="I701" i="5"/>
  <c r="I700" i="5"/>
  <c r="I699" i="5"/>
  <c r="I698" i="5"/>
  <c r="I697" i="5"/>
  <c r="I696" i="5"/>
  <c r="I695" i="5"/>
  <c r="I694" i="5"/>
  <c r="I693" i="5"/>
  <c r="I692" i="5"/>
  <c r="I691" i="5"/>
  <c r="I690" i="5"/>
  <c r="I689" i="5"/>
  <c r="I688" i="5"/>
  <c r="I687" i="5"/>
  <c r="I686" i="5"/>
  <c r="I685" i="5"/>
  <c r="I684" i="5"/>
  <c r="I683" i="5"/>
  <c r="I682" i="5"/>
  <c r="I681" i="5"/>
  <c r="I680" i="5"/>
  <c r="I679" i="5"/>
  <c r="I678" i="5"/>
  <c r="I677" i="5"/>
  <c r="I676" i="5"/>
  <c r="I675" i="5"/>
  <c r="I674" i="5"/>
  <c r="I673" i="5"/>
  <c r="I672" i="5"/>
  <c r="I671" i="5"/>
  <c r="I670" i="5"/>
  <c r="I669" i="5"/>
  <c r="I668" i="5"/>
  <c r="I667" i="5"/>
  <c r="I666" i="5"/>
  <c r="I665" i="5"/>
  <c r="I664" i="5"/>
  <c r="I663" i="5"/>
  <c r="I662" i="5"/>
  <c r="I661" i="5"/>
  <c r="I660" i="5"/>
  <c r="I659" i="5"/>
  <c r="I658" i="5"/>
  <c r="I657" i="5"/>
  <c r="I656" i="5"/>
  <c r="I655" i="5"/>
  <c r="I654" i="5"/>
  <c r="I653" i="5"/>
  <c r="I652" i="5"/>
  <c r="I651" i="5"/>
  <c r="I650" i="5"/>
  <c r="I649" i="5"/>
  <c r="I648" i="5"/>
  <c r="I647" i="5"/>
  <c r="I646" i="5"/>
  <c r="I645" i="5"/>
  <c r="I644" i="5"/>
  <c r="I643" i="5"/>
  <c r="I642" i="5"/>
  <c r="I641" i="5"/>
  <c r="I640" i="5"/>
  <c r="I639" i="5"/>
  <c r="I638" i="5"/>
  <c r="I637" i="5"/>
  <c r="I636" i="5"/>
  <c r="I635" i="5"/>
  <c r="I634" i="5"/>
  <c r="I633" i="5"/>
  <c r="I632" i="5"/>
  <c r="I631" i="5"/>
  <c r="I630" i="5"/>
  <c r="I629" i="5"/>
  <c r="I628" i="5"/>
  <c r="I627" i="5"/>
  <c r="I626" i="5"/>
  <c r="I625" i="5"/>
  <c r="I624" i="5"/>
  <c r="I623" i="5"/>
  <c r="I622" i="5"/>
  <c r="I621" i="5"/>
  <c r="I620" i="5"/>
  <c r="I619" i="5"/>
  <c r="I618" i="5"/>
  <c r="I617" i="5"/>
  <c r="I616" i="5"/>
  <c r="I615" i="5"/>
  <c r="I614" i="5"/>
  <c r="I613" i="5"/>
  <c r="I612" i="5"/>
  <c r="I611" i="5"/>
  <c r="I610" i="5"/>
  <c r="I609" i="5"/>
  <c r="I608" i="5"/>
  <c r="I607" i="5"/>
  <c r="I606" i="5"/>
  <c r="I605" i="5"/>
  <c r="I604" i="5"/>
  <c r="I603" i="5"/>
  <c r="I602" i="5"/>
  <c r="I601" i="5"/>
  <c r="I600" i="5"/>
  <c r="I599" i="5"/>
  <c r="I598" i="5"/>
  <c r="I597" i="5"/>
  <c r="I596" i="5"/>
  <c r="I595" i="5"/>
  <c r="I594" i="5"/>
  <c r="I593" i="5"/>
  <c r="I592" i="5"/>
  <c r="I591" i="5"/>
  <c r="I590" i="5"/>
  <c r="I589" i="5"/>
  <c r="I588" i="5"/>
  <c r="I587" i="5"/>
  <c r="I586" i="5"/>
  <c r="I585" i="5"/>
  <c r="I584" i="5"/>
  <c r="I583" i="5"/>
  <c r="I582" i="5"/>
  <c r="I581" i="5"/>
  <c r="I580" i="5"/>
  <c r="I579" i="5"/>
  <c r="I578" i="5"/>
  <c r="I577" i="5"/>
  <c r="I576" i="5"/>
  <c r="I575" i="5"/>
  <c r="I574" i="5"/>
  <c r="I573" i="5"/>
  <c r="I572" i="5"/>
  <c r="I571" i="5"/>
  <c r="I570" i="5"/>
  <c r="I569" i="5"/>
  <c r="I568" i="5"/>
  <c r="I567" i="5"/>
  <c r="I566" i="5"/>
  <c r="I565" i="5"/>
  <c r="I564" i="5"/>
  <c r="I563" i="5"/>
  <c r="I562" i="5"/>
  <c r="I561" i="5"/>
  <c r="I560" i="5"/>
  <c r="I559" i="5"/>
  <c r="I558" i="5"/>
  <c r="I557" i="5"/>
  <c r="I556" i="5"/>
  <c r="I555" i="5"/>
  <c r="I554" i="5"/>
  <c r="I553" i="5"/>
  <c r="I552" i="5"/>
  <c r="I551" i="5"/>
  <c r="I550" i="5"/>
  <c r="I549" i="5"/>
  <c r="I548" i="5"/>
  <c r="I547" i="5"/>
  <c r="I546" i="5"/>
  <c r="I545" i="5"/>
  <c r="I544" i="5"/>
  <c r="I543" i="5"/>
  <c r="I542" i="5"/>
  <c r="I541" i="5"/>
  <c r="I540" i="5"/>
  <c r="I539" i="5"/>
  <c r="I538" i="5"/>
  <c r="I537" i="5"/>
  <c r="I536" i="5"/>
  <c r="I535" i="5"/>
  <c r="I534" i="5"/>
  <c r="I533" i="5"/>
  <c r="I532" i="5"/>
  <c r="I531" i="5"/>
  <c r="I530" i="5"/>
  <c r="I529" i="5"/>
  <c r="I528" i="5"/>
  <c r="I527" i="5"/>
  <c r="I526" i="5"/>
  <c r="I525" i="5"/>
  <c r="I524" i="5"/>
  <c r="I523" i="5"/>
  <c r="I522" i="5"/>
  <c r="I521" i="5"/>
  <c r="I520" i="5"/>
  <c r="I519" i="5"/>
  <c r="I518" i="5"/>
  <c r="I517" i="5"/>
  <c r="I516" i="5"/>
  <c r="I515" i="5"/>
  <c r="I514" i="5"/>
  <c r="I513" i="5"/>
  <c r="I512" i="5"/>
  <c r="I511" i="5"/>
  <c r="I510" i="5"/>
  <c r="I509" i="5"/>
  <c r="I508" i="5"/>
  <c r="I507" i="5"/>
  <c r="I506" i="5"/>
  <c r="I505" i="5"/>
  <c r="I504" i="5"/>
  <c r="I503" i="5"/>
  <c r="I502" i="5"/>
  <c r="I501" i="5"/>
  <c r="I500" i="5"/>
  <c r="I499" i="5"/>
  <c r="I498" i="5"/>
  <c r="I497" i="5"/>
  <c r="I496" i="5"/>
  <c r="I495" i="5"/>
  <c r="I494" i="5"/>
  <c r="I493" i="5"/>
  <c r="I492" i="5"/>
  <c r="I491" i="5"/>
  <c r="I490" i="5"/>
  <c r="I489" i="5"/>
  <c r="I488" i="5"/>
  <c r="I487" i="5"/>
  <c r="I486" i="5"/>
  <c r="I485" i="5"/>
  <c r="I484" i="5"/>
  <c r="I483" i="5"/>
  <c r="I482" i="5"/>
  <c r="I481" i="5"/>
  <c r="I480" i="5"/>
  <c r="I479" i="5"/>
  <c r="I478" i="5"/>
  <c r="I477" i="5"/>
  <c r="I476" i="5"/>
  <c r="I475" i="5"/>
  <c r="I474" i="5"/>
  <c r="I473" i="5"/>
  <c r="I472" i="5"/>
  <c r="I471" i="5"/>
  <c r="I470" i="5"/>
  <c r="I469" i="5"/>
  <c r="I468" i="5"/>
  <c r="I467" i="5"/>
  <c r="I466" i="5"/>
  <c r="I465" i="5"/>
  <c r="I464" i="5"/>
  <c r="I463" i="5"/>
  <c r="I462" i="5"/>
  <c r="I461" i="5"/>
  <c r="I460" i="5"/>
  <c r="I459" i="5"/>
  <c r="I458" i="5"/>
  <c r="I457" i="5"/>
  <c r="I456" i="5"/>
  <c r="I455" i="5"/>
  <c r="I454" i="5"/>
  <c r="I453" i="5"/>
  <c r="I452" i="5"/>
  <c r="I451" i="5"/>
  <c r="I450" i="5"/>
  <c r="I449" i="5"/>
  <c r="I448" i="5"/>
  <c r="I447" i="5"/>
  <c r="I446" i="5"/>
  <c r="I445" i="5"/>
  <c r="I444" i="5"/>
  <c r="I443" i="5"/>
  <c r="I442" i="5"/>
  <c r="I441" i="5"/>
  <c r="I440" i="5"/>
  <c r="I439" i="5"/>
  <c r="I438" i="5"/>
  <c r="I437" i="5"/>
  <c r="I436" i="5"/>
  <c r="I435" i="5"/>
  <c r="I434" i="5"/>
  <c r="I433" i="5"/>
  <c r="I432" i="5"/>
  <c r="I431" i="5"/>
  <c r="I430" i="5"/>
  <c r="I429" i="5"/>
  <c r="I428" i="5"/>
  <c r="I427" i="5"/>
  <c r="I426" i="5"/>
  <c r="I425" i="5"/>
  <c r="I424" i="5"/>
  <c r="I423" i="5"/>
  <c r="I422" i="5"/>
  <c r="I421" i="5"/>
  <c r="I420" i="5"/>
  <c r="I419" i="5"/>
  <c r="I418" i="5"/>
  <c r="I417" i="5"/>
  <c r="I416" i="5"/>
  <c r="I415" i="5"/>
  <c r="I414" i="5"/>
  <c r="I413" i="5"/>
  <c r="I412" i="5"/>
  <c r="I411" i="5"/>
  <c r="I410" i="5"/>
  <c r="I409" i="5"/>
  <c r="I408" i="5"/>
  <c r="I407" i="5"/>
  <c r="I406" i="5"/>
  <c r="I405" i="5"/>
  <c r="I404" i="5"/>
  <c r="I403" i="5"/>
  <c r="I402" i="5"/>
  <c r="I401" i="5"/>
  <c r="I400" i="5"/>
  <c r="I399" i="5"/>
  <c r="I398" i="5"/>
  <c r="I397" i="5"/>
  <c r="I396" i="5"/>
  <c r="I395" i="5"/>
  <c r="I394" i="5"/>
  <c r="I393" i="5"/>
  <c r="I392" i="5"/>
  <c r="I391" i="5"/>
  <c r="I390" i="5"/>
  <c r="I389" i="5"/>
  <c r="I388" i="5"/>
  <c r="I387" i="5"/>
  <c r="I386" i="5"/>
  <c r="I385" i="5"/>
  <c r="I384" i="5"/>
  <c r="I383" i="5"/>
  <c r="I382" i="5"/>
  <c r="I381" i="5"/>
  <c r="I380" i="5"/>
  <c r="I379" i="5"/>
  <c r="I378" i="5"/>
  <c r="I377" i="5"/>
  <c r="I376" i="5"/>
  <c r="I375" i="5"/>
  <c r="I374" i="5"/>
  <c r="I373" i="5"/>
  <c r="I372" i="5"/>
  <c r="I371" i="5"/>
  <c r="I370" i="5"/>
  <c r="I369" i="5"/>
  <c r="I368" i="5"/>
  <c r="I367" i="5"/>
  <c r="I366" i="5"/>
  <c r="I365" i="5"/>
  <c r="I364" i="5"/>
  <c r="I363" i="5"/>
  <c r="I362" i="5"/>
  <c r="I361" i="5"/>
  <c r="I360" i="5"/>
  <c r="I359" i="5"/>
  <c r="I358" i="5"/>
  <c r="I357" i="5"/>
  <c r="I356" i="5"/>
  <c r="I355" i="5"/>
  <c r="I354" i="5"/>
  <c r="I353" i="5"/>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AC887" i="5"/>
  <c r="Y887" i="5"/>
  <c r="U887" i="5"/>
  <c r="Q887" i="5"/>
  <c r="M887" i="5"/>
  <c r="AC886" i="5"/>
  <c r="Y886" i="5"/>
  <c r="U886" i="5"/>
  <c r="Q886" i="5"/>
  <c r="M886" i="5"/>
  <c r="AC885" i="5"/>
  <c r="Y885" i="5"/>
  <c r="U885" i="5"/>
  <c r="Q885" i="5"/>
  <c r="M885" i="5"/>
  <c r="AC884" i="5"/>
  <c r="Y884" i="5"/>
  <c r="U884" i="5"/>
  <c r="Q884" i="5"/>
  <c r="M884" i="5"/>
  <c r="AC883" i="5"/>
  <c r="Y883" i="5"/>
  <c r="U883" i="5"/>
  <c r="Q883" i="5"/>
  <c r="M883" i="5"/>
  <c r="AC882" i="5"/>
  <c r="Y882" i="5"/>
  <c r="U882" i="5"/>
  <c r="Q882" i="5"/>
  <c r="M882" i="5"/>
  <c r="AC881" i="5"/>
  <c r="Y881" i="5"/>
  <c r="U881" i="5"/>
  <c r="Q881" i="5"/>
  <c r="M881" i="5"/>
  <c r="AC880" i="5"/>
  <c r="Y880" i="5"/>
  <c r="U880" i="5"/>
  <c r="Q880" i="5"/>
  <c r="M880" i="5"/>
  <c r="AC879" i="5"/>
  <c r="Y879" i="5"/>
  <c r="U879" i="5"/>
  <c r="Q879" i="5"/>
  <c r="M879" i="5"/>
  <c r="AC878" i="5"/>
  <c r="Y878" i="5"/>
  <c r="U878" i="5"/>
  <c r="Q878" i="5"/>
  <c r="M878" i="5"/>
  <c r="AC877" i="5"/>
  <c r="Y877" i="5"/>
  <c r="U877" i="5"/>
  <c r="Q877" i="5"/>
  <c r="M877" i="5"/>
  <c r="AC876" i="5"/>
  <c r="Y876" i="5"/>
  <c r="U876" i="5"/>
  <c r="Q876" i="5"/>
  <c r="M876" i="5"/>
  <c r="AC875" i="5"/>
  <c r="Y875" i="5"/>
  <c r="U875" i="5"/>
  <c r="Q875" i="5"/>
  <c r="M875" i="5"/>
  <c r="AC874" i="5"/>
  <c r="Y874" i="5"/>
  <c r="U874" i="5"/>
  <c r="Q874" i="5"/>
  <c r="M874" i="5"/>
  <c r="AC873" i="5"/>
  <c r="Y873" i="5"/>
  <c r="U873" i="5"/>
  <c r="Q873" i="5"/>
  <c r="M873" i="5"/>
  <c r="AC872" i="5"/>
  <c r="Y872" i="5"/>
  <c r="U872" i="5"/>
  <c r="Q872" i="5"/>
  <c r="M872" i="5"/>
  <c r="AC871" i="5"/>
  <c r="Y871" i="5"/>
  <c r="U871" i="5"/>
  <c r="Q871" i="5"/>
  <c r="M871" i="5"/>
  <c r="AC870" i="5"/>
  <c r="Y870" i="5"/>
  <c r="U870" i="5"/>
  <c r="Q870" i="5"/>
  <c r="M870" i="5"/>
  <c r="AC869" i="5"/>
  <c r="Y869" i="5"/>
  <c r="U869" i="5"/>
  <c r="Q869" i="5"/>
  <c r="M869" i="5"/>
  <c r="AC868" i="5"/>
  <c r="Y868" i="5"/>
  <c r="U868" i="5"/>
  <c r="Q868" i="5"/>
  <c r="M868" i="5"/>
  <c r="AC867" i="5"/>
  <c r="Y867" i="5"/>
  <c r="U867" i="5"/>
  <c r="Q867" i="5"/>
  <c r="M867" i="5"/>
  <c r="AC866" i="5"/>
  <c r="Y866" i="5"/>
  <c r="U866" i="5"/>
  <c r="Q866" i="5"/>
  <c r="M866" i="5"/>
  <c r="AC865" i="5"/>
  <c r="Y865" i="5"/>
  <c r="U865" i="5"/>
  <c r="Q865" i="5"/>
  <c r="M865" i="5"/>
  <c r="AC864" i="5"/>
  <c r="Y864" i="5"/>
  <c r="U864" i="5"/>
  <c r="Q864" i="5"/>
  <c r="M864" i="5"/>
  <c r="AC863" i="5"/>
  <c r="Y863" i="5"/>
  <c r="U863" i="5"/>
  <c r="Q863" i="5"/>
  <c r="M863" i="5"/>
  <c r="AC862" i="5"/>
  <c r="Y862" i="5"/>
  <c r="U862" i="5"/>
  <c r="Q862" i="5"/>
  <c r="M862" i="5"/>
  <c r="AC861" i="5"/>
  <c r="Y861" i="5"/>
  <c r="U861" i="5"/>
  <c r="Q861" i="5"/>
  <c r="M861" i="5"/>
  <c r="AC860" i="5"/>
  <c r="Y860" i="5"/>
  <c r="U860" i="5"/>
  <c r="Q860" i="5"/>
  <c r="M860" i="5"/>
  <c r="AC859" i="5"/>
  <c r="Y859" i="5"/>
  <c r="U859" i="5"/>
  <c r="Q859" i="5"/>
  <c r="M859" i="5"/>
  <c r="AC858" i="5"/>
  <c r="Y858" i="5"/>
  <c r="U858" i="5"/>
  <c r="Q858" i="5"/>
  <c r="M858" i="5"/>
  <c r="AC857" i="5"/>
  <c r="Y857" i="5"/>
  <c r="U857" i="5"/>
  <c r="Q857" i="5"/>
  <c r="M857" i="5"/>
  <c r="AC856" i="5"/>
  <c r="Y856" i="5"/>
  <c r="U856" i="5"/>
  <c r="Q856" i="5"/>
  <c r="M856" i="5"/>
  <c r="AC855" i="5"/>
  <c r="Y855" i="5"/>
  <c r="U855" i="5"/>
  <c r="Q855" i="5"/>
  <c r="M855" i="5"/>
  <c r="AC854" i="5"/>
  <c r="Y854" i="5"/>
  <c r="U854" i="5"/>
  <c r="Q854" i="5"/>
  <c r="M854" i="5"/>
  <c r="AC853" i="5"/>
  <c r="Y853" i="5"/>
  <c r="U853" i="5"/>
  <c r="Q853" i="5"/>
  <c r="M853" i="5"/>
  <c r="AC852" i="5"/>
  <c r="Y852" i="5"/>
  <c r="U852" i="5"/>
  <c r="Q852" i="5"/>
  <c r="M852" i="5"/>
  <c r="AC851" i="5"/>
  <c r="Y851" i="5"/>
  <c r="U851" i="5"/>
  <c r="Q851" i="5"/>
  <c r="M851" i="5"/>
  <c r="AC850" i="5"/>
  <c r="Y850" i="5"/>
  <c r="U850" i="5"/>
  <c r="Q850" i="5"/>
  <c r="M850" i="5"/>
  <c r="AC849" i="5"/>
  <c r="Y849" i="5"/>
  <c r="U849" i="5"/>
  <c r="Q849" i="5"/>
  <c r="M849" i="5"/>
  <c r="AC848" i="5"/>
  <c r="Y848" i="5"/>
  <c r="U848" i="5"/>
  <c r="Q848" i="5"/>
  <c r="M848" i="5"/>
  <c r="AC847" i="5"/>
  <c r="Y847" i="5"/>
  <c r="U847" i="5"/>
  <c r="Q847" i="5"/>
  <c r="M847" i="5"/>
  <c r="AC846" i="5"/>
  <c r="Y846" i="5"/>
  <c r="U846" i="5"/>
  <c r="Q846" i="5"/>
  <c r="M846" i="5"/>
  <c r="AC845" i="5"/>
  <c r="Y845" i="5"/>
  <c r="U845" i="5"/>
  <c r="Q845" i="5"/>
  <c r="M845" i="5"/>
  <c r="AC844" i="5"/>
  <c r="Y844" i="5"/>
  <c r="U844" i="5"/>
  <c r="Q844" i="5"/>
  <c r="M844" i="5"/>
  <c r="AC843" i="5"/>
  <c r="Y843" i="5"/>
  <c r="U843" i="5"/>
  <c r="Q843" i="5"/>
  <c r="M843" i="5"/>
  <c r="AC842" i="5"/>
  <c r="Y842" i="5"/>
  <c r="U842" i="5"/>
  <c r="Q842" i="5"/>
  <c r="M842" i="5"/>
  <c r="AC841" i="5"/>
  <c r="Y841" i="5"/>
  <c r="U841" i="5"/>
  <c r="Q841" i="5"/>
  <c r="M841" i="5"/>
  <c r="AC840" i="5"/>
  <c r="Y840" i="5"/>
  <c r="U840" i="5"/>
  <c r="Q840" i="5"/>
  <c r="M840" i="5"/>
  <c r="AC839" i="5"/>
  <c r="Y839" i="5"/>
  <c r="U839" i="5"/>
  <c r="Q839" i="5"/>
  <c r="M839" i="5"/>
  <c r="AC838" i="5"/>
  <c r="Y838" i="5"/>
  <c r="U838" i="5"/>
  <c r="Q838" i="5"/>
  <c r="M838" i="5"/>
  <c r="AC837" i="5"/>
  <c r="Y837" i="5"/>
  <c r="U837" i="5"/>
  <c r="Q837" i="5"/>
  <c r="M837" i="5"/>
  <c r="AC836" i="5"/>
  <c r="Y836" i="5"/>
  <c r="U836" i="5"/>
  <c r="Q836" i="5"/>
  <c r="M836" i="5"/>
  <c r="AC835" i="5"/>
  <c r="Y835" i="5"/>
  <c r="U835" i="5"/>
  <c r="Q835" i="5"/>
  <c r="M835" i="5"/>
  <c r="AC834" i="5"/>
  <c r="Y834" i="5"/>
  <c r="U834" i="5"/>
  <c r="Q834" i="5"/>
  <c r="M834" i="5"/>
  <c r="AC833" i="5"/>
  <c r="Y833" i="5"/>
  <c r="U833" i="5"/>
  <c r="Q833" i="5"/>
  <c r="M833" i="5"/>
  <c r="AC832" i="5"/>
  <c r="Y832" i="5"/>
  <c r="U832" i="5"/>
  <c r="Q832" i="5"/>
  <c r="M832" i="5"/>
  <c r="AC831" i="5"/>
  <c r="Y831" i="5"/>
  <c r="U831" i="5"/>
  <c r="Q831" i="5"/>
  <c r="M831" i="5"/>
  <c r="AC830" i="5"/>
  <c r="Y830" i="5"/>
  <c r="U830" i="5"/>
  <c r="Q830" i="5"/>
  <c r="M830" i="5"/>
  <c r="AC829" i="5"/>
  <c r="Y829" i="5"/>
  <c r="U829" i="5"/>
  <c r="Q829" i="5"/>
  <c r="M829" i="5"/>
  <c r="AC828" i="5"/>
  <c r="Y828" i="5"/>
  <c r="U828" i="5"/>
  <c r="Q828" i="5"/>
  <c r="M828" i="5"/>
  <c r="AC827" i="5"/>
  <c r="Y827" i="5"/>
  <c r="U827" i="5"/>
  <c r="Q827" i="5"/>
  <c r="M827" i="5"/>
  <c r="AC826" i="5"/>
  <c r="Y826" i="5"/>
  <c r="U826" i="5"/>
  <c r="Q826" i="5"/>
  <c r="M826" i="5"/>
  <c r="AC825" i="5"/>
  <c r="Y825" i="5"/>
  <c r="U825" i="5"/>
  <c r="Q825" i="5"/>
  <c r="M825" i="5"/>
  <c r="AC824" i="5"/>
  <c r="Y824" i="5"/>
  <c r="U824" i="5"/>
  <c r="Q824" i="5"/>
  <c r="M824" i="5"/>
  <c r="AC823" i="5"/>
  <c r="Y823" i="5"/>
  <c r="U823" i="5"/>
  <c r="Q823" i="5"/>
  <c r="M823" i="5"/>
  <c r="AC822" i="5"/>
  <c r="Y822" i="5"/>
  <c r="U822" i="5"/>
  <c r="Q822" i="5"/>
  <c r="M822" i="5"/>
  <c r="AC821" i="5"/>
  <c r="Y821" i="5"/>
  <c r="U821" i="5"/>
  <c r="Q821" i="5"/>
  <c r="M821" i="5"/>
  <c r="AC820" i="5"/>
  <c r="Y820" i="5"/>
  <c r="U820" i="5"/>
  <c r="Q820" i="5"/>
  <c r="M820" i="5"/>
  <c r="AC819" i="5"/>
  <c r="Y819" i="5"/>
  <c r="U819" i="5"/>
  <c r="Q819" i="5"/>
  <c r="M819" i="5"/>
  <c r="AC818" i="5"/>
  <c r="Y818" i="5"/>
  <c r="U818" i="5"/>
  <c r="Q818" i="5"/>
  <c r="M818" i="5"/>
  <c r="AC817" i="5"/>
  <c r="Y817" i="5"/>
  <c r="U817" i="5"/>
  <c r="Q817" i="5"/>
  <c r="M817" i="5"/>
  <c r="AC816" i="5"/>
  <c r="Y816" i="5"/>
  <c r="U816" i="5"/>
  <c r="Q816" i="5"/>
  <c r="M816" i="5"/>
  <c r="AC815" i="5"/>
  <c r="Y815" i="5"/>
  <c r="U815" i="5"/>
  <c r="Q815" i="5"/>
  <c r="M815" i="5"/>
  <c r="AC814" i="5"/>
  <c r="Y814" i="5"/>
  <c r="U814" i="5"/>
  <c r="Q814" i="5"/>
  <c r="M814" i="5"/>
  <c r="AC813" i="5"/>
  <c r="Y813" i="5"/>
  <c r="U813" i="5"/>
  <c r="Q813" i="5"/>
  <c r="M813" i="5"/>
  <c r="AC812" i="5"/>
  <c r="Y812" i="5"/>
  <c r="U812" i="5"/>
  <c r="Q812" i="5"/>
  <c r="M812" i="5"/>
  <c r="AC811" i="5"/>
  <c r="Y811" i="5"/>
  <c r="U811" i="5"/>
  <c r="Q811" i="5"/>
  <c r="M811" i="5"/>
  <c r="AC810" i="5"/>
  <c r="Y810" i="5"/>
  <c r="U810" i="5"/>
  <c r="Q810" i="5"/>
  <c r="M810" i="5"/>
  <c r="AC809" i="5"/>
  <c r="Y809" i="5"/>
  <c r="U809" i="5"/>
  <c r="Q809" i="5"/>
  <c r="M809" i="5"/>
  <c r="AC808" i="5"/>
  <c r="Y808" i="5"/>
  <c r="U808" i="5"/>
  <c r="Q808" i="5"/>
  <c r="M808" i="5"/>
  <c r="AC807" i="5"/>
  <c r="Y807" i="5"/>
  <c r="U807" i="5"/>
  <c r="Q807" i="5"/>
  <c r="M807" i="5"/>
  <c r="AC806" i="5"/>
  <c r="Y806" i="5"/>
  <c r="U806" i="5"/>
  <c r="Q806" i="5"/>
  <c r="M806" i="5"/>
  <c r="AC805" i="5"/>
  <c r="Y805" i="5"/>
  <c r="U805" i="5"/>
  <c r="Q805" i="5"/>
  <c r="M805" i="5"/>
  <c r="AC804" i="5"/>
  <c r="Y804" i="5"/>
  <c r="U804" i="5"/>
  <c r="Q804" i="5"/>
  <c r="M804" i="5"/>
  <c r="AC803" i="5"/>
  <c r="Y803" i="5"/>
  <c r="U803" i="5"/>
  <c r="Q803" i="5"/>
  <c r="M803" i="5"/>
  <c r="AC802" i="5"/>
  <c r="Y802" i="5"/>
  <c r="U802" i="5"/>
  <c r="Q802" i="5"/>
  <c r="M802" i="5"/>
  <c r="AC801" i="5"/>
  <c r="Y801" i="5"/>
  <c r="U801" i="5"/>
  <c r="Q801" i="5"/>
  <c r="M801" i="5"/>
  <c r="AC800" i="5"/>
  <c r="Y800" i="5"/>
  <c r="U800" i="5"/>
  <c r="Q800" i="5"/>
  <c r="M800" i="5"/>
  <c r="AC799" i="5"/>
  <c r="Y799" i="5"/>
  <c r="U799" i="5"/>
  <c r="Q799" i="5"/>
  <c r="M799" i="5"/>
  <c r="AC798" i="5"/>
  <c r="Y798" i="5"/>
  <c r="U798" i="5"/>
  <c r="Q798" i="5"/>
  <c r="M798" i="5"/>
  <c r="AC797" i="5"/>
  <c r="Y797" i="5"/>
  <c r="U797" i="5"/>
  <c r="Q797" i="5"/>
  <c r="M797" i="5"/>
  <c r="AC796" i="5"/>
  <c r="Y796" i="5"/>
  <c r="U796" i="5"/>
  <c r="Q796" i="5"/>
  <c r="M796" i="5"/>
  <c r="AC795" i="5"/>
  <c r="Y795" i="5"/>
  <c r="U795" i="5"/>
  <c r="Q795" i="5"/>
  <c r="M795" i="5"/>
  <c r="AC794" i="5"/>
  <c r="Y794" i="5"/>
  <c r="U794" i="5"/>
  <c r="Q794" i="5"/>
  <c r="M794" i="5"/>
  <c r="AC793" i="5"/>
  <c r="Y793" i="5"/>
  <c r="U793" i="5"/>
  <c r="Q793" i="5"/>
  <c r="M793" i="5"/>
  <c r="AC792" i="5"/>
  <c r="Y792" i="5"/>
  <c r="U792" i="5"/>
  <c r="Q792" i="5"/>
  <c r="M792" i="5"/>
  <c r="AC791" i="5"/>
  <c r="Y791" i="5"/>
  <c r="U791" i="5"/>
  <c r="Q791" i="5"/>
  <c r="M791" i="5"/>
  <c r="AC790" i="5"/>
  <c r="Y790" i="5"/>
  <c r="U790" i="5"/>
  <c r="Q790" i="5"/>
  <c r="M790" i="5"/>
  <c r="AC789" i="5"/>
  <c r="Y789" i="5"/>
  <c r="U789" i="5"/>
  <c r="Q789" i="5"/>
  <c r="M789" i="5"/>
  <c r="AC788" i="5"/>
  <c r="Y788" i="5"/>
  <c r="U788" i="5"/>
  <c r="Q788" i="5"/>
  <c r="M788" i="5"/>
  <c r="AC787" i="5"/>
  <c r="Y787" i="5"/>
  <c r="U787" i="5"/>
  <c r="Q787" i="5"/>
  <c r="M787" i="5"/>
  <c r="AC786" i="5"/>
  <c r="Y786" i="5"/>
  <c r="U786" i="5"/>
  <c r="Q786" i="5"/>
  <c r="M786" i="5"/>
  <c r="AC785" i="5"/>
  <c r="Y785" i="5"/>
  <c r="U785" i="5"/>
  <c r="Q785" i="5"/>
  <c r="M785" i="5"/>
  <c r="AC784" i="5"/>
  <c r="Y784" i="5"/>
  <c r="U784" i="5"/>
  <c r="Q784" i="5"/>
  <c r="M784" i="5"/>
  <c r="AC783" i="5"/>
  <c r="Y783" i="5"/>
  <c r="U783" i="5"/>
  <c r="Q783" i="5"/>
  <c r="M783" i="5"/>
  <c r="AC782" i="5"/>
  <c r="Y782" i="5"/>
  <c r="U782" i="5"/>
  <c r="Q782" i="5"/>
  <c r="M782" i="5"/>
  <c r="AC781" i="5"/>
  <c r="Y781" i="5"/>
  <c r="U781" i="5"/>
  <c r="Q781" i="5"/>
  <c r="M781" i="5"/>
  <c r="AC780" i="5"/>
  <c r="Y780" i="5"/>
  <c r="U780" i="5"/>
  <c r="Q780" i="5"/>
  <c r="M780" i="5"/>
  <c r="AC779" i="5"/>
  <c r="Y779" i="5"/>
  <c r="U779" i="5"/>
  <c r="Q779" i="5"/>
  <c r="M779" i="5"/>
  <c r="AC778" i="5"/>
  <c r="Y778" i="5"/>
  <c r="U778" i="5"/>
  <c r="Q778" i="5"/>
  <c r="M778" i="5"/>
  <c r="AC777" i="5"/>
  <c r="Y777" i="5"/>
  <c r="U777" i="5"/>
  <c r="Q777" i="5"/>
  <c r="M777" i="5"/>
  <c r="AC776" i="5"/>
  <c r="Y776" i="5"/>
  <c r="U776" i="5"/>
  <c r="Q776" i="5"/>
  <c r="M776" i="5"/>
  <c r="AC775" i="5"/>
  <c r="Y775" i="5"/>
  <c r="U775" i="5"/>
  <c r="Q775" i="5"/>
  <c r="M775" i="5"/>
  <c r="AC774" i="5"/>
  <c r="Y774" i="5"/>
  <c r="U774" i="5"/>
  <c r="Q774" i="5"/>
  <c r="M774" i="5"/>
  <c r="AC773" i="5"/>
  <c r="Y773" i="5"/>
  <c r="U773" i="5"/>
  <c r="Q773" i="5"/>
  <c r="M773" i="5"/>
  <c r="AC772" i="5"/>
  <c r="Y772" i="5"/>
  <c r="U772" i="5"/>
  <c r="Q772" i="5"/>
  <c r="M772" i="5"/>
  <c r="AC771" i="5"/>
  <c r="Y771" i="5"/>
  <c r="U771" i="5"/>
  <c r="Q771" i="5"/>
  <c r="M771" i="5"/>
  <c r="AC770" i="5"/>
  <c r="Y770" i="5"/>
  <c r="U770" i="5"/>
  <c r="Q770" i="5"/>
  <c r="M770" i="5"/>
  <c r="AC769" i="5"/>
  <c r="Y769" i="5"/>
  <c r="U769" i="5"/>
  <c r="Q769" i="5"/>
  <c r="M769" i="5"/>
  <c r="AC768" i="5"/>
  <c r="Y768" i="5"/>
  <c r="U768" i="5"/>
  <c r="Q768" i="5"/>
  <c r="M768" i="5"/>
  <c r="AC767" i="5"/>
  <c r="Y767" i="5"/>
  <c r="U767" i="5"/>
  <c r="Q767" i="5"/>
  <c r="M767" i="5"/>
  <c r="AC766" i="5"/>
  <c r="Y766" i="5"/>
  <c r="U766" i="5"/>
  <c r="Q766" i="5"/>
  <c r="M766" i="5"/>
  <c r="AC765" i="5"/>
  <c r="Y765" i="5"/>
  <c r="U765" i="5"/>
  <c r="Q765" i="5"/>
  <c r="M765" i="5"/>
  <c r="AC764" i="5"/>
  <c r="Y764" i="5"/>
  <c r="U764" i="5"/>
  <c r="Q764" i="5"/>
  <c r="M764" i="5"/>
  <c r="AC763" i="5"/>
  <c r="Y763" i="5"/>
  <c r="U763" i="5"/>
  <c r="Q763" i="5"/>
  <c r="M763" i="5"/>
  <c r="AC762" i="5"/>
  <c r="Y762" i="5"/>
  <c r="U762" i="5"/>
  <c r="Q762" i="5"/>
  <c r="M762" i="5"/>
  <c r="AC761" i="5"/>
  <c r="Y761" i="5"/>
  <c r="U761" i="5"/>
  <c r="Q761" i="5"/>
  <c r="M761" i="5"/>
  <c r="AC760" i="5"/>
  <c r="Y760" i="5"/>
  <c r="U760" i="5"/>
  <c r="Q760" i="5"/>
  <c r="M760" i="5"/>
  <c r="AC759" i="5"/>
  <c r="Y759" i="5"/>
  <c r="U759" i="5"/>
  <c r="Q759" i="5"/>
  <c r="M759" i="5"/>
  <c r="AC758" i="5"/>
  <c r="Y758" i="5"/>
  <c r="U758" i="5"/>
  <c r="Q758" i="5"/>
  <c r="M758" i="5"/>
  <c r="AC757" i="5"/>
  <c r="Y757" i="5"/>
  <c r="U757" i="5"/>
  <c r="Q757" i="5"/>
  <c r="M757" i="5"/>
  <c r="AC756" i="5"/>
  <c r="Y756" i="5"/>
  <c r="U756" i="5"/>
  <c r="Q756" i="5"/>
  <c r="M756" i="5"/>
  <c r="AC755" i="5"/>
  <c r="Y755" i="5"/>
  <c r="U755" i="5"/>
  <c r="Q755" i="5"/>
  <c r="M755" i="5"/>
  <c r="AC754" i="5"/>
  <c r="Y754" i="5"/>
  <c r="U754" i="5"/>
  <c r="Q754" i="5"/>
  <c r="M754" i="5"/>
  <c r="AC753" i="5"/>
  <c r="Y753" i="5"/>
  <c r="U753" i="5"/>
  <c r="Q753" i="5"/>
  <c r="M753" i="5"/>
  <c r="AC752" i="5"/>
  <c r="Y752" i="5"/>
  <c r="U752" i="5"/>
  <c r="Q752" i="5"/>
  <c r="M752" i="5"/>
  <c r="AC751" i="5"/>
  <c r="Y751" i="5"/>
  <c r="U751" i="5"/>
  <c r="Q751" i="5"/>
  <c r="M751" i="5"/>
  <c r="AC750" i="5"/>
  <c r="Y750" i="5"/>
  <c r="U750" i="5"/>
  <c r="Q750" i="5"/>
  <c r="M750" i="5"/>
  <c r="AC749" i="5"/>
  <c r="Y749" i="5"/>
  <c r="U749" i="5"/>
  <c r="Q749" i="5"/>
  <c r="M749" i="5"/>
  <c r="AC748" i="5"/>
  <c r="Y748" i="5"/>
  <c r="U748" i="5"/>
  <c r="Q748" i="5"/>
  <c r="M748" i="5"/>
  <c r="AC747" i="5"/>
  <c r="Y747" i="5"/>
  <c r="U747" i="5"/>
  <c r="Q747" i="5"/>
  <c r="M747" i="5"/>
  <c r="AC746" i="5"/>
  <c r="Y746" i="5"/>
  <c r="U746" i="5"/>
  <c r="Q746" i="5"/>
  <c r="M746" i="5"/>
  <c r="AC745" i="5"/>
  <c r="Y745" i="5"/>
  <c r="U745" i="5"/>
  <c r="Q745" i="5"/>
  <c r="M745" i="5"/>
  <c r="AC744" i="5"/>
  <c r="Y744" i="5"/>
  <c r="U744" i="5"/>
  <c r="Q744" i="5"/>
  <c r="M744" i="5"/>
  <c r="AC743" i="5"/>
  <c r="Y743" i="5"/>
  <c r="U743" i="5"/>
  <c r="Q743" i="5"/>
  <c r="M743" i="5"/>
  <c r="AC742" i="5"/>
  <c r="Y742" i="5"/>
  <c r="U742" i="5"/>
  <c r="Q742" i="5"/>
  <c r="M742" i="5"/>
  <c r="AC741" i="5"/>
  <c r="Y741" i="5"/>
  <c r="U741" i="5"/>
  <c r="Q741" i="5"/>
  <c r="M741" i="5"/>
  <c r="AC740" i="5"/>
  <c r="Y740" i="5"/>
  <c r="U740" i="5"/>
  <c r="Q740" i="5"/>
  <c r="M740" i="5"/>
  <c r="AC739" i="5"/>
  <c r="Y739" i="5"/>
  <c r="U739" i="5"/>
  <c r="Q739" i="5"/>
  <c r="M739" i="5"/>
  <c r="AC738" i="5"/>
  <c r="Y738" i="5"/>
  <c r="U738" i="5"/>
  <c r="Q738" i="5"/>
  <c r="M738" i="5"/>
  <c r="AC737" i="5"/>
  <c r="Y737" i="5"/>
  <c r="U737" i="5"/>
  <c r="Q737" i="5"/>
  <c r="M737" i="5"/>
  <c r="AC736" i="5"/>
  <c r="Y736" i="5"/>
  <c r="U736" i="5"/>
  <c r="Q736" i="5"/>
  <c r="M736" i="5"/>
  <c r="AC735" i="5"/>
  <c r="Y735" i="5"/>
  <c r="U735" i="5"/>
  <c r="Q735" i="5"/>
  <c r="M735" i="5"/>
  <c r="AC734" i="5"/>
  <c r="Y734" i="5"/>
  <c r="U734" i="5"/>
  <c r="Q734" i="5"/>
  <c r="M734" i="5"/>
  <c r="AC733" i="5"/>
  <c r="Y733" i="5"/>
  <c r="U733" i="5"/>
  <c r="Q733" i="5"/>
  <c r="M733" i="5"/>
  <c r="AC732" i="5"/>
  <c r="Y732" i="5"/>
  <c r="U732" i="5"/>
  <c r="Q732" i="5"/>
  <c r="M732" i="5"/>
  <c r="AC731" i="5"/>
  <c r="Y731" i="5"/>
  <c r="U731" i="5"/>
  <c r="Q731" i="5"/>
  <c r="M731" i="5"/>
  <c r="AC730" i="5"/>
  <c r="Y730" i="5"/>
  <c r="U730" i="5"/>
  <c r="Q730" i="5"/>
  <c r="M730" i="5"/>
  <c r="AC729" i="5"/>
  <c r="Y729" i="5"/>
  <c r="U729" i="5"/>
  <c r="Q729" i="5"/>
  <c r="M729" i="5"/>
  <c r="AC728" i="5"/>
  <c r="Y728" i="5"/>
  <c r="U728" i="5"/>
  <c r="Q728" i="5"/>
  <c r="M728" i="5"/>
  <c r="AC727" i="5"/>
  <c r="Y727" i="5"/>
  <c r="U727" i="5"/>
  <c r="Q727" i="5"/>
  <c r="M727" i="5"/>
  <c r="AC726" i="5"/>
  <c r="Y726" i="5"/>
  <c r="U726" i="5"/>
  <c r="Q726" i="5"/>
  <c r="M726" i="5"/>
  <c r="AC725" i="5"/>
  <c r="Y725" i="5"/>
  <c r="U725" i="5"/>
  <c r="Q725" i="5"/>
  <c r="M725" i="5"/>
  <c r="AC724" i="5"/>
  <c r="Y724" i="5"/>
  <c r="U724" i="5"/>
  <c r="Q724" i="5"/>
  <c r="M724" i="5"/>
  <c r="AC723" i="5"/>
  <c r="Y723" i="5"/>
  <c r="U723" i="5"/>
  <c r="Q723" i="5"/>
  <c r="M723" i="5"/>
  <c r="AC722" i="5"/>
  <c r="Y722" i="5"/>
  <c r="U722" i="5"/>
  <c r="Q722" i="5"/>
  <c r="M722" i="5"/>
  <c r="AC721" i="5"/>
  <c r="Y721" i="5"/>
  <c r="U721" i="5"/>
  <c r="Q721" i="5"/>
  <c r="M721" i="5"/>
  <c r="AC720" i="5"/>
  <c r="Y720" i="5"/>
  <c r="U720" i="5"/>
  <c r="Q720" i="5"/>
  <c r="M720" i="5"/>
  <c r="AC719" i="5"/>
  <c r="Y719" i="5"/>
  <c r="U719" i="5"/>
  <c r="Q719" i="5"/>
  <c r="M719" i="5"/>
  <c r="AC718" i="5"/>
  <c r="Y718" i="5"/>
  <c r="U718" i="5"/>
  <c r="Q718" i="5"/>
  <c r="M718" i="5"/>
  <c r="AC717" i="5"/>
  <c r="Y717" i="5"/>
  <c r="U717" i="5"/>
  <c r="Q717" i="5"/>
  <c r="M717" i="5"/>
  <c r="AC716" i="5"/>
  <c r="Y716" i="5"/>
  <c r="U716" i="5"/>
  <c r="Q716" i="5"/>
  <c r="M716" i="5"/>
  <c r="AC715" i="5"/>
  <c r="Y715" i="5"/>
  <c r="U715" i="5"/>
  <c r="Q715" i="5"/>
  <c r="M715" i="5"/>
  <c r="AC714" i="5"/>
  <c r="Y714" i="5"/>
  <c r="U714" i="5"/>
  <c r="Q714" i="5"/>
  <c r="M714" i="5"/>
  <c r="AC713" i="5"/>
  <c r="Y713" i="5"/>
  <c r="U713" i="5"/>
  <c r="Q713" i="5"/>
  <c r="M713" i="5"/>
  <c r="AC712" i="5"/>
  <c r="Y712" i="5"/>
  <c r="U712" i="5"/>
  <c r="Q712" i="5"/>
  <c r="M712" i="5"/>
  <c r="AC711" i="5"/>
  <c r="Y711" i="5"/>
  <c r="U711" i="5"/>
  <c r="Q711" i="5"/>
  <c r="M711" i="5"/>
  <c r="AC710" i="5"/>
  <c r="Y710" i="5"/>
  <c r="U710" i="5"/>
  <c r="Q710" i="5"/>
  <c r="M710" i="5"/>
  <c r="AC709" i="5"/>
  <c r="Y709" i="5"/>
  <c r="U709" i="5"/>
  <c r="Q709" i="5"/>
  <c r="M709" i="5"/>
  <c r="AC708" i="5"/>
  <c r="Y708" i="5"/>
  <c r="U708" i="5"/>
  <c r="Q708" i="5"/>
  <c r="M708" i="5"/>
  <c r="AC707" i="5"/>
  <c r="Y707" i="5"/>
  <c r="U707" i="5"/>
  <c r="Q707" i="5"/>
  <c r="M707" i="5"/>
  <c r="AC706" i="5"/>
  <c r="Y706" i="5"/>
  <c r="U706" i="5"/>
  <c r="Q706" i="5"/>
  <c r="M706" i="5"/>
  <c r="AC705" i="5"/>
  <c r="Y705" i="5"/>
  <c r="U705" i="5"/>
  <c r="Q705" i="5"/>
  <c r="M705" i="5"/>
  <c r="AC704" i="5"/>
  <c r="Y704" i="5"/>
  <c r="U704" i="5"/>
  <c r="Q704" i="5"/>
  <c r="M704" i="5"/>
  <c r="AC703" i="5"/>
  <c r="Y703" i="5"/>
  <c r="U703" i="5"/>
  <c r="Q703" i="5"/>
  <c r="M703" i="5"/>
  <c r="AC702" i="5"/>
  <c r="Y702" i="5"/>
  <c r="U702" i="5"/>
  <c r="Q702" i="5"/>
  <c r="M702" i="5"/>
  <c r="AC701" i="5"/>
  <c r="Y701" i="5"/>
  <c r="U701" i="5"/>
  <c r="Q701" i="5"/>
  <c r="M701" i="5"/>
  <c r="AC700" i="5"/>
  <c r="Y700" i="5"/>
  <c r="U700" i="5"/>
  <c r="Q700" i="5"/>
  <c r="M700" i="5"/>
  <c r="AC699" i="5"/>
  <c r="Y699" i="5"/>
  <c r="U699" i="5"/>
  <c r="Q699" i="5"/>
  <c r="M699" i="5"/>
  <c r="AC698" i="5"/>
  <c r="Y698" i="5"/>
  <c r="U698" i="5"/>
  <c r="Q698" i="5"/>
  <c r="M698" i="5"/>
  <c r="AC697" i="5"/>
  <c r="Y697" i="5"/>
  <c r="U697" i="5"/>
  <c r="Q697" i="5"/>
  <c r="M697" i="5"/>
  <c r="AC696" i="5"/>
  <c r="Y696" i="5"/>
  <c r="U696" i="5"/>
  <c r="Q696" i="5"/>
  <c r="M696" i="5"/>
  <c r="AC695" i="5"/>
  <c r="Y695" i="5"/>
  <c r="U695" i="5"/>
  <c r="Q695" i="5"/>
  <c r="M695" i="5"/>
  <c r="AC694" i="5"/>
  <c r="Y694" i="5"/>
  <c r="U694" i="5"/>
  <c r="Q694" i="5"/>
  <c r="M694" i="5"/>
  <c r="AC693" i="5"/>
  <c r="Y693" i="5"/>
  <c r="U693" i="5"/>
  <c r="Q693" i="5"/>
  <c r="M693" i="5"/>
  <c r="AC692" i="5"/>
  <c r="Y692" i="5"/>
  <c r="U692" i="5"/>
  <c r="Q692" i="5"/>
  <c r="M692" i="5"/>
  <c r="AC691" i="5"/>
  <c r="Y691" i="5"/>
  <c r="U691" i="5"/>
  <c r="Q691" i="5"/>
  <c r="M691" i="5"/>
  <c r="AC690" i="5"/>
  <c r="Y690" i="5"/>
  <c r="U690" i="5"/>
  <c r="Q690" i="5"/>
  <c r="M690" i="5"/>
  <c r="AC689" i="5"/>
  <c r="Y689" i="5"/>
  <c r="U689" i="5"/>
  <c r="Q689" i="5"/>
  <c r="M689" i="5"/>
  <c r="AC688" i="5"/>
  <c r="Y688" i="5"/>
  <c r="U688" i="5"/>
  <c r="Q688" i="5"/>
  <c r="M688" i="5"/>
  <c r="AC687" i="5"/>
  <c r="Y687" i="5"/>
  <c r="U687" i="5"/>
  <c r="Q687" i="5"/>
  <c r="M687" i="5"/>
  <c r="AC686" i="5"/>
  <c r="Y686" i="5"/>
  <c r="U686" i="5"/>
  <c r="Q686" i="5"/>
  <c r="M686" i="5"/>
  <c r="AC685" i="5"/>
  <c r="Y685" i="5"/>
  <c r="U685" i="5"/>
  <c r="Q685" i="5"/>
  <c r="M685" i="5"/>
  <c r="AC684" i="5"/>
  <c r="Y684" i="5"/>
  <c r="U684" i="5"/>
  <c r="Q684" i="5"/>
  <c r="M684" i="5"/>
  <c r="AC683" i="5"/>
  <c r="Y683" i="5"/>
  <c r="U683" i="5"/>
  <c r="Q683" i="5"/>
  <c r="M683" i="5"/>
  <c r="AC682" i="5"/>
  <c r="Y682" i="5"/>
  <c r="U682" i="5"/>
  <c r="Q682" i="5"/>
  <c r="M682" i="5"/>
  <c r="AC681" i="5"/>
  <c r="Y681" i="5"/>
  <c r="U681" i="5"/>
  <c r="Q681" i="5"/>
  <c r="M681" i="5"/>
  <c r="AC680" i="5"/>
  <c r="Y680" i="5"/>
  <c r="U680" i="5"/>
  <c r="Q680" i="5"/>
  <c r="M680" i="5"/>
  <c r="AC679" i="5"/>
  <c r="Y679" i="5"/>
  <c r="U679" i="5"/>
  <c r="Q679" i="5"/>
  <c r="M679" i="5"/>
  <c r="AC678" i="5"/>
  <c r="Y678" i="5"/>
  <c r="U678" i="5"/>
  <c r="Q678" i="5"/>
  <c r="M678" i="5"/>
  <c r="AC677" i="5"/>
  <c r="Y677" i="5"/>
  <c r="U677" i="5"/>
  <c r="Q677" i="5"/>
  <c r="M677" i="5"/>
  <c r="AC676" i="5"/>
  <c r="Y676" i="5"/>
  <c r="U676" i="5"/>
  <c r="Q676" i="5"/>
  <c r="M676" i="5"/>
  <c r="AC675" i="5"/>
  <c r="Y675" i="5"/>
  <c r="U675" i="5"/>
  <c r="Q675" i="5"/>
  <c r="M675" i="5"/>
  <c r="AC674" i="5"/>
  <c r="Y674" i="5"/>
  <c r="U674" i="5"/>
  <c r="Q674" i="5"/>
  <c r="M674" i="5"/>
  <c r="AC673" i="5"/>
  <c r="Y673" i="5"/>
  <c r="U673" i="5"/>
  <c r="Q673" i="5"/>
  <c r="M673" i="5"/>
  <c r="AC672" i="5"/>
  <c r="Y672" i="5"/>
  <c r="U672" i="5"/>
  <c r="Q672" i="5"/>
  <c r="M672" i="5"/>
  <c r="AC671" i="5"/>
  <c r="Y671" i="5"/>
  <c r="U671" i="5"/>
  <c r="Q671" i="5"/>
  <c r="M671" i="5"/>
  <c r="AC670" i="5"/>
  <c r="Y670" i="5"/>
  <c r="U670" i="5"/>
  <c r="Q670" i="5"/>
  <c r="M670" i="5"/>
  <c r="AC669" i="5"/>
  <c r="Y669" i="5"/>
  <c r="U669" i="5"/>
  <c r="Q669" i="5"/>
  <c r="M669" i="5"/>
  <c r="AC668" i="5"/>
  <c r="Y668" i="5"/>
  <c r="U668" i="5"/>
  <c r="Q668" i="5"/>
  <c r="M668" i="5"/>
  <c r="AC667" i="5"/>
  <c r="Y667" i="5"/>
  <c r="U667" i="5"/>
  <c r="Q667" i="5"/>
  <c r="M667" i="5"/>
  <c r="AC666" i="5"/>
  <c r="Y666" i="5"/>
  <c r="U666" i="5"/>
  <c r="Q666" i="5"/>
  <c r="M666" i="5"/>
  <c r="AC665" i="5"/>
  <c r="Y665" i="5"/>
  <c r="U665" i="5"/>
  <c r="Q665" i="5"/>
  <c r="M665" i="5"/>
  <c r="AC664" i="5"/>
  <c r="Y664" i="5"/>
  <c r="U664" i="5"/>
  <c r="Q664" i="5"/>
  <c r="M664" i="5"/>
  <c r="AC663" i="5"/>
  <c r="Y663" i="5"/>
  <c r="U663" i="5"/>
  <c r="Q663" i="5"/>
  <c r="M663" i="5"/>
  <c r="AC662" i="5"/>
  <c r="Y662" i="5"/>
  <c r="U662" i="5"/>
  <c r="Q662" i="5"/>
  <c r="M662" i="5"/>
  <c r="AC661" i="5"/>
  <c r="Y661" i="5"/>
  <c r="U661" i="5"/>
  <c r="Q661" i="5"/>
  <c r="M661" i="5"/>
  <c r="AC660" i="5"/>
  <c r="Y660" i="5"/>
  <c r="U660" i="5"/>
  <c r="Q660" i="5"/>
  <c r="M660" i="5"/>
  <c r="AC659" i="5"/>
  <c r="Y659" i="5"/>
  <c r="U659" i="5"/>
  <c r="Q659" i="5"/>
  <c r="M659" i="5"/>
  <c r="AC658" i="5"/>
  <c r="Y658" i="5"/>
  <c r="U658" i="5"/>
  <c r="Q658" i="5"/>
  <c r="M658" i="5"/>
  <c r="AC657" i="5"/>
  <c r="Y657" i="5"/>
  <c r="U657" i="5"/>
  <c r="Q657" i="5"/>
  <c r="M657" i="5"/>
  <c r="AC656" i="5"/>
  <c r="Y656" i="5"/>
  <c r="U656" i="5"/>
  <c r="Q656" i="5"/>
  <c r="M656" i="5"/>
  <c r="AC655" i="5"/>
  <c r="Y655" i="5"/>
  <c r="U655" i="5"/>
  <c r="Q655" i="5"/>
  <c r="M655" i="5"/>
  <c r="AC654" i="5"/>
  <c r="Y654" i="5"/>
  <c r="U654" i="5"/>
  <c r="Q654" i="5"/>
  <c r="M654" i="5"/>
  <c r="AC653" i="5"/>
  <c r="Y653" i="5"/>
  <c r="U653" i="5"/>
  <c r="Q653" i="5"/>
  <c r="M653" i="5"/>
  <c r="AC652" i="5"/>
  <c r="Y652" i="5"/>
  <c r="U652" i="5"/>
  <c r="Q652" i="5"/>
  <c r="M652" i="5"/>
  <c r="AC651" i="5"/>
  <c r="Y651" i="5"/>
  <c r="U651" i="5"/>
  <c r="Q651" i="5"/>
  <c r="M651" i="5"/>
  <c r="AC650" i="5"/>
  <c r="Y650" i="5"/>
  <c r="U650" i="5"/>
  <c r="Q650" i="5"/>
  <c r="M650" i="5"/>
  <c r="AC649" i="5"/>
  <c r="Y649" i="5"/>
  <c r="U649" i="5"/>
  <c r="Q649" i="5"/>
  <c r="M649" i="5"/>
  <c r="AC648" i="5"/>
  <c r="Y648" i="5"/>
  <c r="U648" i="5"/>
  <c r="Q648" i="5"/>
  <c r="M648" i="5"/>
  <c r="AC647" i="5"/>
  <c r="Y647" i="5"/>
  <c r="U647" i="5"/>
  <c r="Q647" i="5"/>
  <c r="M647" i="5"/>
  <c r="AC646" i="5"/>
  <c r="Y646" i="5"/>
  <c r="U646" i="5"/>
  <c r="Q646" i="5"/>
  <c r="M646" i="5"/>
  <c r="AC645" i="5"/>
  <c r="Y645" i="5"/>
  <c r="U645" i="5"/>
  <c r="Q645" i="5"/>
  <c r="M645" i="5"/>
  <c r="AC644" i="5"/>
  <c r="Y644" i="5"/>
  <c r="U644" i="5"/>
  <c r="Q644" i="5"/>
  <c r="M644" i="5"/>
  <c r="AC643" i="5"/>
  <c r="Y643" i="5"/>
  <c r="U643" i="5"/>
  <c r="Q643" i="5"/>
  <c r="M643" i="5"/>
  <c r="AC642" i="5"/>
  <c r="Y642" i="5"/>
  <c r="U642" i="5"/>
  <c r="Q642" i="5"/>
  <c r="M642" i="5"/>
  <c r="AC641" i="5"/>
  <c r="Y641" i="5"/>
  <c r="U641" i="5"/>
  <c r="Q641" i="5"/>
  <c r="M641" i="5"/>
  <c r="AC640" i="5"/>
  <c r="Y640" i="5"/>
  <c r="U640" i="5"/>
  <c r="Q640" i="5"/>
  <c r="M640" i="5"/>
  <c r="AC639" i="5"/>
  <c r="Y639" i="5"/>
  <c r="U639" i="5"/>
  <c r="Q639" i="5"/>
  <c r="M639" i="5"/>
  <c r="AC638" i="5"/>
  <c r="Y638" i="5"/>
  <c r="U638" i="5"/>
  <c r="Q638" i="5"/>
  <c r="M638" i="5"/>
  <c r="AC637" i="5"/>
  <c r="Y637" i="5"/>
  <c r="U637" i="5"/>
  <c r="Q637" i="5"/>
  <c r="M637" i="5"/>
  <c r="AC636" i="5"/>
  <c r="Y636" i="5"/>
  <c r="U636" i="5"/>
  <c r="Q636" i="5"/>
  <c r="M636" i="5"/>
  <c r="AC635" i="5"/>
  <c r="Y635" i="5"/>
  <c r="U635" i="5"/>
  <c r="Q635" i="5"/>
  <c r="M635" i="5"/>
  <c r="AC634" i="5"/>
  <c r="Y634" i="5"/>
  <c r="U634" i="5"/>
  <c r="Q634" i="5"/>
  <c r="M634" i="5"/>
  <c r="AC633" i="5"/>
  <c r="Y633" i="5"/>
  <c r="U633" i="5"/>
  <c r="Q633" i="5"/>
  <c r="M633" i="5"/>
  <c r="AC632" i="5"/>
  <c r="Y632" i="5"/>
  <c r="U632" i="5"/>
  <c r="Q632" i="5"/>
  <c r="M632" i="5"/>
  <c r="AC631" i="5"/>
  <c r="Y631" i="5"/>
  <c r="U631" i="5"/>
  <c r="Q631" i="5"/>
  <c r="M631" i="5"/>
  <c r="AC630" i="5"/>
  <c r="Y630" i="5"/>
  <c r="U630" i="5"/>
  <c r="Q630" i="5"/>
  <c r="M630" i="5"/>
  <c r="AC629" i="5"/>
  <c r="Y629" i="5"/>
  <c r="U629" i="5"/>
  <c r="Q629" i="5"/>
  <c r="M629" i="5"/>
  <c r="AC628" i="5"/>
  <c r="Y628" i="5"/>
  <c r="U628" i="5"/>
  <c r="Q628" i="5"/>
  <c r="M628" i="5"/>
  <c r="AC627" i="5"/>
  <c r="Y627" i="5"/>
  <c r="U627" i="5"/>
  <c r="Q627" i="5"/>
  <c r="M627" i="5"/>
  <c r="AC626" i="5"/>
  <c r="Y626" i="5"/>
  <c r="U626" i="5"/>
  <c r="Q626" i="5"/>
  <c r="M626" i="5"/>
  <c r="AC625" i="5"/>
  <c r="Y625" i="5"/>
  <c r="U625" i="5"/>
  <c r="Q625" i="5"/>
  <c r="M625" i="5"/>
  <c r="AC624" i="5"/>
  <c r="Y624" i="5"/>
  <c r="U624" i="5"/>
  <c r="Q624" i="5"/>
  <c r="M624" i="5"/>
  <c r="AC623" i="5"/>
  <c r="Y623" i="5"/>
  <c r="U623" i="5"/>
  <c r="Q623" i="5"/>
  <c r="M623" i="5"/>
  <c r="AC622" i="5"/>
  <c r="Y622" i="5"/>
  <c r="U622" i="5"/>
  <c r="Q622" i="5"/>
  <c r="M622" i="5"/>
  <c r="AC621" i="5"/>
  <c r="Y621" i="5"/>
  <c r="U621" i="5"/>
  <c r="Q621" i="5"/>
  <c r="M621" i="5"/>
  <c r="AC620" i="5"/>
  <c r="Y620" i="5"/>
  <c r="U620" i="5"/>
  <c r="Q620" i="5"/>
  <c r="M620" i="5"/>
  <c r="AC619" i="5"/>
  <c r="Y619" i="5"/>
  <c r="U619" i="5"/>
  <c r="Q619" i="5"/>
  <c r="M619" i="5"/>
  <c r="AC618" i="5"/>
  <c r="Y618" i="5"/>
  <c r="U618" i="5"/>
  <c r="Q618" i="5"/>
  <c r="M618" i="5"/>
  <c r="AC617" i="5"/>
  <c r="Y617" i="5"/>
  <c r="U617" i="5"/>
  <c r="Q617" i="5"/>
  <c r="M617" i="5"/>
  <c r="AC616" i="5"/>
  <c r="Y616" i="5"/>
  <c r="U616" i="5"/>
  <c r="Q616" i="5"/>
  <c r="M616" i="5"/>
  <c r="AC615" i="5"/>
  <c r="Y615" i="5"/>
  <c r="U615" i="5"/>
  <c r="Q615" i="5"/>
  <c r="M615" i="5"/>
  <c r="AC614" i="5"/>
  <c r="Y614" i="5"/>
  <c r="U614" i="5"/>
  <c r="Q614" i="5"/>
  <c r="M614" i="5"/>
  <c r="AC613" i="5"/>
  <c r="Y613" i="5"/>
  <c r="U613" i="5"/>
  <c r="Q613" i="5"/>
  <c r="M613" i="5"/>
  <c r="AC612" i="5"/>
  <c r="Y612" i="5"/>
  <c r="U612" i="5"/>
  <c r="Q612" i="5"/>
  <c r="M612" i="5"/>
  <c r="AC611" i="5"/>
  <c r="Y611" i="5"/>
  <c r="U611" i="5"/>
  <c r="Q611" i="5"/>
  <c r="M611" i="5"/>
  <c r="AC610" i="5"/>
  <c r="Y610" i="5"/>
  <c r="U610" i="5"/>
  <c r="Q610" i="5"/>
  <c r="M610" i="5"/>
  <c r="AC609" i="5"/>
  <c r="Y609" i="5"/>
  <c r="U609" i="5"/>
  <c r="Q609" i="5"/>
  <c r="M609" i="5"/>
  <c r="AC608" i="5"/>
  <c r="Y608" i="5"/>
  <c r="U608" i="5"/>
  <c r="Q608" i="5"/>
  <c r="M608" i="5"/>
  <c r="AC607" i="5"/>
  <c r="Y607" i="5"/>
  <c r="U607" i="5"/>
  <c r="Q607" i="5"/>
  <c r="M607" i="5"/>
  <c r="AC606" i="5"/>
  <c r="Y606" i="5"/>
  <c r="U606" i="5"/>
  <c r="Q606" i="5"/>
  <c r="M606" i="5"/>
  <c r="AC605" i="5"/>
  <c r="Y605" i="5"/>
  <c r="U605" i="5"/>
  <c r="Q605" i="5"/>
  <c r="M605" i="5"/>
  <c r="AC604" i="5"/>
  <c r="Y604" i="5"/>
  <c r="U604" i="5"/>
  <c r="Q604" i="5"/>
  <c r="M604" i="5"/>
  <c r="AC603" i="5"/>
  <c r="Y603" i="5"/>
  <c r="U603" i="5"/>
  <c r="Q603" i="5"/>
  <c r="M603" i="5"/>
  <c r="AC602" i="5"/>
  <c r="Y602" i="5"/>
  <c r="U602" i="5"/>
  <c r="Q602" i="5"/>
  <c r="M602" i="5"/>
  <c r="AC601" i="5"/>
  <c r="Y601" i="5"/>
  <c r="U601" i="5"/>
  <c r="Q601" i="5"/>
  <c r="M601" i="5"/>
  <c r="AC600" i="5"/>
  <c r="Y600" i="5"/>
  <c r="U600" i="5"/>
  <c r="Q600" i="5"/>
  <c r="M600" i="5"/>
  <c r="AC599" i="5"/>
  <c r="Y599" i="5"/>
  <c r="U599" i="5"/>
  <c r="Q599" i="5"/>
  <c r="M599" i="5"/>
  <c r="AC598" i="5"/>
  <c r="Y598" i="5"/>
  <c r="U598" i="5"/>
  <c r="Q598" i="5"/>
  <c r="M598" i="5"/>
  <c r="AC597" i="5"/>
  <c r="Y597" i="5"/>
  <c r="U597" i="5"/>
  <c r="Q597" i="5"/>
  <c r="M597" i="5"/>
  <c r="AC596" i="5"/>
  <c r="Y596" i="5"/>
  <c r="U596" i="5"/>
  <c r="Q596" i="5"/>
  <c r="M596" i="5"/>
  <c r="AC595" i="5"/>
  <c r="Y595" i="5"/>
  <c r="U595" i="5"/>
  <c r="Q595" i="5"/>
  <c r="M595" i="5"/>
  <c r="AC594" i="5"/>
  <c r="Y594" i="5"/>
  <c r="U594" i="5"/>
  <c r="Q594" i="5"/>
  <c r="M594" i="5"/>
  <c r="AC593" i="5"/>
  <c r="Y593" i="5"/>
  <c r="U593" i="5"/>
  <c r="Q593" i="5"/>
  <c r="M593" i="5"/>
  <c r="AC592" i="5"/>
  <c r="Y592" i="5"/>
  <c r="U592" i="5"/>
  <c r="Q592" i="5"/>
  <c r="M592" i="5"/>
  <c r="AC591" i="5"/>
  <c r="Y591" i="5"/>
  <c r="U591" i="5"/>
  <c r="Q591" i="5"/>
  <c r="M591" i="5"/>
  <c r="AC590" i="5"/>
  <c r="Y590" i="5"/>
  <c r="U590" i="5"/>
  <c r="Q590" i="5"/>
  <c r="M590" i="5"/>
  <c r="AC589" i="5"/>
  <c r="Y589" i="5"/>
  <c r="U589" i="5"/>
  <c r="Q589" i="5"/>
  <c r="M589" i="5"/>
  <c r="AC588" i="5"/>
  <c r="Y588" i="5"/>
  <c r="U588" i="5"/>
  <c r="Q588" i="5"/>
  <c r="M588" i="5"/>
  <c r="AC587" i="5"/>
  <c r="Y587" i="5"/>
  <c r="U587" i="5"/>
  <c r="Q587" i="5"/>
  <c r="M587" i="5"/>
  <c r="AC586" i="5"/>
  <c r="Y586" i="5"/>
  <c r="U586" i="5"/>
  <c r="Q586" i="5"/>
  <c r="M586" i="5"/>
  <c r="AC585" i="5"/>
  <c r="Y585" i="5"/>
  <c r="U585" i="5"/>
  <c r="Q585" i="5"/>
  <c r="M585" i="5"/>
  <c r="AC584" i="5"/>
  <c r="Y584" i="5"/>
  <c r="U584" i="5"/>
  <c r="Q584" i="5"/>
  <c r="M584" i="5"/>
  <c r="AC583" i="5"/>
  <c r="Y583" i="5"/>
  <c r="U583" i="5"/>
  <c r="Q583" i="5"/>
  <c r="M583" i="5"/>
  <c r="AC582" i="5"/>
  <c r="Y582" i="5"/>
  <c r="U582" i="5"/>
  <c r="Q582" i="5"/>
  <c r="M582" i="5"/>
  <c r="AC581" i="5"/>
  <c r="Y581" i="5"/>
  <c r="U581" i="5"/>
  <c r="Q581" i="5"/>
  <c r="M581" i="5"/>
  <c r="AC580" i="5"/>
  <c r="Y580" i="5"/>
  <c r="U580" i="5"/>
  <c r="Q580" i="5"/>
  <c r="M580" i="5"/>
  <c r="AC579" i="5"/>
  <c r="Y579" i="5"/>
  <c r="U579" i="5"/>
  <c r="Q579" i="5"/>
  <c r="M579" i="5"/>
  <c r="AC578" i="5"/>
  <c r="Y578" i="5"/>
  <c r="U578" i="5"/>
  <c r="Q578" i="5"/>
  <c r="M578" i="5"/>
  <c r="AC577" i="5"/>
  <c r="Y577" i="5"/>
  <c r="U577" i="5"/>
  <c r="Q577" i="5"/>
  <c r="M577" i="5"/>
  <c r="AC576" i="5"/>
  <c r="Y576" i="5"/>
  <c r="U576" i="5"/>
  <c r="Q576" i="5"/>
  <c r="M576" i="5"/>
  <c r="AC575" i="5"/>
  <c r="Y575" i="5"/>
  <c r="U575" i="5"/>
  <c r="Q575" i="5"/>
  <c r="M575" i="5"/>
  <c r="AC574" i="5"/>
  <c r="Y574" i="5"/>
  <c r="U574" i="5"/>
  <c r="Q574" i="5"/>
  <c r="M574" i="5"/>
  <c r="AC573" i="5"/>
  <c r="Y573" i="5"/>
  <c r="U573" i="5"/>
  <c r="Q573" i="5"/>
  <c r="M573" i="5"/>
  <c r="AC572" i="5"/>
  <c r="Y572" i="5"/>
  <c r="U572" i="5"/>
  <c r="Q572" i="5"/>
  <c r="M572" i="5"/>
  <c r="AC571" i="5"/>
  <c r="Y571" i="5"/>
  <c r="U571" i="5"/>
  <c r="Q571" i="5"/>
  <c r="M571" i="5"/>
  <c r="AC570" i="5"/>
  <c r="Y570" i="5"/>
  <c r="U570" i="5"/>
  <c r="Q570" i="5"/>
  <c r="M570" i="5"/>
  <c r="AC569" i="5"/>
  <c r="Y569" i="5"/>
  <c r="U569" i="5"/>
  <c r="Q569" i="5"/>
  <c r="M569" i="5"/>
  <c r="AC568" i="5"/>
  <c r="Y568" i="5"/>
  <c r="U568" i="5"/>
  <c r="Q568" i="5"/>
  <c r="M568" i="5"/>
  <c r="AC567" i="5"/>
  <c r="Y567" i="5"/>
  <c r="U567" i="5"/>
  <c r="Q567" i="5"/>
  <c r="M567" i="5"/>
  <c r="AC566" i="5"/>
  <c r="Y566" i="5"/>
  <c r="U566" i="5"/>
  <c r="Q566" i="5"/>
  <c r="M566" i="5"/>
  <c r="AC565" i="5"/>
  <c r="Y565" i="5"/>
  <c r="U565" i="5"/>
  <c r="Q565" i="5"/>
  <c r="M565" i="5"/>
  <c r="AC564" i="5"/>
  <c r="Y564" i="5"/>
  <c r="U564" i="5"/>
  <c r="Q564" i="5"/>
  <c r="M564" i="5"/>
  <c r="AC563" i="5"/>
  <c r="Y563" i="5"/>
  <c r="U563" i="5"/>
  <c r="Q563" i="5"/>
  <c r="M563" i="5"/>
  <c r="AC562" i="5"/>
  <c r="Y562" i="5"/>
  <c r="U562" i="5"/>
  <c r="Q562" i="5"/>
  <c r="M562" i="5"/>
  <c r="AC561" i="5"/>
  <c r="Y561" i="5"/>
  <c r="U561" i="5"/>
  <c r="Q561" i="5"/>
  <c r="M561" i="5"/>
  <c r="AC560" i="5"/>
  <c r="Y560" i="5"/>
  <c r="U560" i="5"/>
  <c r="Q560" i="5"/>
  <c r="M560" i="5"/>
  <c r="AC559" i="5"/>
  <c r="Y559" i="5"/>
  <c r="U559" i="5"/>
  <c r="Q559" i="5"/>
  <c r="M559" i="5"/>
  <c r="AC558" i="5"/>
  <c r="Y558" i="5"/>
  <c r="U558" i="5"/>
  <c r="Q558" i="5"/>
  <c r="M558" i="5"/>
  <c r="AC557" i="5"/>
  <c r="Y557" i="5"/>
  <c r="U557" i="5"/>
  <c r="Q557" i="5"/>
  <c r="M557" i="5"/>
  <c r="AC556" i="5"/>
  <c r="Y556" i="5"/>
  <c r="U556" i="5"/>
  <c r="Q556" i="5"/>
  <c r="M556" i="5"/>
  <c r="AC555" i="5"/>
  <c r="Y555" i="5"/>
  <c r="U555" i="5"/>
  <c r="Q555" i="5"/>
  <c r="M555" i="5"/>
  <c r="AC554" i="5"/>
  <c r="Y554" i="5"/>
  <c r="U554" i="5"/>
  <c r="Q554" i="5"/>
  <c r="M554" i="5"/>
  <c r="AC553" i="5"/>
  <c r="Y553" i="5"/>
  <c r="U553" i="5"/>
  <c r="Q553" i="5"/>
  <c r="M553" i="5"/>
  <c r="AC552" i="5"/>
  <c r="Y552" i="5"/>
  <c r="U552" i="5"/>
  <c r="Q552" i="5"/>
  <c r="M552" i="5"/>
  <c r="AC551" i="5"/>
  <c r="Y551" i="5"/>
  <c r="U551" i="5"/>
  <c r="Q551" i="5"/>
  <c r="M551" i="5"/>
  <c r="AC550" i="5"/>
  <c r="Y550" i="5"/>
  <c r="U550" i="5"/>
  <c r="Q550" i="5"/>
  <c r="M550" i="5"/>
  <c r="AC549" i="5"/>
  <c r="Y549" i="5"/>
  <c r="U549" i="5"/>
  <c r="Q549" i="5"/>
  <c r="M549" i="5"/>
  <c r="AC548" i="5"/>
  <c r="Y548" i="5"/>
  <c r="U548" i="5"/>
  <c r="Q548" i="5"/>
  <c r="M548" i="5"/>
  <c r="AC547" i="5"/>
  <c r="Y547" i="5"/>
  <c r="U547" i="5"/>
  <c r="Q547" i="5"/>
  <c r="M547" i="5"/>
  <c r="AC546" i="5"/>
  <c r="Y546" i="5"/>
  <c r="U546" i="5"/>
  <c r="Q546" i="5"/>
  <c r="M546" i="5"/>
  <c r="AC545" i="5"/>
  <c r="Y545" i="5"/>
  <c r="U545" i="5"/>
  <c r="Q545" i="5"/>
  <c r="M545" i="5"/>
  <c r="AC544" i="5"/>
  <c r="Y544" i="5"/>
  <c r="U544" i="5"/>
  <c r="Q544" i="5"/>
  <c r="M544" i="5"/>
  <c r="AC543" i="5"/>
  <c r="Y543" i="5"/>
  <c r="U543" i="5"/>
  <c r="Q543" i="5"/>
  <c r="M543" i="5"/>
  <c r="AC542" i="5"/>
  <c r="Y542" i="5"/>
  <c r="U542" i="5"/>
  <c r="Q542" i="5"/>
  <c r="M542" i="5"/>
  <c r="AC541" i="5"/>
  <c r="Y541" i="5"/>
  <c r="U541" i="5"/>
  <c r="Q541" i="5"/>
  <c r="M541" i="5"/>
  <c r="AC540" i="5"/>
  <c r="Y540" i="5"/>
  <c r="U540" i="5"/>
  <c r="Q540" i="5"/>
  <c r="M540" i="5"/>
  <c r="AC539" i="5"/>
  <c r="Y539" i="5"/>
  <c r="U539" i="5"/>
  <c r="Q539" i="5"/>
  <c r="M539" i="5"/>
  <c r="AC538" i="5"/>
  <c r="Y538" i="5"/>
  <c r="U538" i="5"/>
  <c r="Q538" i="5"/>
  <c r="M538" i="5"/>
  <c r="AC537" i="5"/>
  <c r="Y537" i="5"/>
  <c r="U537" i="5"/>
  <c r="Q537" i="5"/>
  <c r="M537" i="5"/>
  <c r="AC536" i="5"/>
  <c r="Y536" i="5"/>
  <c r="U536" i="5"/>
  <c r="Q536" i="5"/>
  <c r="M536" i="5"/>
  <c r="AC535" i="5"/>
  <c r="Y535" i="5"/>
  <c r="U535" i="5"/>
  <c r="Q535" i="5"/>
  <c r="M535" i="5"/>
  <c r="AC534" i="5"/>
  <c r="Y534" i="5"/>
  <c r="U534" i="5"/>
  <c r="Q534" i="5"/>
  <c r="M534" i="5"/>
  <c r="AC533" i="5"/>
  <c r="Y533" i="5"/>
  <c r="U533" i="5"/>
  <c r="Q533" i="5"/>
  <c r="M533" i="5"/>
  <c r="AC532" i="5"/>
  <c r="Y532" i="5"/>
  <c r="U532" i="5"/>
  <c r="Q532" i="5"/>
  <c r="M532" i="5"/>
  <c r="AC531" i="5"/>
  <c r="Y531" i="5"/>
  <c r="U531" i="5"/>
  <c r="Q531" i="5"/>
  <c r="M531" i="5"/>
  <c r="AC530" i="5"/>
  <c r="Y530" i="5"/>
  <c r="U530" i="5"/>
  <c r="Q530" i="5"/>
  <c r="M530" i="5"/>
  <c r="AC529" i="5"/>
  <c r="Y529" i="5"/>
  <c r="U529" i="5"/>
  <c r="Q529" i="5"/>
  <c r="M529" i="5"/>
  <c r="AC528" i="5"/>
  <c r="Y528" i="5"/>
  <c r="U528" i="5"/>
  <c r="Q528" i="5"/>
  <c r="M528" i="5"/>
  <c r="AC527" i="5"/>
  <c r="Y527" i="5"/>
  <c r="U527" i="5"/>
  <c r="Q527" i="5"/>
  <c r="M527" i="5"/>
  <c r="AC526" i="5"/>
  <c r="Y526" i="5"/>
  <c r="U526" i="5"/>
  <c r="Q526" i="5"/>
  <c r="M526" i="5"/>
  <c r="AC525" i="5"/>
  <c r="Y525" i="5"/>
  <c r="U525" i="5"/>
  <c r="Q525" i="5"/>
  <c r="M525" i="5"/>
  <c r="AC524" i="5"/>
  <c r="Y524" i="5"/>
  <c r="U524" i="5"/>
  <c r="Q524" i="5"/>
  <c r="M524" i="5"/>
  <c r="AC523" i="5"/>
  <c r="Y523" i="5"/>
  <c r="U523" i="5"/>
  <c r="Q523" i="5"/>
  <c r="M523" i="5"/>
  <c r="AC522" i="5"/>
  <c r="Y522" i="5"/>
  <c r="U522" i="5"/>
  <c r="Q522" i="5"/>
  <c r="M522" i="5"/>
  <c r="AC521" i="5"/>
  <c r="Y521" i="5"/>
  <c r="U521" i="5"/>
  <c r="Q521" i="5"/>
  <c r="M521" i="5"/>
  <c r="AC520" i="5"/>
  <c r="Y520" i="5"/>
  <c r="U520" i="5"/>
  <c r="Q520" i="5"/>
  <c r="M520" i="5"/>
  <c r="AC519" i="5"/>
  <c r="Y519" i="5"/>
  <c r="U519" i="5"/>
  <c r="Q519" i="5"/>
  <c r="M519" i="5"/>
  <c r="AC518" i="5"/>
  <c r="Y518" i="5"/>
  <c r="U518" i="5"/>
  <c r="Q518" i="5"/>
  <c r="M518" i="5"/>
  <c r="AC517" i="5"/>
  <c r="Y517" i="5"/>
  <c r="U517" i="5"/>
  <c r="Q517" i="5"/>
  <c r="M517" i="5"/>
  <c r="AC516" i="5"/>
  <c r="Y516" i="5"/>
  <c r="U516" i="5"/>
  <c r="Q516" i="5"/>
  <c r="M516" i="5"/>
  <c r="AC515" i="5"/>
  <c r="Y515" i="5"/>
  <c r="U515" i="5"/>
  <c r="Q515" i="5"/>
  <c r="M515" i="5"/>
  <c r="AC514" i="5"/>
  <c r="Y514" i="5"/>
  <c r="U514" i="5"/>
  <c r="Q514" i="5"/>
  <c r="M514" i="5"/>
  <c r="AC513" i="5"/>
  <c r="Y513" i="5"/>
  <c r="U513" i="5"/>
  <c r="Q513" i="5"/>
  <c r="M513" i="5"/>
  <c r="AC512" i="5"/>
  <c r="Y512" i="5"/>
  <c r="U512" i="5"/>
  <c r="Q512" i="5"/>
  <c r="M512" i="5"/>
  <c r="AC511" i="5"/>
  <c r="Y511" i="5"/>
  <c r="U511" i="5"/>
  <c r="Q511" i="5"/>
  <c r="M511" i="5"/>
  <c r="AC510" i="5"/>
  <c r="Y510" i="5"/>
  <c r="U510" i="5"/>
  <c r="Q510" i="5"/>
  <c r="M510" i="5"/>
  <c r="AC509" i="5"/>
  <c r="Y509" i="5"/>
  <c r="U509" i="5"/>
  <c r="Q509" i="5"/>
  <c r="M509" i="5"/>
  <c r="AC508" i="5"/>
  <c r="Y508" i="5"/>
  <c r="U508" i="5"/>
  <c r="Q508" i="5"/>
  <c r="M508" i="5"/>
  <c r="AC507" i="5"/>
  <c r="Y507" i="5"/>
  <c r="U507" i="5"/>
  <c r="Q507" i="5"/>
  <c r="M507" i="5"/>
  <c r="AC506" i="5"/>
  <c r="Y506" i="5"/>
  <c r="U506" i="5"/>
  <c r="Q506" i="5"/>
  <c r="M506" i="5"/>
  <c r="AC505" i="5"/>
  <c r="Y505" i="5"/>
  <c r="U505" i="5"/>
  <c r="Q505" i="5"/>
  <c r="M505" i="5"/>
  <c r="AC504" i="5"/>
  <c r="Y504" i="5"/>
  <c r="U504" i="5"/>
  <c r="Q504" i="5"/>
  <c r="M504" i="5"/>
  <c r="AC503" i="5"/>
  <c r="Y503" i="5"/>
  <c r="U503" i="5"/>
  <c r="Q503" i="5"/>
  <c r="M503" i="5"/>
  <c r="AC502" i="5"/>
  <c r="Y502" i="5"/>
  <c r="U502" i="5"/>
  <c r="Q502" i="5"/>
  <c r="M502" i="5"/>
  <c r="AC501" i="5"/>
  <c r="Y501" i="5"/>
  <c r="U501" i="5"/>
  <c r="Q501" i="5"/>
  <c r="M501" i="5"/>
  <c r="AC500" i="5"/>
  <c r="Y500" i="5"/>
  <c r="U500" i="5"/>
  <c r="Q500" i="5"/>
  <c r="M500" i="5"/>
  <c r="AC499" i="5"/>
  <c r="Y499" i="5"/>
  <c r="U499" i="5"/>
  <c r="Q499" i="5"/>
  <c r="M499" i="5"/>
  <c r="AC498" i="5"/>
  <c r="Y498" i="5"/>
  <c r="U498" i="5"/>
  <c r="Q498" i="5"/>
  <c r="M498" i="5"/>
  <c r="AC497" i="5"/>
  <c r="Y497" i="5"/>
  <c r="U497" i="5"/>
  <c r="Q497" i="5"/>
  <c r="M497" i="5"/>
  <c r="AC496" i="5"/>
  <c r="Y496" i="5"/>
  <c r="U496" i="5"/>
  <c r="Q496" i="5"/>
  <c r="M496" i="5"/>
  <c r="AC495" i="5"/>
  <c r="Y495" i="5"/>
  <c r="U495" i="5"/>
  <c r="Q495" i="5"/>
  <c r="M495" i="5"/>
  <c r="AC494" i="5"/>
  <c r="Y494" i="5"/>
  <c r="U494" i="5"/>
  <c r="Q494" i="5"/>
  <c r="M494" i="5"/>
  <c r="AC493" i="5"/>
  <c r="Y493" i="5"/>
  <c r="U493" i="5"/>
  <c r="Q493" i="5"/>
  <c r="M493" i="5"/>
  <c r="AC492" i="5"/>
  <c r="Y492" i="5"/>
  <c r="U492" i="5"/>
  <c r="Q492" i="5"/>
  <c r="M492" i="5"/>
  <c r="AC491" i="5"/>
  <c r="Y491" i="5"/>
  <c r="U491" i="5"/>
  <c r="Q491" i="5"/>
  <c r="M491" i="5"/>
  <c r="AC490" i="5"/>
  <c r="Y490" i="5"/>
  <c r="U490" i="5"/>
  <c r="Q490" i="5"/>
  <c r="M490" i="5"/>
  <c r="AC489" i="5"/>
  <c r="Y489" i="5"/>
  <c r="U489" i="5"/>
  <c r="Q489" i="5"/>
  <c r="M489" i="5"/>
  <c r="AC488" i="5"/>
  <c r="Y488" i="5"/>
  <c r="U488" i="5"/>
  <c r="Q488" i="5"/>
  <c r="M488" i="5"/>
  <c r="AC487" i="5"/>
  <c r="Y487" i="5"/>
  <c r="U487" i="5"/>
  <c r="Q487" i="5"/>
  <c r="M487" i="5"/>
  <c r="AC486" i="5"/>
  <c r="Y486" i="5"/>
  <c r="U486" i="5"/>
  <c r="Q486" i="5"/>
  <c r="M486" i="5"/>
  <c r="AC485" i="5"/>
  <c r="Y485" i="5"/>
  <c r="U485" i="5"/>
  <c r="Q485" i="5"/>
  <c r="M485" i="5"/>
  <c r="AC484" i="5"/>
  <c r="Y484" i="5"/>
  <c r="U484" i="5"/>
  <c r="Q484" i="5"/>
  <c r="M484" i="5"/>
  <c r="AC483" i="5"/>
  <c r="Y483" i="5"/>
  <c r="U483" i="5"/>
  <c r="Q483" i="5"/>
  <c r="M483" i="5"/>
  <c r="AC482" i="5"/>
  <c r="Y482" i="5"/>
  <c r="U482" i="5"/>
  <c r="Q482" i="5"/>
  <c r="M482" i="5"/>
  <c r="AC481" i="5"/>
  <c r="Y481" i="5"/>
  <c r="U481" i="5"/>
  <c r="Q481" i="5"/>
  <c r="M481" i="5"/>
  <c r="AC480" i="5"/>
  <c r="Y480" i="5"/>
  <c r="U480" i="5"/>
  <c r="Q480" i="5"/>
  <c r="M480" i="5"/>
  <c r="AC479" i="5"/>
  <c r="Y479" i="5"/>
  <c r="U479" i="5"/>
  <c r="Q479" i="5"/>
  <c r="M479" i="5"/>
  <c r="AC478" i="5"/>
  <c r="Y478" i="5"/>
  <c r="U478" i="5"/>
  <c r="Q478" i="5"/>
  <c r="M478" i="5"/>
  <c r="AC477" i="5"/>
  <c r="Y477" i="5"/>
  <c r="U477" i="5"/>
  <c r="Q477" i="5"/>
  <c r="M477" i="5"/>
  <c r="AC476" i="5"/>
  <c r="Y476" i="5"/>
  <c r="U476" i="5"/>
  <c r="Q476" i="5"/>
  <c r="M476" i="5"/>
  <c r="AC475" i="5"/>
  <c r="Y475" i="5"/>
  <c r="U475" i="5"/>
  <c r="Q475" i="5"/>
  <c r="M475" i="5"/>
  <c r="AC474" i="5"/>
  <c r="Y474" i="5"/>
  <c r="U474" i="5"/>
  <c r="Q474" i="5"/>
  <c r="M474" i="5"/>
  <c r="AC473" i="5"/>
  <c r="Y473" i="5"/>
  <c r="U473" i="5"/>
  <c r="Q473" i="5"/>
  <c r="M473" i="5"/>
  <c r="AC472" i="5"/>
  <c r="Y472" i="5"/>
  <c r="U472" i="5"/>
  <c r="Q472" i="5"/>
  <c r="M472" i="5"/>
  <c r="AC471" i="5"/>
  <c r="Y471" i="5"/>
  <c r="U471" i="5"/>
  <c r="Q471" i="5"/>
  <c r="M471" i="5"/>
  <c r="AC470" i="5"/>
  <c r="Y470" i="5"/>
  <c r="U470" i="5"/>
  <c r="Q470" i="5"/>
  <c r="M470" i="5"/>
  <c r="AC469" i="5"/>
  <c r="Y469" i="5"/>
  <c r="U469" i="5"/>
  <c r="Q469" i="5"/>
  <c r="M469" i="5"/>
  <c r="AC468" i="5"/>
  <c r="Y468" i="5"/>
  <c r="U468" i="5"/>
  <c r="Q468" i="5"/>
  <c r="M468" i="5"/>
  <c r="AC467" i="5"/>
  <c r="Y467" i="5"/>
  <c r="U467" i="5"/>
  <c r="Q467" i="5"/>
  <c r="M467" i="5"/>
  <c r="AC466" i="5"/>
  <c r="Y466" i="5"/>
  <c r="U466" i="5"/>
  <c r="Q466" i="5"/>
  <c r="M466" i="5"/>
  <c r="AC465" i="5"/>
  <c r="Y465" i="5"/>
  <c r="U465" i="5"/>
  <c r="Q465" i="5"/>
  <c r="M465" i="5"/>
  <c r="AC464" i="5"/>
  <c r="Y464" i="5"/>
  <c r="U464" i="5"/>
  <c r="Q464" i="5"/>
  <c r="M464" i="5"/>
  <c r="AC463" i="5"/>
  <c r="Y463" i="5"/>
  <c r="U463" i="5"/>
  <c r="Q463" i="5"/>
  <c r="M463" i="5"/>
  <c r="AC462" i="5"/>
  <c r="Y462" i="5"/>
  <c r="U462" i="5"/>
  <c r="Q462" i="5"/>
  <c r="M462" i="5"/>
  <c r="AC461" i="5"/>
  <c r="Y461" i="5"/>
  <c r="U461" i="5"/>
  <c r="Q461" i="5"/>
  <c r="M461" i="5"/>
  <c r="AC460" i="5"/>
  <c r="Y460" i="5"/>
  <c r="U460" i="5"/>
  <c r="Q460" i="5"/>
  <c r="M460" i="5"/>
  <c r="AC459" i="5"/>
  <c r="Y459" i="5"/>
  <c r="U459" i="5"/>
  <c r="Q459" i="5"/>
  <c r="M459" i="5"/>
  <c r="AC458" i="5"/>
  <c r="Y458" i="5"/>
  <c r="U458" i="5"/>
  <c r="Q458" i="5"/>
  <c r="M458" i="5"/>
  <c r="AC457" i="5"/>
  <c r="Y457" i="5"/>
  <c r="U457" i="5"/>
  <c r="Q457" i="5"/>
  <c r="M457" i="5"/>
  <c r="AC456" i="5"/>
  <c r="Y456" i="5"/>
  <c r="U456" i="5"/>
  <c r="Q456" i="5"/>
  <c r="M456" i="5"/>
  <c r="AC455" i="5"/>
  <c r="Y455" i="5"/>
  <c r="U455" i="5"/>
  <c r="Q455" i="5"/>
  <c r="M455" i="5"/>
  <c r="AC454" i="5"/>
  <c r="Y454" i="5"/>
  <c r="U454" i="5"/>
  <c r="Q454" i="5"/>
  <c r="M454" i="5"/>
  <c r="AC453" i="5"/>
  <c r="Y453" i="5"/>
  <c r="U453" i="5"/>
  <c r="Q453" i="5"/>
  <c r="M453" i="5"/>
  <c r="AC452" i="5"/>
  <c r="Y452" i="5"/>
  <c r="U452" i="5"/>
  <c r="Q452" i="5"/>
  <c r="M452" i="5"/>
  <c r="AC451" i="5"/>
  <c r="Y451" i="5"/>
  <c r="U451" i="5"/>
  <c r="Q451" i="5"/>
  <c r="M451" i="5"/>
  <c r="AC450" i="5"/>
  <c r="Y450" i="5"/>
  <c r="U450" i="5"/>
  <c r="Q450" i="5"/>
  <c r="M450" i="5"/>
  <c r="AC449" i="5"/>
  <c r="Y449" i="5"/>
  <c r="U449" i="5"/>
  <c r="Q449" i="5"/>
  <c r="M449" i="5"/>
  <c r="AC448" i="5"/>
  <c r="Y448" i="5"/>
  <c r="U448" i="5"/>
  <c r="Q448" i="5"/>
  <c r="M448" i="5"/>
  <c r="AC447" i="5"/>
  <c r="Y447" i="5"/>
  <c r="U447" i="5"/>
  <c r="Q447" i="5"/>
  <c r="M447" i="5"/>
  <c r="AC446" i="5"/>
  <c r="Y446" i="5"/>
  <c r="U446" i="5"/>
  <c r="Q446" i="5"/>
  <c r="M446" i="5"/>
  <c r="AC445" i="5"/>
  <c r="Y445" i="5"/>
  <c r="U445" i="5"/>
  <c r="Q445" i="5"/>
  <c r="M445" i="5"/>
  <c r="AC444" i="5"/>
  <c r="Y444" i="5"/>
  <c r="U444" i="5"/>
  <c r="Q444" i="5"/>
  <c r="M444" i="5"/>
  <c r="AC443" i="5"/>
  <c r="Y443" i="5"/>
  <c r="U443" i="5"/>
  <c r="Q443" i="5"/>
  <c r="M443" i="5"/>
  <c r="AC442" i="5"/>
  <c r="Y442" i="5"/>
  <c r="U442" i="5"/>
  <c r="Q442" i="5"/>
  <c r="M442" i="5"/>
  <c r="AC441" i="5"/>
  <c r="Y441" i="5"/>
  <c r="U441" i="5"/>
  <c r="Q441" i="5"/>
  <c r="M441" i="5"/>
  <c r="AC440" i="5"/>
  <c r="Y440" i="5"/>
  <c r="U440" i="5"/>
  <c r="Q440" i="5"/>
  <c r="M440" i="5"/>
  <c r="AC439" i="5"/>
  <c r="Y439" i="5"/>
  <c r="U439" i="5"/>
  <c r="Q439" i="5"/>
  <c r="M439" i="5"/>
  <c r="AC438" i="5"/>
  <c r="Y438" i="5"/>
  <c r="U438" i="5"/>
  <c r="Q438" i="5"/>
  <c r="M438" i="5"/>
  <c r="AC437" i="5"/>
  <c r="Y437" i="5"/>
  <c r="U437" i="5"/>
  <c r="Q437" i="5"/>
  <c r="M437" i="5"/>
  <c r="AC436" i="5"/>
  <c r="Y436" i="5"/>
  <c r="U436" i="5"/>
  <c r="Q436" i="5"/>
  <c r="M436" i="5"/>
  <c r="AC435" i="5"/>
  <c r="Y435" i="5"/>
  <c r="U435" i="5"/>
  <c r="Q435" i="5"/>
  <c r="M435" i="5"/>
  <c r="AC434" i="5"/>
  <c r="Y434" i="5"/>
  <c r="U434" i="5"/>
  <c r="Q434" i="5"/>
  <c r="M434" i="5"/>
  <c r="AC433" i="5"/>
  <c r="Y433" i="5"/>
  <c r="U433" i="5"/>
  <c r="Q433" i="5"/>
  <c r="M433" i="5"/>
  <c r="AC432" i="5"/>
  <c r="Y432" i="5"/>
  <c r="U432" i="5"/>
  <c r="Q432" i="5"/>
  <c r="M432" i="5"/>
  <c r="AC431" i="5"/>
  <c r="Y431" i="5"/>
  <c r="U431" i="5"/>
  <c r="Q431" i="5"/>
  <c r="M431" i="5"/>
  <c r="AC430" i="5"/>
  <c r="Y430" i="5"/>
  <c r="U430" i="5"/>
  <c r="Q430" i="5"/>
  <c r="M430" i="5"/>
  <c r="AC429" i="5"/>
  <c r="Y429" i="5"/>
  <c r="U429" i="5"/>
  <c r="Q429" i="5"/>
  <c r="M429" i="5"/>
  <c r="AC428" i="5"/>
  <c r="Y428" i="5"/>
  <c r="U428" i="5"/>
  <c r="Q428" i="5"/>
  <c r="M428" i="5"/>
  <c r="AC427" i="5"/>
  <c r="Y427" i="5"/>
  <c r="U427" i="5"/>
  <c r="Q427" i="5"/>
  <c r="M427" i="5"/>
  <c r="AC426" i="5"/>
  <c r="Y426" i="5"/>
  <c r="U426" i="5"/>
  <c r="Q426" i="5"/>
  <c r="M426" i="5"/>
  <c r="AC425" i="5"/>
  <c r="Y425" i="5"/>
  <c r="U425" i="5"/>
  <c r="Q425" i="5"/>
  <c r="M425" i="5"/>
  <c r="AC424" i="5"/>
  <c r="Y424" i="5"/>
  <c r="U424" i="5"/>
  <c r="Q424" i="5"/>
  <c r="M424" i="5"/>
  <c r="AC423" i="5"/>
  <c r="Y423" i="5"/>
  <c r="U423" i="5"/>
  <c r="Q423" i="5"/>
  <c r="M423" i="5"/>
  <c r="AC422" i="5"/>
  <c r="Y422" i="5"/>
  <c r="U422" i="5"/>
  <c r="Q422" i="5"/>
  <c r="M422" i="5"/>
  <c r="AC421" i="5"/>
  <c r="Y421" i="5"/>
  <c r="U421" i="5"/>
  <c r="Q421" i="5"/>
  <c r="M421" i="5"/>
  <c r="AC420" i="5"/>
  <c r="Y420" i="5"/>
  <c r="U420" i="5"/>
  <c r="Q420" i="5"/>
  <c r="M420" i="5"/>
  <c r="AC419" i="5"/>
  <c r="Y419" i="5"/>
  <c r="U419" i="5"/>
  <c r="Q419" i="5"/>
  <c r="M419" i="5"/>
  <c r="AC418" i="5"/>
  <c r="Y418" i="5"/>
  <c r="U418" i="5"/>
  <c r="Q418" i="5"/>
  <c r="M418" i="5"/>
  <c r="AC417" i="5"/>
  <c r="Y417" i="5"/>
  <c r="U417" i="5"/>
  <c r="Q417" i="5"/>
  <c r="M417" i="5"/>
  <c r="AC416" i="5"/>
  <c r="Y416" i="5"/>
  <c r="U416" i="5"/>
  <c r="Q416" i="5"/>
  <c r="M416" i="5"/>
  <c r="AC415" i="5"/>
  <c r="Y415" i="5"/>
  <c r="U415" i="5"/>
  <c r="Q415" i="5"/>
  <c r="M415" i="5"/>
  <c r="AC414" i="5"/>
  <c r="Y414" i="5"/>
  <c r="U414" i="5"/>
  <c r="Q414" i="5"/>
  <c r="M414" i="5"/>
  <c r="AC413" i="5"/>
  <c r="Y413" i="5"/>
  <c r="U413" i="5"/>
  <c r="Q413" i="5"/>
  <c r="M413" i="5"/>
  <c r="AC412" i="5"/>
  <c r="Y412" i="5"/>
  <c r="U412" i="5"/>
  <c r="Q412" i="5"/>
  <c r="M412" i="5"/>
  <c r="AC411" i="5"/>
  <c r="Y411" i="5"/>
  <c r="U411" i="5"/>
  <c r="Q411" i="5"/>
  <c r="M411" i="5"/>
  <c r="AC410" i="5"/>
  <c r="Y410" i="5"/>
  <c r="U410" i="5"/>
  <c r="Q410" i="5"/>
  <c r="M410" i="5"/>
  <c r="AC409" i="5"/>
  <c r="Y409" i="5"/>
  <c r="U409" i="5"/>
  <c r="Q409" i="5"/>
  <c r="M409" i="5"/>
  <c r="AC408" i="5"/>
  <c r="Y408" i="5"/>
  <c r="U408" i="5"/>
  <c r="Q408" i="5"/>
  <c r="M408" i="5"/>
  <c r="AC407" i="5"/>
  <c r="Y407" i="5"/>
  <c r="U407" i="5"/>
  <c r="Q407" i="5"/>
  <c r="M407" i="5"/>
  <c r="AC406" i="5"/>
  <c r="Y406" i="5"/>
  <c r="U406" i="5"/>
  <c r="Q406" i="5"/>
  <c r="M406" i="5"/>
  <c r="AC405" i="5"/>
  <c r="Y405" i="5"/>
  <c r="U405" i="5"/>
  <c r="Q405" i="5"/>
  <c r="M405" i="5"/>
  <c r="AC404" i="5"/>
  <c r="Y404" i="5"/>
  <c r="U404" i="5"/>
  <c r="Q404" i="5"/>
  <c r="M404" i="5"/>
  <c r="AC403" i="5"/>
  <c r="Y403" i="5"/>
  <c r="U403" i="5"/>
  <c r="Q403" i="5"/>
  <c r="M403" i="5"/>
  <c r="AC402" i="5"/>
  <c r="Y402" i="5"/>
  <c r="U402" i="5"/>
  <c r="Q402" i="5"/>
  <c r="M402" i="5"/>
  <c r="AC401" i="5"/>
  <c r="Y401" i="5"/>
  <c r="U401" i="5"/>
  <c r="Q401" i="5"/>
  <c r="M401" i="5"/>
  <c r="AC400" i="5"/>
  <c r="Y400" i="5"/>
  <c r="U400" i="5"/>
  <c r="Q400" i="5"/>
  <c r="M400" i="5"/>
  <c r="AC399" i="5"/>
  <c r="Y399" i="5"/>
  <c r="U399" i="5"/>
  <c r="Q399" i="5"/>
  <c r="M399" i="5"/>
  <c r="AC398" i="5"/>
  <c r="Y398" i="5"/>
  <c r="U398" i="5"/>
  <c r="Q398" i="5"/>
  <c r="M398" i="5"/>
  <c r="AC397" i="5"/>
  <c r="Y397" i="5"/>
  <c r="U397" i="5"/>
  <c r="Q397" i="5"/>
  <c r="M397" i="5"/>
  <c r="AC396" i="5"/>
  <c r="Y396" i="5"/>
  <c r="U396" i="5"/>
  <c r="Q396" i="5"/>
  <c r="M396" i="5"/>
  <c r="AC395" i="5"/>
  <c r="Y395" i="5"/>
  <c r="U395" i="5"/>
  <c r="Q395" i="5"/>
  <c r="M395" i="5"/>
  <c r="AC394" i="5"/>
  <c r="Y394" i="5"/>
  <c r="U394" i="5"/>
  <c r="Q394" i="5"/>
  <c r="M394" i="5"/>
  <c r="AC393" i="5"/>
  <c r="Y393" i="5"/>
  <c r="U393" i="5"/>
  <c r="Q393" i="5"/>
  <c r="M393" i="5"/>
  <c r="AC392" i="5"/>
  <c r="Y392" i="5"/>
  <c r="U392" i="5"/>
  <c r="Q392" i="5"/>
  <c r="M392" i="5"/>
  <c r="AC391" i="5"/>
  <c r="Y391" i="5"/>
  <c r="U391" i="5"/>
  <c r="Q391" i="5"/>
  <c r="M391" i="5"/>
  <c r="AC390" i="5"/>
  <c r="Y390" i="5"/>
  <c r="U390" i="5"/>
  <c r="Q390" i="5"/>
  <c r="M390" i="5"/>
  <c r="AC389" i="5"/>
  <c r="Y389" i="5"/>
  <c r="U389" i="5"/>
  <c r="Q389" i="5"/>
  <c r="M389" i="5"/>
  <c r="AC388" i="5"/>
  <c r="Y388" i="5"/>
  <c r="U388" i="5"/>
  <c r="Q388" i="5"/>
  <c r="M388" i="5"/>
  <c r="AC387" i="5"/>
  <c r="Y387" i="5"/>
  <c r="U387" i="5"/>
  <c r="Q387" i="5"/>
  <c r="M387" i="5"/>
  <c r="AC386" i="5"/>
  <c r="Y386" i="5"/>
  <c r="U386" i="5"/>
  <c r="Q386" i="5"/>
  <c r="M386" i="5"/>
  <c r="AC385" i="5"/>
  <c r="Y385" i="5"/>
  <c r="U385" i="5"/>
  <c r="Q385" i="5"/>
  <c r="M385" i="5"/>
  <c r="AC384" i="5"/>
  <c r="Y384" i="5"/>
  <c r="U384" i="5"/>
  <c r="Q384" i="5"/>
  <c r="M384" i="5"/>
  <c r="AC383" i="5"/>
  <c r="Y383" i="5"/>
  <c r="U383" i="5"/>
  <c r="Q383" i="5"/>
  <c r="M383" i="5"/>
  <c r="AC382" i="5"/>
  <c r="Y382" i="5"/>
  <c r="U382" i="5"/>
  <c r="Q382" i="5"/>
  <c r="M382" i="5"/>
  <c r="AC381" i="5"/>
  <c r="Y381" i="5"/>
  <c r="U381" i="5"/>
  <c r="Q381" i="5"/>
  <c r="M381" i="5"/>
  <c r="AC380" i="5"/>
  <c r="Y380" i="5"/>
  <c r="U380" i="5"/>
  <c r="Q380" i="5"/>
  <c r="M380" i="5"/>
  <c r="AC379" i="5"/>
  <c r="Y379" i="5"/>
  <c r="U379" i="5"/>
  <c r="Q379" i="5"/>
  <c r="M379" i="5"/>
  <c r="AC378" i="5"/>
  <c r="Y378" i="5"/>
  <c r="U378" i="5"/>
  <c r="Q378" i="5"/>
  <c r="M378" i="5"/>
  <c r="AC377" i="5"/>
  <c r="Y377" i="5"/>
  <c r="U377" i="5"/>
  <c r="Q377" i="5"/>
  <c r="M377" i="5"/>
  <c r="AC376" i="5"/>
  <c r="Y376" i="5"/>
  <c r="U376" i="5"/>
  <c r="Q376" i="5"/>
  <c r="M376" i="5"/>
  <c r="AC375" i="5"/>
  <c r="Y375" i="5"/>
  <c r="U375" i="5"/>
  <c r="Q375" i="5"/>
  <c r="M375" i="5"/>
  <c r="AC374" i="5"/>
  <c r="Y374" i="5"/>
  <c r="U374" i="5"/>
  <c r="Q374" i="5"/>
  <c r="M374" i="5"/>
  <c r="AC373" i="5"/>
  <c r="Y373" i="5"/>
  <c r="U373" i="5"/>
  <c r="Q373" i="5"/>
  <c r="M373" i="5"/>
  <c r="AC372" i="5"/>
  <c r="Y372" i="5"/>
  <c r="U372" i="5"/>
  <c r="Q372" i="5"/>
  <c r="M372" i="5"/>
  <c r="AC371" i="5"/>
  <c r="Y371" i="5"/>
  <c r="U371" i="5"/>
  <c r="Q371" i="5"/>
  <c r="M371" i="5"/>
  <c r="AC370" i="5"/>
  <c r="Y370" i="5"/>
  <c r="U370" i="5"/>
  <c r="Q370" i="5"/>
  <c r="M370" i="5"/>
  <c r="AC369" i="5"/>
  <c r="Y369" i="5"/>
  <c r="U369" i="5"/>
  <c r="Q369" i="5"/>
  <c r="M369" i="5"/>
  <c r="AC368" i="5"/>
  <c r="Y368" i="5"/>
  <c r="U368" i="5"/>
  <c r="Q368" i="5"/>
  <c r="M368" i="5"/>
  <c r="AC367" i="5"/>
  <c r="Y367" i="5"/>
  <c r="U367" i="5"/>
  <c r="Q367" i="5"/>
  <c r="M367" i="5"/>
  <c r="AC366" i="5"/>
  <c r="Y366" i="5"/>
  <c r="U366" i="5"/>
  <c r="Q366" i="5"/>
  <c r="M366" i="5"/>
  <c r="AC365" i="5"/>
  <c r="Y365" i="5"/>
  <c r="U365" i="5"/>
  <c r="Q365" i="5"/>
  <c r="M365" i="5"/>
  <c r="AC364" i="5"/>
  <c r="Y364" i="5"/>
  <c r="U364" i="5"/>
  <c r="Q364" i="5"/>
  <c r="M364" i="5"/>
  <c r="AC363" i="5"/>
  <c r="Y363" i="5"/>
  <c r="U363" i="5"/>
  <c r="Q363" i="5"/>
  <c r="M363" i="5"/>
  <c r="AC362" i="5"/>
  <c r="Y362" i="5"/>
  <c r="U362" i="5"/>
  <c r="Q362" i="5"/>
  <c r="M362" i="5"/>
  <c r="AC361" i="5"/>
  <c r="Y361" i="5"/>
  <c r="U361" i="5"/>
  <c r="Q361" i="5"/>
  <c r="M361" i="5"/>
  <c r="AC360" i="5"/>
  <c r="Y360" i="5"/>
  <c r="U360" i="5"/>
  <c r="Q360" i="5"/>
  <c r="M360" i="5"/>
  <c r="AC359" i="5"/>
  <c r="Y359" i="5"/>
  <c r="U359" i="5"/>
  <c r="Q359" i="5"/>
  <c r="M359" i="5"/>
  <c r="AC358" i="5"/>
  <c r="Y358" i="5"/>
  <c r="U358" i="5"/>
  <c r="Q358" i="5"/>
  <c r="M358" i="5"/>
  <c r="AC357" i="5"/>
  <c r="Y357" i="5"/>
  <c r="U357" i="5"/>
  <c r="Q357" i="5"/>
  <c r="M357" i="5"/>
  <c r="AC356" i="5"/>
  <c r="Y356" i="5"/>
  <c r="U356" i="5"/>
  <c r="Q356" i="5"/>
  <c r="M356" i="5"/>
  <c r="AC355" i="5"/>
  <c r="Y355" i="5"/>
  <c r="U355" i="5"/>
  <c r="Q355" i="5"/>
  <c r="M355" i="5"/>
  <c r="AC354" i="5"/>
  <c r="Y354" i="5"/>
  <c r="U354" i="5"/>
  <c r="Q354" i="5"/>
  <c r="M354" i="5"/>
  <c r="AC353" i="5"/>
  <c r="Y353" i="5"/>
  <c r="U353" i="5"/>
  <c r="Q353" i="5"/>
  <c r="M353" i="5"/>
  <c r="AC352" i="5"/>
  <c r="Y352" i="5"/>
  <c r="U352" i="5"/>
  <c r="Q352" i="5"/>
  <c r="M352" i="5"/>
  <c r="AC351" i="5"/>
  <c r="Y351" i="5"/>
  <c r="U351" i="5"/>
  <c r="Q351" i="5"/>
  <c r="M351" i="5"/>
  <c r="AC350" i="5"/>
  <c r="Y350" i="5"/>
  <c r="U350" i="5"/>
  <c r="Q350" i="5"/>
  <c r="M350" i="5"/>
  <c r="AC349" i="5"/>
  <c r="Y349" i="5"/>
  <c r="U349" i="5"/>
  <c r="Q349" i="5"/>
  <c r="M349" i="5"/>
  <c r="AC348" i="5"/>
  <c r="Y348" i="5"/>
  <c r="U348" i="5"/>
  <c r="Q348" i="5"/>
  <c r="M348" i="5"/>
  <c r="AC347" i="5"/>
  <c r="Y347" i="5"/>
  <c r="U347" i="5"/>
  <c r="Q347" i="5"/>
  <c r="M347" i="5"/>
  <c r="AC346" i="5"/>
  <c r="Y346" i="5"/>
  <c r="U346" i="5"/>
  <c r="Q346" i="5"/>
  <c r="M346" i="5"/>
  <c r="AC345" i="5"/>
  <c r="Y345" i="5"/>
  <c r="U345" i="5"/>
  <c r="Q345" i="5"/>
  <c r="M345" i="5"/>
  <c r="AC344" i="5"/>
  <c r="Y344" i="5"/>
  <c r="U344" i="5"/>
  <c r="Q344" i="5"/>
  <c r="M344" i="5"/>
  <c r="AC343" i="5"/>
  <c r="Y343" i="5"/>
  <c r="U343" i="5"/>
  <c r="Q343" i="5"/>
  <c r="M343" i="5"/>
  <c r="AC342" i="5"/>
  <c r="Y342" i="5"/>
  <c r="U342" i="5"/>
  <c r="Q342" i="5"/>
  <c r="M342" i="5"/>
  <c r="AC341" i="5"/>
  <c r="Y341" i="5"/>
  <c r="U341" i="5"/>
  <c r="Q341" i="5"/>
  <c r="M341" i="5"/>
  <c r="AC340" i="5"/>
  <c r="Y340" i="5"/>
  <c r="U340" i="5"/>
  <c r="Q340" i="5"/>
  <c r="M340" i="5"/>
  <c r="AC339" i="5"/>
  <c r="Y339" i="5"/>
  <c r="U339" i="5"/>
  <c r="Q339" i="5"/>
  <c r="M339" i="5"/>
  <c r="AC338" i="5"/>
  <c r="Y338" i="5"/>
  <c r="U338" i="5"/>
  <c r="Q338" i="5"/>
  <c r="M338" i="5"/>
  <c r="AC337" i="5"/>
  <c r="Y337" i="5"/>
  <c r="U337" i="5"/>
  <c r="Q337" i="5"/>
  <c r="M337" i="5"/>
  <c r="AC336" i="5"/>
  <c r="Y336" i="5"/>
  <c r="U336" i="5"/>
  <c r="Q336" i="5"/>
  <c r="M336" i="5"/>
  <c r="AC335" i="5"/>
  <c r="Y335" i="5"/>
  <c r="U335" i="5"/>
  <c r="Q335" i="5"/>
  <c r="M335" i="5"/>
  <c r="AC334" i="5"/>
  <c r="Y334" i="5"/>
  <c r="U334" i="5"/>
  <c r="Q334" i="5"/>
  <c r="M334" i="5"/>
  <c r="AC333" i="5"/>
  <c r="Y333" i="5"/>
  <c r="U333" i="5"/>
  <c r="Q333" i="5"/>
  <c r="M333" i="5"/>
  <c r="AC332" i="5"/>
  <c r="Y332" i="5"/>
  <c r="U332" i="5"/>
  <c r="Q332" i="5"/>
  <c r="M332" i="5"/>
  <c r="AC331" i="5"/>
  <c r="Y331" i="5"/>
  <c r="U331" i="5"/>
  <c r="Q331" i="5"/>
  <c r="M331" i="5"/>
  <c r="AC330" i="5"/>
  <c r="Y330" i="5"/>
  <c r="U330" i="5"/>
  <c r="Q330" i="5"/>
  <c r="M330" i="5"/>
  <c r="AC329" i="5"/>
  <c r="Y329" i="5"/>
  <c r="U329" i="5"/>
  <c r="Q329" i="5"/>
  <c r="M329" i="5"/>
  <c r="AC328" i="5"/>
  <c r="Y328" i="5"/>
  <c r="U328" i="5"/>
  <c r="Q328" i="5"/>
  <c r="M328" i="5"/>
  <c r="AC327" i="5"/>
  <c r="Y327" i="5"/>
  <c r="U327" i="5"/>
  <c r="Q327" i="5"/>
  <c r="M327" i="5"/>
  <c r="AC326" i="5"/>
  <c r="Y326" i="5"/>
  <c r="U326" i="5"/>
  <c r="Q326" i="5"/>
  <c r="M326" i="5"/>
  <c r="AC325" i="5"/>
  <c r="Y325" i="5"/>
  <c r="U325" i="5"/>
  <c r="Q325" i="5"/>
  <c r="M325" i="5"/>
  <c r="AC324" i="5"/>
  <c r="Y324" i="5"/>
  <c r="U324" i="5"/>
  <c r="Q324" i="5"/>
  <c r="M324" i="5"/>
  <c r="AC323" i="5"/>
  <c r="Y323" i="5"/>
  <c r="U323" i="5"/>
  <c r="Q323" i="5"/>
  <c r="M323" i="5"/>
  <c r="AC322" i="5"/>
  <c r="Y322" i="5"/>
  <c r="U322" i="5"/>
  <c r="Q322" i="5"/>
  <c r="M322" i="5"/>
  <c r="AC321" i="5"/>
  <c r="Y321" i="5"/>
  <c r="U321" i="5"/>
  <c r="Q321" i="5"/>
  <c r="M321" i="5"/>
  <c r="AC320" i="5"/>
  <c r="Y320" i="5"/>
  <c r="U320" i="5"/>
  <c r="Q320" i="5"/>
  <c r="M320" i="5"/>
  <c r="AC319" i="5"/>
  <c r="Y319" i="5"/>
  <c r="U319" i="5"/>
  <c r="Q319" i="5"/>
  <c r="M319" i="5"/>
  <c r="AC318" i="5"/>
  <c r="Y318" i="5"/>
  <c r="U318" i="5"/>
  <c r="Q318" i="5"/>
  <c r="M318" i="5"/>
  <c r="AC317" i="5"/>
  <c r="Y317" i="5"/>
  <c r="U317" i="5"/>
  <c r="Q317" i="5"/>
  <c r="M317" i="5"/>
  <c r="AC316" i="5"/>
  <c r="Y316" i="5"/>
  <c r="U316" i="5"/>
  <c r="Q316" i="5"/>
  <c r="M316" i="5"/>
  <c r="AC315" i="5"/>
  <c r="Y315" i="5"/>
  <c r="U315" i="5"/>
  <c r="Q315" i="5"/>
  <c r="M315" i="5"/>
  <c r="AC314" i="5"/>
  <c r="Y314" i="5"/>
  <c r="U314" i="5"/>
  <c r="Q314" i="5"/>
  <c r="M314" i="5"/>
  <c r="AC313" i="5"/>
  <c r="Y313" i="5"/>
  <c r="U313" i="5"/>
  <c r="Q313" i="5"/>
  <c r="M313" i="5"/>
  <c r="AC312" i="5"/>
  <c r="Y312" i="5"/>
  <c r="U312" i="5"/>
  <c r="Q312" i="5"/>
  <c r="M312" i="5"/>
  <c r="AC311" i="5"/>
  <c r="Y311" i="5"/>
  <c r="U311" i="5"/>
  <c r="Q311" i="5"/>
  <c r="M311" i="5"/>
  <c r="AC310" i="5"/>
  <c r="Y310" i="5"/>
  <c r="U310" i="5"/>
  <c r="Q310" i="5"/>
  <c r="M310" i="5"/>
  <c r="AC309" i="5"/>
  <c r="Y309" i="5"/>
  <c r="U309" i="5"/>
  <c r="Q309" i="5"/>
  <c r="M309" i="5"/>
  <c r="AC308" i="5"/>
  <c r="Y308" i="5"/>
  <c r="U308" i="5"/>
  <c r="Q308" i="5"/>
  <c r="M308" i="5"/>
  <c r="AC307" i="5"/>
  <c r="Y307" i="5"/>
  <c r="U307" i="5"/>
  <c r="Q307" i="5"/>
  <c r="M307" i="5"/>
  <c r="AC306" i="5"/>
  <c r="Y306" i="5"/>
  <c r="U306" i="5"/>
  <c r="Q306" i="5"/>
  <c r="M306" i="5"/>
  <c r="AC305" i="5"/>
  <c r="Y305" i="5"/>
  <c r="U305" i="5"/>
  <c r="Q305" i="5"/>
  <c r="M305" i="5"/>
  <c r="AC304" i="5"/>
  <c r="Y304" i="5"/>
  <c r="U304" i="5"/>
  <c r="Q304" i="5"/>
  <c r="M304" i="5"/>
  <c r="AC303" i="5"/>
  <c r="Y303" i="5"/>
  <c r="U303" i="5"/>
  <c r="Q303" i="5"/>
  <c r="M303" i="5"/>
  <c r="AC302" i="5"/>
  <c r="Y302" i="5"/>
  <c r="U302" i="5"/>
  <c r="Q302" i="5"/>
  <c r="M302" i="5"/>
  <c r="AC301" i="5"/>
  <c r="Y301" i="5"/>
  <c r="U301" i="5"/>
  <c r="Q301" i="5"/>
  <c r="M301" i="5"/>
  <c r="AC300" i="5"/>
  <c r="Y300" i="5"/>
  <c r="U300" i="5"/>
  <c r="Q300" i="5"/>
  <c r="M300" i="5"/>
  <c r="AC299" i="5"/>
  <c r="Y299" i="5"/>
  <c r="U299" i="5"/>
  <c r="Q299" i="5"/>
  <c r="M299" i="5"/>
  <c r="AC298" i="5"/>
  <c r="Y298" i="5"/>
  <c r="U298" i="5"/>
  <c r="Q298" i="5"/>
  <c r="M298" i="5"/>
  <c r="AC297" i="5"/>
  <c r="Y297" i="5"/>
  <c r="U297" i="5"/>
  <c r="Q297" i="5"/>
  <c r="M297" i="5"/>
  <c r="AC296" i="5"/>
  <c r="Y296" i="5"/>
  <c r="U296" i="5"/>
  <c r="Q296" i="5"/>
  <c r="M296" i="5"/>
  <c r="AC295" i="5"/>
  <c r="Y295" i="5"/>
  <c r="U295" i="5"/>
  <c r="Q295" i="5"/>
  <c r="M295" i="5"/>
  <c r="AC294" i="5"/>
  <c r="Y294" i="5"/>
  <c r="U294" i="5"/>
  <c r="Q294" i="5"/>
  <c r="M294" i="5"/>
  <c r="AC293" i="5"/>
  <c r="Y293" i="5"/>
  <c r="U293" i="5"/>
  <c r="Q293" i="5"/>
  <c r="M293" i="5"/>
  <c r="AC292" i="5"/>
  <c r="Y292" i="5"/>
  <c r="U292" i="5"/>
  <c r="Q292" i="5"/>
  <c r="M292" i="5"/>
  <c r="AC291" i="5"/>
  <c r="Y291" i="5"/>
  <c r="U291" i="5"/>
  <c r="Q291" i="5"/>
  <c r="M291" i="5"/>
  <c r="AC290" i="5"/>
  <c r="Y290" i="5"/>
  <c r="U290" i="5"/>
  <c r="Q290" i="5"/>
  <c r="M290" i="5"/>
  <c r="AC289" i="5"/>
  <c r="Y289" i="5"/>
  <c r="U289" i="5"/>
  <c r="Q289" i="5"/>
  <c r="M289" i="5"/>
  <c r="AC288" i="5"/>
  <c r="Y288" i="5"/>
  <c r="U288" i="5"/>
  <c r="Q288" i="5"/>
  <c r="M288" i="5"/>
  <c r="AC287" i="5"/>
  <c r="Y287" i="5"/>
  <c r="U287" i="5"/>
  <c r="Q287" i="5"/>
  <c r="M287" i="5"/>
  <c r="AC286" i="5"/>
  <c r="Y286" i="5"/>
  <c r="U286" i="5"/>
  <c r="Q286" i="5"/>
  <c r="M286" i="5"/>
  <c r="AC285" i="5"/>
  <c r="Y285" i="5"/>
  <c r="U285" i="5"/>
  <c r="Q285" i="5"/>
  <c r="M285" i="5"/>
  <c r="AC284" i="5"/>
  <c r="Y284" i="5"/>
  <c r="U284" i="5"/>
  <c r="Q284" i="5"/>
  <c r="M284" i="5"/>
  <c r="AC283" i="5"/>
  <c r="Y283" i="5"/>
  <c r="U283" i="5"/>
  <c r="Q283" i="5"/>
  <c r="M283" i="5"/>
  <c r="AC282" i="5"/>
  <c r="Y282" i="5"/>
  <c r="U282" i="5"/>
  <c r="Q282" i="5"/>
  <c r="M282" i="5"/>
  <c r="AC281" i="5"/>
  <c r="Y281" i="5"/>
  <c r="U281" i="5"/>
  <c r="Q281" i="5"/>
  <c r="M281" i="5"/>
  <c r="AC280" i="5"/>
  <c r="Y280" i="5"/>
  <c r="U280" i="5"/>
  <c r="Q280" i="5"/>
  <c r="M280" i="5"/>
  <c r="AC279" i="5"/>
  <c r="Y279" i="5"/>
  <c r="U279" i="5"/>
  <c r="Q279" i="5"/>
  <c r="M279" i="5"/>
  <c r="AC278" i="5"/>
  <c r="Y278" i="5"/>
  <c r="U278" i="5"/>
  <c r="Q278" i="5"/>
  <c r="M278" i="5"/>
  <c r="AC277" i="5"/>
  <c r="Y277" i="5"/>
  <c r="U277" i="5"/>
  <c r="Q277" i="5"/>
  <c r="M277" i="5"/>
  <c r="AC276" i="5"/>
  <c r="Y276" i="5"/>
  <c r="U276" i="5"/>
  <c r="Q276" i="5"/>
  <c r="M276" i="5"/>
  <c r="AC275" i="5"/>
  <c r="Y275" i="5"/>
  <c r="U275" i="5"/>
  <c r="Q275" i="5"/>
  <c r="M275" i="5"/>
  <c r="AC274" i="5"/>
  <c r="Y274" i="5"/>
  <c r="U274" i="5"/>
  <c r="Q274" i="5"/>
  <c r="M274" i="5"/>
  <c r="AC273" i="5"/>
  <c r="Y273" i="5"/>
  <c r="U273" i="5"/>
  <c r="Q273" i="5"/>
  <c r="M273" i="5"/>
  <c r="AC272" i="5"/>
  <c r="Y272" i="5"/>
  <c r="U272" i="5"/>
  <c r="Q272" i="5"/>
  <c r="M272" i="5"/>
  <c r="AC271" i="5"/>
  <c r="Y271" i="5"/>
  <c r="U271" i="5"/>
  <c r="Q271" i="5"/>
  <c r="M271" i="5"/>
  <c r="AC270" i="5"/>
  <c r="Y270" i="5"/>
  <c r="U270" i="5"/>
  <c r="Q270" i="5"/>
  <c r="M270" i="5"/>
  <c r="AC269" i="5"/>
  <c r="Y269" i="5"/>
  <c r="U269" i="5"/>
  <c r="Q269" i="5"/>
  <c r="M269" i="5"/>
  <c r="AC268" i="5"/>
  <c r="Y268" i="5"/>
  <c r="U268" i="5"/>
  <c r="Q268" i="5"/>
  <c r="M268" i="5"/>
  <c r="AC267" i="5"/>
  <c r="Y267" i="5"/>
  <c r="U267" i="5"/>
  <c r="Q267" i="5"/>
  <c r="M267" i="5"/>
  <c r="AC266" i="5"/>
  <c r="Y266" i="5"/>
  <c r="U266" i="5"/>
  <c r="Q266" i="5"/>
  <c r="M266" i="5"/>
  <c r="AC265" i="5"/>
  <c r="Y265" i="5"/>
  <c r="U265" i="5"/>
  <c r="Q265" i="5"/>
  <c r="M265" i="5"/>
  <c r="AC264" i="5"/>
  <c r="Y264" i="5"/>
  <c r="U264" i="5"/>
  <c r="Q264" i="5"/>
  <c r="M264" i="5"/>
  <c r="AC263" i="5"/>
  <c r="Y263" i="5"/>
  <c r="U263" i="5"/>
  <c r="Q263" i="5"/>
  <c r="M263" i="5"/>
  <c r="AC262" i="5"/>
  <c r="Y262" i="5"/>
  <c r="U262" i="5"/>
  <c r="Q262" i="5"/>
  <c r="M262" i="5"/>
  <c r="AC261" i="5"/>
  <c r="Y261" i="5"/>
  <c r="U261" i="5"/>
  <c r="Q261" i="5"/>
  <c r="M261" i="5"/>
  <c r="AC260" i="5"/>
  <c r="Y260" i="5"/>
  <c r="U260" i="5"/>
  <c r="Q260" i="5"/>
  <c r="M260" i="5"/>
  <c r="AC259" i="5"/>
  <c r="Y259" i="5"/>
  <c r="U259" i="5"/>
  <c r="Q259" i="5"/>
  <c r="M259" i="5"/>
  <c r="AC258" i="5"/>
  <c r="Y258" i="5"/>
  <c r="U258" i="5"/>
  <c r="Q258" i="5"/>
  <c r="M258" i="5"/>
  <c r="AC257" i="5"/>
  <c r="Y257" i="5"/>
  <c r="U257" i="5"/>
  <c r="Q257" i="5"/>
  <c r="M257" i="5"/>
  <c r="AC256" i="5"/>
  <c r="Y256" i="5"/>
  <c r="U256" i="5"/>
  <c r="Q256" i="5"/>
  <c r="M256" i="5"/>
  <c r="AC255" i="5"/>
  <c r="Y255" i="5"/>
  <c r="U255" i="5"/>
  <c r="Q255" i="5"/>
  <c r="M255" i="5"/>
  <c r="AC254" i="5"/>
  <c r="Y254" i="5"/>
  <c r="U254" i="5"/>
  <c r="Q254" i="5"/>
  <c r="M254" i="5"/>
  <c r="AC253" i="5"/>
  <c r="Y253" i="5"/>
  <c r="U253" i="5"/>
  <c r="Q253" i="5"/>
  <c r="M253" i="5"/>
  <c r="AC252" i="5"/>
  <c r="Y252" i="5"/>
  <c r="U252" i="5"/>
  <c r="Q252" i="5"/>
  <c r="M252" i="5"/>
  <c r="AC251" i="5"/>
  <c r="Y251" i="5"/>
  <c r="U251" i="5"/>
  <c r="Q251" i="5"/>
  <c r="M251" i="5"/>
  <c r="AC250" i="5"/>
  <c r="Y250" i="5"/>
  <c r="U250" i="5"/>
  <c r="Q250" i="5"/>
  <c r="M250" i="5"/>
  <c r="AC249" i="5"/>
  <c r="Y249" i="5"/>
  <c r="U249" i="5"/>
  <c r="Q249" i="5"/>
  <c r="M249" i="5"/>
  <c r="AC248" i="5"/>
  <c r="Y248" i="5"/>
  <c r="U248" i="5"/>
  <c r="Q248" i="5"/>
  <c r="M248" i="5"/>
  <c r="AC247" i="5"/>
  <c r="Y247" i="5"/>
  <c r="U247" i="5"/>
  <c r="Q247" i="5"/>
  <c r="M247" i="5"/>
  <c r="AC246" i="5"/>
  <c r="Y246" i="5"/>
  <c r="U246" i="5"/>
  <c r="Q246" i="5"/>
  <c r="M246" i="5"/>
  <c r="AC245" i="5"/>
  <c r="Y245" i="5"/>
  <c r="U245" i="5"/>
  <c r="Q245" i="5"/>
  <c r="M245" i="5"/>
  <c r="AC244" i="5"/>
  <c r="Y244" i="5"/>
  <c r="U244" i="5"/>
  <c r="Q244" i="5"/>
  <c r="M244" i="5"/>
  <c r="AC243" i="5"/>
  <c r="Y243" i="5"/>
  <c r="U243" i="5"/>
  <c r="Q243" i="5"/>
  <c r="M243" i="5"/>
  <c r="AC242" i="5"/>
  <c r="Y242" i="5"/>
  <c r="U242" i="5"/>
  <c r="Q242" i="5"/>
  <c r="M242" i="5"/>
  <c r="AC241" i="5"/>
  <c r="Y241" i="5"/>
  <c r="U241" i="5"/>
  <c r="Q241" i="5"/>
  <c r="M241" i="5"/>
  <c r="AC240" i="5"/>
  <c r="Y240" i="5"/>
  <c r="U240" i="5"/>
  <c r="Q240" i="5"/>
  <c r="M240" i="5"/>
  <c r="AC239" i="5"/>
  <c r="Y239" i="5"/>
  <c r="U239" i="5"/>
  <c r="Q239" i="5"/>
  <c r="M239" i="5"/>
  <c r="AC238" i="5"/>
  <c r="Y238" i="5"/>
  <c r="U238" i="5"/>
  <c r="Q238" i="5"/>
  <c r="M238" i="5"/>
  <c r="AC237" i="5"/>
  <c r="Y237" i="5"/>
  <c r="U237" i="5"/>
  <c r="Q237" i="5"/>
  <c r="M237" i="5"/>
  <c r="AC236" i="5"/>
  <c r="Y236" i="5"/>
  <c r="U236" i="5"/>
  <c r="Q236" i="5"/>
  <c r="M236" i="5"/>
  <c r="AC235" i="5"/>
  <c r="Y235" i="5"/>
  <c r="U235" i="5"/>
  <c r="Q235" i="5"/>
  <c r="M235" i="5"/>
  <c r="AC234" i="5"/>
  <c r="Y234" i="5"/>
  <c r="U234" i="5"/>
  <c r="Q234" i="5"/>
  <c r="M234" i="5"/>
  <c r="AC233" i="5"/>
  <c r="Y233" i="5"/>
  <c r="U233" i="5"/>
  <c r="Q233" i="5"/>
  <c r="M233" i="5"/>
  <c r="AC232" i="5"/>
  <c r="Y232" i="5"/>
  <c r="U232" i="5"/>
  <c r="Q232" i="5"/>
  <c r="M232" i="5"/>
  <c r="AC231" i="5"/>
  <c r="Y231" i="5"/>
  <c r="U231" i="5"/>
  <c r="Q231" i="5"/>
  <c r="M231" i="5"/>
  <c r="AC230" i="5"/>
  <c r="Y230" i="5"/>
  <c r="U230" i="5"/>
  <c r="Q230" i="5"/>
  <c r="M230" i="5"/>
  <c r="AC229" i="5"/>
  <c r="Y229" i="5"/>
  <c r="U229" i="5"/>
  <c r="Q229" i="5"/>
  <c r="M229" i="5"/>
  <c r="AC228" i="5"/>
  <c r="Y228" i="5"/>
  <c r="U228" i="5"/>
  <c r="Q228" i="5"/>
  <c r="M228" i="5"/>
  <c r="AC227" i="5"/>
  <c r="Y227" i="5"/>
  <c r="U227" i="5"/>
  <c r="Q227" i="5"/>
  <c r="M227" i="5"/>
  <c r="AC226" i="5"/>
  <c r="Y226" i="5"/>
  <c r="U226" i="5"/>
  <c r="Q226" i="5"/>
  <c r="M226" i="5"/>
  <c r="AC225" i="5"/>
  <c r="Y225" i="5"/>
  <c r="U225" i="5"/>
  <c r="Q225" i="5"/>
  <c r="M225" i="5"/>
  <c r="AC224" i="5"/>
  <c r="Y224" i="5"/>
  <c r="U224" i="5"/>
  <c r="Q224" i="5"/>
  <c r="M224" i="5"/>
  <c r="AC223" i="5"/>
  <c r="Y223" i="5"/>
  <c r="U223" i="5"/>
  <c r="Q223" i="5"/>
  <c r="M223" i="5"/>
  <c r="AC222" i="5"/>
  <c r="Y222" i="5"/>
  <c r="U222" i="5"/>
  <c r="Q222" i="5"/>
  <c r="M222" i="5"/>
  <c r="AC221" i="5"/>
  <c r="Y221" i="5"/>
  <c r="U221" i="5"/>
  <c r="Q221" i="5"/>
  <c r="M221" i="5"/>
  <c r="AC220" i="5"/>
  <c r="Y220" i="5"/>
  <c r="U220" i="5"/>
  <c r="Q220" i="5"/>
  <c r="M220" i="5"/>
  <c r="AC219" i="5"/>
  <c r="Y219" i="5"/>
  <c r="U219" i="5"/>
  <c r="Q219" i="5"/>
  <c r="M219" i="5"/>
  <c r="AC218" i="5"/>
  <c r="Y218" i="5"/>
  <c r="U218" i="5"/>
  <c r="Q218" i="5"/>
  <c r="M218" i="5"/>
  <c r="AC217" i="5"/>
  <c r="Y217" i="5"/>
  <c r="U217" i="5"/>
  <c r="Q217" i="5"/>
  <c r="M217" i="5"/>
  <c r="AC216" i="5"/>
  <c r="Y216" i="5"/>
  <c r="U216" i="5"/>
  <c r="Q216" i="5"/>
  <c r="M216" i="5"/>
  <c r="AC215" i="5"/>
  <c r="Y215" i="5"/>
  <c r="U215" i="5"/>
  <c r="Q215" i="5"/>
  <c r="M215" i="5"/>
  <c r="AC214" i="5"/>
  <c r="Y214" i="5"/>
  <c r="U214" i="5"/>
  <c r="Q214" i="5"/>
  <c r="M214" i="5"/>
  <c r="AC213" i="5"/>
  <c r="Y213" i="5"/>
  <c r="U213" i="5"/>
  <c r="Q213" i="5"/>
  <c r="M213" i="5"/>
  <c r="AC212" i="5"/>
  <c r="Y212" i="5"/>
  <c r="U212" i="5"/>
  <c r="Q212" i="5"/>
  <c r="M212" i="5"/>
  <c r="AC211" i="5"/>
  <c r="Y211" i="5"/>
  <c r="U211" i="5"/>
  <c r="Q211" i="5"/>
  <c r="M211" i="5"/>
  <c r="AC210" i="5"/>
  <c r="Y210" i="5"/>
  <c r="U210" i="5"/>
  <c r="Q210" i="5"/>
  <c r="M210" i="5"/>
  <c r="AC209" i="5"/>
  <c r="Y209" i="5"/>
  <c r="U209" i="5"/>
  <c r="Q209" i="5"/>
  <c r="M209" i="5"/>
  <c r="AC208" i="5"/>
  <c r="Y208" i="5"/>
  <c r="U208" i="5"/>
  <c r="Q208" i="5"/>
  <c r="M208" i="5"/>
  <c r="AC207" i="5"/>
  <c r="Y207" i="5"/>
  <c r="U207" i="5"/>
  <c r="Q207" i="5"/>
  <c r="M207" i="5"/>
  <c r="AC206" i="5"/>
  <c r="Y206" i="5"/>
  <c r="U206" i="5"/>
  <c r="Q206" i="5"/>
  <c r="M206" i="5"/>
  <c r="AC205" i="5"/>
  <c r="Y205" i="5"/>
  <c r="U205" i="5"/>
  <c r="Q205" i="5"/>
  <c r="M205" i="5"/>
  <c r="AC204" i="5"/>
  <c r="Y204" i="5"/>
  <c r="U204" i="5"/>
  <c r="Q204" i="5"/>
  <c r="M204" i="5"/>
  <c r="AC203" i="5"/>
  <c r="Y203" i="5"/>
  <c r="U203" i="5"/>
  <c r="Q203" i="5"/>
  <c r="M203" i="5"/>
  <c r="AC202" i="5"/>
  <c r="Y202" i="5"/>
  <c r="U202" i="5"/>
  <c r="Q202" i="5"/>
  <c r="M202" i="5"/>
  <c r="AC201" i="5"/>
  <c r="Y201" i="5"/>
  <c r="U201" i="5"/>
  <c r="Q201" i="5"/>
  <c r="M201" i="5"/>
  <c r="AC200" i="5"/>
  <c r="Y200" i="5"/>
  <c r="U200" i="5"/>
  <c r="Q200" i="5"/>
  <c r="M200" i="5"/>
  <c r="AC199" i="5"/>
  <c r="Y199" i="5"/>
  <c r="U199" i="5"/>
  <c r="Q199" i="5"/>
  <c r="M199" i="5"/>
  <c r="AC198" i="5"/>
  <c r="Y198" i="5"/>
  <c r="U198" i="5"/>
  <c r="Q198" i="5"/>
  <c r="M198" i="5"/>
  <c r="AC197" i="5"/>
  <c r="Y197" i="5"/>
  <c r="U197" i="5"/>
  <c r="Q197" i="5"/>
  <c r="M197" i="5"/>
  <c r="AC196" i="5"/>
  <c r="Y196" i="5"/>
  <c r="U196" i="5"/>
  <c r="Q196" i="5"/>
  <c r="M196" i="5"/>
  <c r="AC195" i="5"/>
  <c r="Y195" i="5"/>
  <c r="U195" i="5"/>
  <c r="Q195" i="5"/>
  <c r="M195" i="5"/>
  <c r="AC194" i="5"/>
  <c r="Y194" i="5"/>
  <c r="U194" i="5"/>
  <c r="Q194" i="5"/>
  <c r="M194" i="5"/>
  <c r="AC193" i="5"/>
  <c r="Y193" i="5"/>
  <c r="U193" i="5"/>
  <c r="Q193" i="5"/>
  <c r="M193" i="5"/>
  <c r="AC192" i="5"/>
  <c r="Y192" i="5"/>
  <c r="U192" i="5"/>
  <c r="Q192" i="5"/>
  <c r="M192" i="5"/>
  <c r="AC191" i="5"/>
  <c r="Y191" i="5"/>
  <c r="U191" i="5"/>
  <c r="Q191" i="5"/>
  <c r="M191" i="5"/>
  <c r="AC190" i="5"/>
  <c r="Y190" i="5"/>
  <c r="U190" i="5"/>
  <c r="Q190" i="5"/>
  <c r="M190" i="5"/>
  <c r="AC189" i="5"/>
  <c r="Y189" i="5"/>
  <c r="U189" i="5"/>
  <c r="Q189" i="5"/>
  <c r="M189" i="5"/>
  <c r="AC188" i="5"/>
  <c r="Y188" i="5"/>
  <c r="U188" i="5"/>
  <c r="Q188" i="5"/>
  <c r="M188" i="5"/>
  <c r="AC187" i="5"/>
  <c r="Y187" i="5"/>
  <c r="U187" i="5"/>
  <c r="Q187" i="5"/>
  <c r="M187" i="5"/>
  <c r="AC186" i="5"/>
  <c r="Y186" i="5"/>
  <c r="U186" i="5"/>
  <c r="Q186" i="5"/>
  <c r="M186" i="5"/>
  <c r="AC185" i="5"/>
  <c r="Y185" i="5"/>
  <c r="U185" i="5"/>
  <c r="Q185" i="5"/>
  <c r="M185" i="5"/>
  <c r="AC184" i="5"/>
  <c r="Y184" i="5"/>
  <c r="U184" i="5"/>
  <c r="Q184" i="5"/>
  <c r="M184" i="5"/>
  <c r="AC183" i="5"/>
  <c r="Y183" i="5"/>
  <c r="U183" i="5"/>
  <c r="Q183" i="5"/>
  <c r="M183" i="5"/>
  <c r="AC182" i="5"/>
  <c r="Y182" i="5"/>
  <c r="U182" i="5"/>
  <c r="Q182" i="5"/>
  <c r="M182" i="5"/>
  <c r="AC181" i="5"/>
  <c r="Y181" i="5"/>
  <c r="U181" i="5"/>
  <c r="Q181" i="5"/>
  <c r="M181" i="5"/>
  <c r="AC180" i="5"/>
  <c r="Y180" i="5"/>
  <c r="U180" i="5"/>
  <c r="Q180" i="5"/>
  <c r="M180" i="5"/>
  <c r="AC179" i="5"/>
  <c r="Y179" i="5"/>
  <c r="U179" i="5"/>
  <c r="Q179" i="5"/>
  <c r="M179" i="5"/>
  <c r="AC178" i="5"/>
  <c r="Y178" i="5"/>
  <c r="U178" i="5"/>
  <c r="Q178" i="5"/>
  <c r="M178" i="5"/>
  <c r="AC177" i="5"/>
  <c r="Y177" i="5"/>
  <c r="U177" i="5"/>
  <c r="Q177" i="5"/>
  <c r="M177" i="5"/>
  <c r="AC176" i="5"/>
  <c r="Y176" i="5"/>
  <c r="U176" i="5"/>
  <c r="Q176" i="5"/>
  <c r="M176" i="5"/>
  <c r="AC175" i="5"/>
  <c r="Y175" i="5"/>
  <c r="U175" i="5"/>
  <c r="Q175" i="5"/>
  <c r="M175" i="5"/>
  <c r="AC174" i="5"/>
  <c r="Y174" i="5"/>
  <c r="U174" i="5"/>
  <c r="Q174" i="5"/>
  <c r="M174" i="5"/>
  <c r="AC173" i="5"/>
  <c r="Y173" i="5"/>
  <c r="U173" i="5"/>
  <c r="Q173" i="5"/>
  <c r="M173" i="5"/>
  <c r="AC172" i="5"/>
  <c r="Y172" i="5"/>
  <c r="U172" i="5"/>
  <c r="Q172" i="5"/>
  <c r="M172" i="5"/>
  <c r="AC171" i="5"/>
  <c r="Y171" i="5"/>
  <c r="U171" i="5"/>
  <c r="Q171" i="5"/>
  <c r="M171" i="5"/>
  <c r="AC170" i="5"/>
  <c r="Y170" i="5"/>
  <c r="U170" i="5"/>
  <c r="Q170" i="5"/>
  <c r="M170" i="5"/>
  <c r="AC169" i="5"/>
  <c r="Y169" i="5"/>
  <c r="U169" i="5"/>
  <c r="Q169" i="5"/>
  <c r="M169" i="5"/>
  <c r="AC168" i="5"/>
  <c r="Y168" i="5"/>
  <c r="U168" i="5"/>
  <c r="Q168" i="5"/>
  <c r="M168" i="5"/>
  <c r="AC167" i="5"/>
  <c r="Y167" i="5"/>
  <c r="U167" i="5"/>
  <c r="Q167" i="5"/>
  <c r="M167" i="5"/>
  <c r="AC166" i="5"/>
  <c r="Y166" i="5"/>
  <c r="U166" i="5"/>
  <c r="Q166" i="5"/>
  <c r="M166" i="5"/>
  <c r="AC165" i="5"/>
  <c r="Y165" i="5"/>
  <c r="U165" i="5"/>
  <c r="Q165" i="5"/>
  <c r="M165" i="5"/>
  <c r="AC164" i="5"/>
  <c r="Y164" i="5"/>
  <c r="U164" i="5"/>
  <c r="Q164" i="5"/>
  <c r="M164" i="5"/>
  <c r="AC163" i="5"/>
  <c r="Y163" i="5"/>
  <c r="U163" i="5"/>
  <c r="Q163" i="5"/>
  <c r="M163" i="5"/>
  <c r="AC162" i="5"/>
  <c r="Y162" i="5"/>
  <c r="U162" i="5"/>
  <c r="Q162" i="5"/>
  <c r="M162" i="5"/>
  <c r="AC161" i="5"/>
  <c r="Y161" i="5"/>
  <c r="U161" i="5"/>
  <c r="Q161" i="5"/>
  <c r="M161" i="5"/>
  <c r="AC160" i="5"/>
  <c r="Y160" i="5"/>
  <c r="U160" i="5"/>
  <c r="Q160" i="5"/>
  <c r="M160" i="5"/>
  <c r="AC159" i="5"/>
  <c r="Y159" i="5"/>
  <c r="U159" i="5"/>
  <c r="Q159" i="5"/>
  <c r="M159" i="5"/>
  <c r="AC158" i="5"/>
  <c r="Y158" i="5"/>
  <c r="U158" i="5"/>
  <c r="Q158" i="5"/>
  <c r="M158" i="5"/>
  <c r="AC157" i="5"/>
  <c r="Y157" i="5"/>
  <c r="U157" i="5"/>
  <c r="Q157" i="5"/>
  <c r="M157" i="5"/>
  <c r="AC156" i="5"/>
  <c r="Y156" i="5"/>
  <c r="U156" i="5"/>
  <c r="Q156" i="5"/>
  <c r="M156" i="5"/>
  <c r="AC155" i="5"/>
  <c r="Y155" i="5"/>
  <c r="U155" i="5"/>
  <c r="Q155" i="5"/>
  <c r="M155" i="5"/>
  <c r="AC154" i="5"/>
  <c r="Y154" i="5"/>
  <c r="U154" i="5"/>
  <c r="Q154" i="5"/>
  <c r="M154" i="5"/>
  <c r="AC153" i="5"/>
  <c r="Y153" i="5"/>
  <c r="U153" i="5"/>
  <c r="Q153" i="5"/>
  <c r="M153" i="5"/>
  <c r="AC152" i="5"/>
  <c r="Y152" i="5"/>
  <c r="U152" i="5"/>
  <c r="Q152" i="5"/>
  <c r="M152" i="5"/>
  <c r="AC151" i="5"/>
  <c r="Y151" i="5"/>
  <c r="U151" i="5"/>
  <c r="Q151" i="5"/>
  <c r="M151" i="5"/>
  <c r="AC150" i="5"/>
  <c r="Y150" i="5"/>
  <c r="U150" i="5"/>
  <c r="Q150" i="5"/>
  <c r="M150" i="5"/>
  <c r="AC149" i="5"/>
  <c r="Y149" i="5"/>
  <c r="U149" i="5"/>
  <c r="Q149" i="5"/>
  <c r="M149" i="5"/>
  <c r="AC148" i="5"/>
  <c r="Y148" i="5"/>
  <c r="U148" i="5"/>
  <c r="Q148" i="5"/>
  <c r="M148" i="5"/>
  <c r="AC147" i="5"/>
  <c r="Y147" i="5"/>
  <c r="U147" i="5"/>
  <c r="Q147" i="5"/>
  <c r="M147" i="5"/>
  <c r="AC146" i="5"/>
  <c r="Y146" i="5"/>
  <c r="U146" i="5"/>
  <c r="Q146" i="5"/>
  <c r="M146" i="5"/>
  <c r="AC145" i="5"/>
  <c r="Y145" i="5"/>
  <c r="U145" i="5"/>
  <c r="Q145" i="5"/>
  <c r="M145" i="5"/>
  <c r="AC144" i="5"/>
  <c r="Y144" i="5"/>
  <c r="U144" i="5"/>
  <c r="Q144" i="5"/>
  <c r="M144" i="5"/>
  <c r="AC143" i="5"/>
  <c r="Y143" i="5"/>
  <c r="U143" i="5"/>
  <c r="Q143" i="5"/>
  <c r="M143" i="5"/>
  <c r="AC142" i="5"/>
  <c r="Y142" i="5"/>
  <c r="U142" i="5"/>
  <c r="Q142" i="5"/>
  <c r="M142" i="5"/>
  <c r="AC141" i="5"/>
  <c r="Y141" i="5"/>
  <c r="U141" i="5"/>
  <c r="Q141" i="5"/>
  <c r="M141" i="5"/>
  <c r="AC140" i="5"/>
  <c r="Y140" i="5"/>
  <c r="U140" i="5"/>
  <c r="Q140" i="5"/>
  <c r="M140" i="5"/>
  <c r="AC139" i="5"/>
  <c r="Y139" i="5"/>
  <c r="U139" i="5"/>
  <c r="Q139" i="5"/>
  <c r="M139" i="5"/>
  <c r="AC138" i="5"/>
  <c r="Y138" i="5"/>
  <c r="U138" i="5"/>
  <c r="Q138" i="5"/>
  <c r="M138" i="5"/>
  <c r="AC137" i="5"/>
  <c r="Y137" i="5"/>
  <c r="U137" i="5"/>
  <c r="Q137" i="5"/>
  <c r="M137" i="5"/>
  <c r="AC136" i="5"/>
  <c r="Y136" i="5"/>
  <c r="U136" i="5"/>
  <c r="Q136" i="5"/>
  <c r="M136" i="5"/>
  <c r="AC135" i="5"/>
  <c r="Y135" i="5"/>
  <c r="U135" i="5"/>
  <c r="Q135" i="5"/>
  <c r="M135" i="5"/>
  <c r="AC134" i="5"/>
  <c r="Y134" i="5"/>
  <c r="U134" i="5"/>
  <c r="Q134" i="5"/>
  <c r="M134" i="5"/>
  <c r="AC133" i="5"/>
  <c r="Y133" i="5"/>
  <c r="U133" i="5"/>
  <c r="Q133" i="5"/>
  <c r="M133" i="5"/>
  <c r="AC132" i="5"/>
  <c r="Y132" i="5"/>
  <c r="U132" i="5"/>
  <c r="Q132" i="5"/>
  <c r="M132" i="5"/>
  <c r="AC131" i="5"/>
  <c r="Y131" i="5"/>
  <c r="U131" i="5"/>
  <c r="Q131" i="5"/>
  <c r="M131" i="5"/>
  <c r="AC130" i="5"/>
  <c r="Y130" i="5"/>
  <c r="U130" i="5"/>
  <c r="Q130" i="5"/>
  <c r="M130" i="5"/>
  <c r="AC129" i="5"/>
  <c r="Y129" i="5"/>
  <c r="U129" i="5"/>
  <c r="Q129" i="5"/>
  <c r="M129" i="5"/>
  <c r="AC128" i="5"/>
  <c r="Y128" i="5"/>
  <c r="U128" i="5"/>
  <c r="Q128" i="5"/>
  <c r="M128" i="5"/>
  <c r="AC127" i="5"/>
  <c r="Y127" i="5"/>
  <c r="U127" i="5"/>
  <c r="Q127" i="5"/>
  <c r="M127" i="5"/>
  <c r="AC126" i="5"/>
  <c r="Y126" i="5"/>
  <c r="U126" i="5"/>
  <c r="Q126" i="5"/>
  <c r="M126" i="5"/>
  <c r="AC125" i="5"/>
  <c r="Y125" i="5"/>
  <c r="U125" i="5"/>
  <c r="Q125" i="5"/>
  <c r="M125" i="5"/>
  <c r="AC124" i="5"/>
  <c r="Y124" i="5"/>
  <c r="U124" i="5"/>
  <c r="Q124" i="5"/>
  <c r="M124" i="5"/>
  <c r="AC123" i="5"/>
  <c r="Y123" i="5"/>
  <c r="U123" i="5"/>
  <c r="Q123" i="5"/>
  <c r="M123" i="5"/>
  <c r="AC122" i="5"/>
  <c r="Y122" i="5"/>
  <c r="U122" i="5"/>
  <c r="Q122" i="5"/>
  <c r="M122" i="5"/>
  <c r="AC121" i="5"/>
  <c r="Y121" i="5"/>
  <c r="U121" i="5"/>
  <c r="Q121" i="5"/>
  <c r="M121" i="5"/>
  <c r="AC120" i="5"/>
  <c r="Y120" i="5"/>
  <c r="U120" i="5"/>
  <c r="Q120" i="5"/>
  <c r="M120" i="5"/>
  <c r="AC119" i="5"/>
  <c r="Y119" i="5"/>
  <c r="U119" i="5"/>
  <c r="Q119" i="5"/>
  <c r="M119" i="5"/>
  <c r="AC118" i="5"/>
  <c r="Y118" i="5"/>
  <c r="U118" i="5"/>
  <c r="Q118" i="5"/>
  <c r="M118" i="5"/>
  <c r="AC117" i="5"/>
  <c r="Y117" i="5"/>
  <c r="U117" i="5"/>
  <c r="Q117" i="5"/>
  <c r="M117" i="5"/>
  <c r="AC116" i="5"/>
  <c r="Y116" i="5"/>
  <c r="U116" i="5"/>
  <c r="Q116" i="5"/>
  <c r="M116" i="5"/>
  <c r="AC115" i="5"/>
  <c r="Y115" i="5"/>
  <c r="U115" i="5"/>
  <c r="Q115" i="5"/>
  <c r="M115" i="5"/>
  <c r="AC114" i="5"/>
  <c r="Y114" i="5"/>
  <c r="U114" i="5"/>
  <c r="Q114" i="5"/>
  <c r="M114" i="5"/>
  <c r="AC113" i="5"/>
  <c r="Y113" i="5"/>
  <c r="U113" i="5"/>
  <c r="Q113" i="5"/>
  <c r="M113" i="5"/>
  <c r="AC112" i="5"/>
  <c r="Y112" i="5"/>
  <c r="U112" i="5"/>
  <c r="Q112" i="5"/>
  <c r="M112" i="5"/>
  <c r="AC111" i="5"/>
  <c r="Y111" i="5"/>
  <c r="U111" i="5"/>
  <c r="Q111" i="5"/>
  <c r="M111" i="5"/>
  <c r="AC110" i="5"/>
  <c r="Y110" i="5"/>
  <c r="U110" i="5"/>
  <c r="Q110" i="5"/>
  <c r="M110" i="5"/>
  <c r="AC109" i="5"/>
  <c r="Y109" i="5"/>
  <c r="U109" i="5"/>
  <c r="Q109" i="5"/>
  <c r="M109" i="5"/>
  <c r="AC108" i="5"/>
  <c r="Y108" i="5"/>
  <c r="U108" i="5"/>
  <c r="Q108" i="5"/>
  <c r="M108" i="5"/>
  <c r="AC107" i="5"/>
  <c r="Y107" i="5"/>
  <c r="U107" i="5"/>
  <c r="Q107" i="5"/>
  <c r="M107" i="5"/>
  <c r="AC106" i="5"/>
  <c r="Y106" i="5"/>
  <c r="U106" i="5"/>
  <c r="Q106" i="5"/>
  <c r="M106" i="5"/>
  <c r="AC105" i="5"/>
  <c r="Y105" i="5"/>
  <c r="U105" i="5"/>
  <c r="Q105" i="5"/>
  <c r="M105" i="5"/>
  <c r="AC104" i="5"/>
  <c r="Y104" i="5"/>
  <c r="U104" i="5"/>
  <c r="Q104" i="5"/>
  <c r="M104" i="5"/>
  <c r="AC103" i="5"/>
  <c r="Y103" i="5"/>
  <c r="U103" i="5"/>
  <c r="Q103" i="5"/>
  <c r="M103" i="5"/>
  <c r="AC102" i="5"/>
  <c r="Y102" i="5"/>
  <c r="U102" i="5"/>
  <c r="Q102" i="5"/>
  <c r="M102" i="5"/>
  <c r="AC101" i="5"/>
  <c r="Y101" i="5"/>
  <c r="U101" i="5"/>
  <c r="Q101" i="5"/>
  <c r="M101" i="5"/>
  <c r="AC100" i="5"/>
  <c r="Y100" i="5"/>
  <c r="U100" i="5"/>
  <c r="Q100" i="5"/>
  <c r="M100" i="5"/>
  <c r="AC99" i="5"/>
  <c r="Y99" i="5"/>
  <c r="U99" i="5"/>
  <c r="Q99" i="5"/>
  <c r="M99" i="5"/>
  <c r="AC98" i="5"/>
  <c r="Y98" i="5"/>
  <c r="U98" i="5"/>
  <c r="Q98" i="5"/>
  <c r="M98" i="5"/>
  <c r="AC97" i="5"/>
  <c r="Y97" i="5"/>
  <c r="U97" i="5"/>
  <c r="Q97" i="5"/>
  <c r="M97" i="5"/>
  <c r="AC96" i="5"/>
  <c r="Y96" i="5"/>
  <c r="U96" i="5"/>
  <c r="Q96" i="5"/>
  <c r="M96" i="5"/>
  <c r="AC95" i="5"/>
  <c r="Y95" i="5"/>
  <c r="U95" i="5"/>
  <c r="Q95" i="5"/>
  <c r="M95" i="5"/>
  <c r="AC94" i="5"/>
  <c r="Y94" i="5"/>
  <c r="U94" i="5"/>
  <c r="Q94" i="5"/>
  <c r="M94" i="5"/>
  <c r="AC93" i="5"/>
  <c r="Y93" i="5"/>
  <c r="U93" i="5"/>
  <c r="Q93" i="5"/>
  <c r="M93" i="5"/>
  <c r="AC92" i="5"/>
  <c r="Y92" i="5"/>
  <c r="U92" i="5"/>
  <c r="Q92" i="5"/>
  <c r="M92" i="5"/>
  <c r="AC91" i="5"/>
  <c r="Y91" i="5"/>
  <c r="U91" i="5"/>
  <c r="Q91" i="5"/>
  <c r="M91" i="5"/>
  <c r="AC90" i="5"/>
  <c r="Y90" i="5"/>
  <c r="U90" i="5"/>
  <c r="Q90" i="5"/>
  <c r="M90" i="5"/>
  <c r="AC89" i="5"/>
  <c r="Y89" i="5"/>
  <c r="U89" i="5"/>
  <c r="Q89" i="5"/>
  <c r="M89" i="5"/>
  <c r="AC88" i="5"/>
  <c r="Y88" i="5"/>
  <c r="U88" i="5"/>
  <c r="Q88" i="5"/>
  <c r="M88" i="5"/>
  <c r="AC87" i="5"/>
  <c r="Y87" i="5"/>
  <c r="U87" i="5"/>
  <c r="Q87" i="5"/>
  <c r="M87" i="5"/>
  <c r="AC86" i="5"/>
  <c r="Y86" i="5"/>
  <c r="U86" i="5"/>
  <c r="Q86" i="5"/>
  <c r="M86" i="5"/>
  <c r="AC85" i="5"/>
  <c r="Y85" i="5"/>
  <c r="U85" i="5"/>
  <c r="Q85" i="5"/>
  <c r="M85" i="5"/>
  <c r="AC84" i="5"/>
  <c r="Y84" i="5"/>
  <c r="U84" i="5"/>
  <c r="Q84" i="5"/>
  <c r="M84" i="5"/>
  <c r="AC83" i="5"/>
  <c r="Y83" i="5"/>
  <c r="U83" i="5"/>
  <c r="Q83" i="5"/>
  <c r="M83" i="5"/>
  <c r="AC82" i="5"/>
  <c r="Y82" i="5"/>
  <c r="U82" i="5"/>
  <c r="Q82" i="5"/>
  <c r="M82" i="5"/>
  <c r="AC81" i="5"/>
  <c r="Y81" i="5"/>
  <c r="U81" i="5"/>
  <c r="Q81" i="5"/>
  <c r="M81" i="5"/>
  <c r="AC80" i="5"/>
  <c r="Y80" i="5"/>
  <c r="U80" i="5"/>
  <c r="Q80" i="5"/>
  <c r="M80" i="5"/>
  <c r="AC79" i="5"/>
  <c r="Y79" i="5"/>
  <c r="U79" i="5"/>
  <c r="Q79" i="5"/>
  <c r="M79" i="5"/>
  <c r="AC78" i="5"/>
  <c r="Y78" i="5"/>
  <c r="U78" i="5"/>
  <c r="Q78" i="5"/>
  <c r="M78" i="5"/>
  <c r="AC77" i="5"/>
  <c r="Y77" i="5"/>
  <c r="U77" i="5"/>
  <c r="Q77" i="5"/>
  <c r="M77" i="5"/>
  <c r="AC76" i="5"/>
  <c r="Y76" i="5"/>
  <c r="U76" i="5"/>
  <c r="Q76" i="5"/>
  <c r="M76" i="5"/>
  <c r="AC75" i="5"/>
  <c r="Y75" i="5"/>
  <c r="U75" i="5"/>
  <c r="Q75" i="5"/>
  <c r="M75" i="5"/>
  <c r="AC74" i="5"/>
  <c r="Y74" i="5"/>
  <c r="U74" i="5"/>
  <c r="Q74" i="5"/>
  <c r="M74" i="5"/>
  <c r="AC73" i="5"/>
  <c r="Y73" i="5"/>
  <c r="U73" i="5"/>
  <c r="Q73" i="5"/>
  <c r="M73" i="5"/>
  <c r="AC72" i="5"/>
  <c r="Y72" i="5"/>
  <c r="U72" i="5"/>
  <c r="Q72" i="5"/>
  <c r="M72" i="5"/>
  <c r="AC71" i="5"/>
  <c r="Y71" i="5"/>
  <c r="U71" i="5"/>
  <c r="Q71" i="5"/>
  <c r="M71" i="5"/>
  <c r="AC70" i="5"/>
  <c r="Y70" i="5"/>
  <c r="U70" i="5"/>
  <c r="Q70" i="5"/>
  <c r="M70" i="5"/>
  <c r="AC69" i="5"/>
  <c r="Y69" i="5"/>
  <c r="U69" i="5"/>
  <c r="Q69" i="5"/>
  <c r="M69" i="5"/>
  <c r="AC68" i="5"/>
  <c r="Y68" i="5"/>
  <c r="U68" i="5"/>
  <c r="Q68" i="5"/>
  <c r="M68" i="5"/>
  <c r="AC67" i="5"/>
  <c r="Y67" i="5"/>
  <c r="U67" i="5"/>
  <c r="Q67" i="5"/>
  <c r="M67" i="5"/>
  <c r="AC66" i="5"/>
  <c r="Y66" i="5"/>
  <c r="U66" i="5"/>
  <c r="Q66" i="5"/>
  <c r="M66" i="5"/>
  <c r="AC65" i="5"/>
  <c r="Y65" i="5"/>
  <c r="U65" i="5"/>
  <c r="Q65" i="5"/>
  <c r="M65" i="5"/>
  <c r="AC64" i="5"/>
  <c r="Y64" i="5"/>
  <c r="U64" i="5"/>
  <c r="Q64" i="5"/>
  <c r="M64" i="5"/>
  <c r="AC63" i="5"/>
  <c r="Y63" i="5"/>
  <c r="U63" i="5"/>
  <c r="Q63" i="5"/>
  <c r="M63" i="5"/>
  <c r="AC62" i="5"/>
  <c r="Y62" i="5"/>
  <c r="U62" i="5"/>
  <c r="Q62" i="5"/>
  <c r="M62" i="5"/>
  <c r="AC61" i="5"/>
  <c r="Y61" i="5"/>
  <c r="U61" i="5"/>
  <c r="Q61" i="5"/>
  <c r="M61" i="5"/>
  <c r="AC60" i="5"/>
  <c r="Y60" i="5"/>
  <c r="U60" i="5"/>
  <c r="Q60" i="5"/>
  <c r="M60" i="5"/>
  <c r="AC59" i="5"/>
  <c r="Y59" i="5"/>
  <c r="U59" i="5"/>
  <c r="Q59" i="5"/>
  <c r="M59" i="5"/>
  <c r="AC58" i="5"/>
  <c r="Y58" i="5"/>
  <c r="U58" i="5"/>
  <c r="Q58" i="5"/>
  <c r="M58" i="5"/>
  <c r="AC57" i="5"/>
  <c r="Y57" i="5"/>
  <c r="U57" i="5"/>
  <c r="Q57" i="5"/>
  <c r="M57" i="5"/>
  <c r="AC56" i="5"/>
  <c r="Y56" i="5"/>
  <c r="U56" i="5"/>
  <c r="Q56" i="5"/>
  <c r="M56" i="5"/>
  <c r="AC55" i="5"/>
  <c r="Y55" i="5"/>
  <c r="U55" i="5"/>
  <c r="Q55" i="5"/>
  <c r="M55" i="5"/>
  <c r="AC54" i="5"/>
  <c r="Y54" i="5"/>
  <c r="U54" i="5"/>
  <c r="Q54" i="5"/>
  <c r="M54" i="5"/>
  <c r="AC53" i="5"/>
  <c r="Y53" i="5"/>
  <c r="U53" i="5"/>
  <c r="Q53" i="5"/>
  <c r="M53" i="5"/>
  <c r="AC52" i="5"/>
  <c r="Y52" i="5"/>
  <c r="U52" i="5"/>
  <c r="Q52" i="5"/>
  <c r="M52" i="5"/>
  <c r="AC51" i="5"/>
  <c r="Y51" i="5"/>
  <c r="U51" i="5"/>
  <c r="Q51" i="5"/>
  <c r="M51" i="5"/>
  <c r="AC50" i="5"/>
  <c r="Y50" i="5"/>
  <c r="U50" i="5"/>
  <c r="Q50" i="5"/>
  <c r="M50" i="5"/>
  <c r="AC49" i="5"/>
  <c r="Y49" i="5"/>
  <c r="U49" i="5"/>
  <c r="Q49" i="5"/>
  <c r="M49" i="5"/>
  <c r="AC48" i="5"/>
  <c r="Y48" i="5"/>
  <c r="U48" i="5"/>
  <c r="Q48" i="5"/>
  <c r="M48" i="5"/>
  <c r="AC47" i="5"/>
  <c r="Y47" i="5"/>
  <c r="U47" i="5"/>
  <c r="Q47" i="5"/>
  <c r="M47" i="5"/>
  <c r="AC46" i="5"/>
  <c r="Y46" i="5"/>
  <c r="U46" i="5"/>
  <c r="Q46" i="5"/>
  <c r="M46" i="5"/>
  <c r="AC45" i="5"/>
  <c r="Y45" i="5"/>
  <c r="U45" i="5"/>
  <c r="Q45" i="5"/>
  <c r="M45" i="5"/>
  <c r="AC44" i="5"/>
  <c r="Y44" i="5"/>
  <c r="U44" i="5"/>
  <c r="Q44" i="5"/>
  <c r="M44" i="5"/>
  <c r="AC43" i="5"/>
  <c r="Y43" i="5"/>
  <c r="U43" i="5"/>
  <c r="Q43" i="5"/>
  <c r="M43" i="5"/>
  <c r="AC42" i="5"/>
  <c r="Y42" i="5"/>
  <c r="U42" i="5"/>
  <c r="Q42" i="5"/>
  <c r="M42" i="5"/>
  <c r="AC41" i="5"/>
  <c r="Y41" i="5"/>
  <c r="U41" i="5"/>
  <c r="Q41" i="5"/>
  <c r="M41" i="5"/>
  <c r="AC40" i="5"/>
  <c r="Y40" i="5"/>
  <c r="U40" i="5"/>
  <c r="Q40" i="5"/>
  <c r="M40" i="5"/>
  <c r="AC39" i="5"/>
  <c r="Y39" i="5"/>
  <c r="U39" i="5"/>
  <c r="Q39" i="5"/>
  <c r="M39" i="5"/>
  <c r="AC38" i="5"/>
  <c r="Y38" i="5"/>
  <c r="U38" i="5"/>
  <c r="Q38" i="5"/>
  <c r="M38" i="5"/>
  <c r="AC37" i="5"/>
  <c r="Y37" i="5"/>
  <c r="U37" i="5"/>
  <c r="Q37" i="5"/>
  <c r="M37" i="5"/>
  <c r="AC36" i="5"/>
  <c r="Y36" i="5"/>
  <c r="U36" i="5"/>
  <c r="Q36" i="5"/>
  <c r="M36" i="5"/>
  <c r="AC35" i="5"/>
  <c r="Y35" i="5"/>
  <c r="U35" i="5"/>
  <c r="Q35" i="5"/>
  <c r="M35" i="5"/>
  <c r="AC34" i="5"/>
  <c r="Y34" i="5"/>
  <c r="U34" i="5"/>
  <c r="Q34" i="5"/>
  <c r="M34" i="5"/>
  <c r="AC33" i="5"/>
  <c r="Y33" i="5"/>
  <c r="U33" i="5"/>
  <c r="Q33" i="5"/>
  <c r="M33" i="5"/>
  <c r="AC32" i="5"/>
  <c r="Y32" i="5"/>
  <c r="U32" i="5"/>
  <c r="Q32" i="5"/>
  <c r="M32" i="5"/>
  <c r="AC31" i="5"/>
  <c r="Y31" i="5"/>
  <c r="U31" i="5"/>
  <c r="Q31" i="5"/>
  <c r="M31" i="5"/>
  <c r="AC30" i="5"/>
  <c r="Y30" i="5"/>
  <c r="U30" i="5"/>
  <c r="Q30" i="5"/>
  <c r="M30" i="5"/>
  <c r="AC29" i="5"/>
  <c r="Y29" i="5"/>
  <c r="U29" i="5"/>
  <c r="Q29" i="5"/>
  <c r="M29" i="5"/>
  <c r="AC28" i="5"/>
  <c r="Y28" i="5"/>
  <c r="U28" i="5"/>
  <c r="Q28" i="5"/>
  <c r="M28" i="5"/>
  <c r="AC27" i="5"/>
  <c r="Y27" i="5"/>
  <c r="U27" i="5"/>
  <c r="Q27" i="5"/>
  <c r="M27" i="5"/>
  <c r="AC26" i="5"/>
  <c r="Y26" i="5"/>
  <c r="U26" i="5"/>
  <c r="Q26" i="5"/>
  <c r="M26" i="5"/>
  <c r="AC25" i="5"/>
  <c r="Y25" i="5"/>
  <c r="U25" i="5"/>
  <c r="Q25" i="5"/>
  <c r="M25" i="5"/>
  <c r="AC24" i="5"/>
  <c r="Y24" i="5"/>
  <c r="U24" i="5"/>
  <c r="Q24" i="5"/>
  <c r="M24" i="5"/>
  <c r="AC23" i="5"/>
  <c r="Y23" i="5"/>
  <c r="U23" i="5"/>
  <c r="Q23" i="5"/>
  <c r="M23" i="5"/>
  <c r="AC22" i="5"/>
  <c r="Y22" i="5"/>
  <c r="U22" i="5"/>
  <c r="Q22" i="5"/>
  <c r="M22" i="5"/>
  <c r="AC21" i="5"/>
  <c r="Y21" i="5"/>
  <c r="U21" i="5"/>
  <c r="Q21" i="5"/>
  <c r="M21" i="5"/>
  <c r="AC20" i="5"/>
  <c r="Y20" i="5"/>
  <c r="U20" i="5"/>
  <c r="Q20" i="5"/>
  <c r="M20" i="5"/>
  <c r="AC19" i="5"/>
  <c r="Y19" i="5"/>
  <c r="U19" i="5"/>
  <c r="Q19" i="5"/>
  <c r="M19" i="5"/>
  <c r="AC18" i="5"/>
  <c r="Y18" i="5"/>
  <c r="U18" i="5"/>
  <c r="Q18" i="5"/>
  <c r="M18" i="5"/>
  <c r="AC17" i="5"/>
  <c r="Y17" i="5"/>
  <c r="U17" i="5"/>
  <c r="Q17" i="5"/>
  <c r="M17" i="5"/>
  <c r="AC16" i="5"/>
  <c r="Y16" i="5"/>
  <c r="U16" i="5"/>
  <c r="Q16" i="5"/>
  <c r="M16" i="5"/>
  <c r="AC15" i="5"/>
  <c r="Y15" i="5"/>
  <c r="U15" i="5"/>
  <c r="Q15" i="5"/>
  <c r="M15" i="5"/>
  <c r="AB540" i="6"/>
  <c r="X540" i="6"/>
  <c r="T540" i="6"/>
  <c r="P540" i="6"/>
  <c r="L540" i="6"/>
  <c r="J540" i="6"/>
  <c r="I540" i="6"/>
  <c r="H540" i="6"/>
  <c r="D13" i="11" s="1"/>
  <c r="G539" i="6"/>
  <c r="G538" i="6"/>
  <c r="G537" i="6"/>
  <c r="G536" i="6"/>
  <c r="G535" i="6"/>
  <c r="G534" i="6"/>
  <c r="G533" i="6"/>
  <c r="G532" i="6"/>
  <c r="G531" i="6"/>
  <c r="G530" i="6"/>
  <c r="G529" i="6"/>
  <c r="G528" i="6"/>
  <c r="G527" i="6"/>
  <c r="G526" i="6"/>
  <c r="G525" i="6"/>
  <c r="G524" i="6"/>
  <c r="G523" i="6"/>
  <c r="G522" i="6"/>
  <c r="G521" i="6"/>
  <c r="G520" i="6"/>
  <c r="G519" i="6"/>
  <c r="G518" i="6"/>
  <c r="G517" i="6"/>
  <c r="G516" i="6"/>
  <c r="G515" i="6"/>
  <c r="G514" i="6"/>
  <c r="G513" i="6"/>
  <c r="G512" i="6"/>
  <c r="G511" i="6"/>
  <c r="G510" i="6"/>
  <c r="G509" i="6"/>
  <c r="G508" i="6"/>
  <c r="G507" i="6"/>
  <c r="G506" i="6"/>
  <c r="G505" i="6"/>
  <c r="G504" i="6"/>
  <c r="G503" i="6"/>
  <c r="G502" i="6"/>
  <c r="G501" i="6"/>
  <c r="G500" i="6"/>
  <c r="G499" i="6"/>
  <c r="G498" i="6"/>
  <c r="G497" i="6"/>
  <c r="G496" i="6"/>
  <c r="G495" i="6"/>
  <c r="G494" i="6"/>
  <c r="G493" i="6"/>
  <c r="G492" i="6"/>
  <c r="G491" i="6"/>
  <c r="G490" i="6"/>
  <c r="G489" i="6"/>
  <c r="G488" i="6"/>
  <c r="G487" i="6"/>
  <c r="G486" i="6"/>
  <c r="G485" i="6"/>
  <c r="G484" i="6"/>
  <c r="G483" i="6"/>
  <c r="G482" i="6"/>
  <c r="G481" i="6"/>
  <c r="G480" i="6"/>
  <c r="G479" i="6"/>
  <c r="G478" i="6"/>
  <c r="G477" i="6"/>
  <c r="G476" i="6"/>
  <c r="G475" i="6"/>
  <c r="G474" i="6"/>
  <c r="G473" i="6"/>
  <c r="G472" i="6"/>
  <c r="G471" i="6"/>
  <c r="G470" i="6"/>
  <c r="G469" i="6"/>
  <c r="G468" i="6"/>
  <c r="G467" i="6"/>
  <c r="G466" i="6"/>
  <c r="G465" i="6"/>
  <c r="G464" i="6"/>
  <c r="G463" i="6"/>
  <c r="G462" i="6"/>
  <c r="G461" i="6"/>
  <c r="G460" i="6"/>
  <c r="G459" i="6"/>
  <c r="G458" i="6"/>
  <c r="G457" i="6"/>
  <c r="G456" i="6"/>
  <c r="G455" i="6"/>
  <c r="G454" i="6"/>
  <c r="G453" i="6"/>
  <c r="G452" i="6"/>
  <c r="G451" i="6"/>
  <c r="G450" i="6"/>
  <c r="G449" i="6"/>
  <c r="G448" i="6"/>
  <c r="G447" i="6"/>
  <c r="G446" i="6"/>
  <c r="G445" i="6"/>
  <c r="G444" i="6"/>
  <c r="G443" i="6"/>
  <c r="G442" i="6"/>
  <c r="G441" i="6"/>
  <c r="G440" i="6"/>
  <c r="G439" i="6"/>
  <c r="G438" i="6"/>
  <c r="G437" i="6"/>
  <c r="G436" i="6"/>
  <c r="G435" i="6"/>
  <c r="G434" i="6"/>
  <c r="G433" i="6"/>
  <c r="G432" i="6"/>
  <c r="G431" i="6"/>
  <c r="G430" i="6"/>
  <c r="G429" i="6"/>
  <c r="G428" i="6"/>
  <c r="G427" i="6"/>
  <c r="G426" i="6"/>
  <c r="G425" i="6"/>
  <c r="G424" i="6"/>
  <c r="G423" i="6"/>
  <c r="G422" i="6"/>
  <c r="G421" i="6"/>
  <c r="G420" i="6"/>
  <c r="G419" i="6"/>
  <c r="G418" i="6"/>
  <c r="G417" i="6"/>
  <c r="G416" i="6"/>
  <c r="G415" i="6"/>
  <c r="G414" i="6"/>
  <c r="G413" i="6"/>
  <c r="G412" i="6"/>
  <c r="G411" i="6"/>
  <c r="G410" i="6"/>
  <c r="G409" i="6"/>
  <c r="G408" i="6"/>
  <c r="G407" i="6"/>
  <c r="G406" i="6"/>
  <c r="G405" i="6"/>
  <c r="G404" i="6"/>
  <c r="G403" i="6"/>
  <c r="G402" i="6"/>
  <c r="G401" i="6"/>
  <c r="G400" i="6"/>
  <c r="G399" i="6"/>
  <c r="G398" i="6"/>
  <c r="G397" i="6"/>
  <c r="G396" i="6"/>
  <c r="G395" i="6"/>
  <c r="G394" i="6"/>
  <c r="G393" i="6"/>
  <c r="G392" i="6"/>
  <c r="G391" i="6"/>
  <c r="G390" i="6"/>
  <c r="G389" i="6"/>
  <c r="G388" i="6"/>
  <c r="G387" i="6"/>
  <c r="G386" i="6"/>
  <c r="G385" i="6"/>
  <c r="G384" i="6"/>
  <c r="G383" i="6"/>
  <c r="G382" i="6"/>
  <c r="G381" i="6"/>
  <c r="G380" i="6"/>
  <c r="G379" i="6"/>
  <c r="G378" i="6"/>
  <c r="G377" i="6"/>
  <c r="G376" i="6"/>
  <c r="G375" i="6"/>
  <c r="G374" i="6"/>
  <c r="G373" i="6"/>
  <c r="G372" i="6"/>
  <c r="G371" i="6"/>
  <c r="G370" i="6"/>
  <c r="G369" i="6"/>
  <c r="G368" i="6"/>
  <c r="G367" i="6"/>
  <c r="G366" i="6"/>
  <c r="G365" i="6"/>
  <c r="G364" i="6"/>
  <c r="G363" i="6"/>
  <c r="G362" i="6"/>
  <c r="G361" i="6"/>
  <c r="G360" i="6"/>
  <c r="G359" i="6"/>
  <c r="G358" i="6"/>
  <c r="G357" i="6"/>
  <c r="G356" i="6"/>
  <c r="G355" i="6"/>
  <c r="G354" i="6"/>
  <c r="G353" i="6"/>
  <c r="G352" i="6"/>
  <c r="G351" i="6"/>
  <c r="G350" i="6"/>
  <c r="G349" i="6"/>
  <c r="G348" i="6"/>
  <c r="G347" i="6"/>
  <c r="G346" i="6"/>
  <c r="G345" i="6"/>
  <c r="G344" i="6"/>
  <c r="G343" i="6"/>
  <c r="G342" i="6"/>
  <c r="G341" i="6"/>
  <c r="G340" i="6"/>
  <c r="G339" i="6"/>
  <c r="G338" i="6"/>
  <c r="G337" i="6"/>
  <c r="G336" i="6"/>
  <c r="G335" i="6"/>
  <c r="G334" i="6"/>
  <c r="G333" i="6"/>
  <c r="G332" i="6"/>
  <c r="G331" i="6"/>
  <c r="G330" i="6"/>
  <c r="G329" i="6"/>
  <c r="G328" i="6"/>
  <c r="G327" i="6"/>
  <c r="G326" i="6"/>
  <c r="G325" i="6"/>
  <c r="G324" i="6"/>
  <c r="G323" i="6"/>
  <c r="G322" i="6"/>
  <c r="G321" i="6"/>
  <c r="G320" i="6"/>
  <c r="G319" i="6"/>
  <c r="G318" i="6"/>
  <c r="G317" i="6"/>
  <c r="G316" i="6"/>
  <c r="G315" i="6"/>
  <c r="G314" i="6"/>
  <c r="G313" i="6"/>
  <c r="G312" i="6"/>
  <c r="G311" i="6"/>
  <c r="G310" i="6"/>
  <c r="G309" i="6"/>
  <c r="G308" i="6"/>
  <c r="G307" i="6"/>
  <c r="G306" i="6"/>
  <c r="G305" i="6"/>
  <c r="G304" i="6"/>
  <c r="G303" i="6"/>
  <c r="G302" i="6"/>
  <c r="G301" i="6"/>
  <c r="G300" i="6"/>
  <c r="G299" i="6"/>
  <c r="G298" i="6"/>
  <c r="G297" i="6"/>
  <c r="G296" i="6"/>
  <c r="G295" i="6"/>
  <c r="G294" i="6"/>
  <c r="G293" i="6"/>
  <c r="G292" i="6"/>
  <c r="G291" i="6"/>
  <c r="G290" i="6"/>
  <c r="G289" i="6"/>
  <c r="G288" i="6"/>
  <c r="G287" i="6"/>
  <c r="G286" i="6"/>
  <c r="G285" i="6"/>
  <c r="G284" i="6"/>
  <c r="G283" i="6"/>
  <c r="G282" i="6"/>
  <c r="G281" i="6"/>
  <c r="G280" i="6"/>
  <c r="G279" i="6"/>
  <c r="G278" i="6"/>
  <c r="G277" i="6"/>
  <c r="G276" i="6"/>
  <c r="G275" i="6"/>
  <c r="G274" i="6"/>
  <c r="G273" i="6"/>
  <c r="G272" i="6"/>
  <c r="G271" i="6"/>
  <c r="G270" i="6"/>
  <c r="G269" i="6"/>
  <c r="G268" i="6"/>
  <c r="G267" i="6"/>
  <c r="G266" i="6"/>
  <c r="G265" i="6"/>
  <c r="G264" i="6"/>
  <c r="G263" i="6"/>
  <c r="G262" i="6"/>
  <c r="G261" i="6"/>
  <c r="G260" i="6"/>
  <c r="G259" i="6"/>
  <c r="G258" i="6"/>
  <c r="G257" i="6"/>
  <c r="G256" i="6"/>
  <c r="G255" i="6"/>
  <c r="G254" i="6"/>
  <c r="G253" i="6"/>
  <c r="G252" i="6"/>
  <c r="G251" i="6"/>
  <c r="G250" i="6"/>
  <c r="G249" i="6"/>
  <c r="G248" i="6"/>
  <c r="G247" i="6"/>
  <c r="G246" i="6"/>
  <c r="G245" i="6"/>
  <c r="G244" i="6"/>
  <c r="G243" i="6"/>
  <c r="G242" i="6"/>
  <c r="G241" i="6"/>
  <c r="G240" i="6"/>
  <c r="G239" i="6"/>
  <c r="G238" i="6"/>
  <c r="G237" i="6"/>
  <c r="G236" i="6"/>
  <c r="G235" i="6"/>
  <c r="G234" i="6"/>
  <c r="G233" i="6"/>
  <c r="G232" i="6"/>
  <c r="G231" i="6"/>
  <c r="G230" i="6"/>
  <c r="G229" i="6"/>
  <c r="G228" i="6"/>
  <c r="G227" i="6"/>
  <c r="G226" i="6"/>
  <c r="G225" i="6"/>
  <c r="G224" i="6"/>
  <c r="G223" i="6"/>
  <c r="G222" i="6"/>
  <c r="G221" i="6"/>
  <c r="G220" i="6"/>
  <c r="G219" i="6"/>
  <c r="G218" i="6"/>
  <c r="G217" i="6"/>
  <c r="G216" i="6"/>
  <c r="G215" i="6"/>
  <c r="G214" i="6"/>
  <c r="G213" i="6"/>
  <c r="G212" i="6"/>
  <c r="G211" i="6"/>
  <c r="G210" i="6"/>
  <c r="G209" i="6"/>
  <c r="G208" i="6"/>
  <c r="G207" i="6"/>
  <c r="G206" i="6"/>
  <c r="G205" i="6"/>
  <c r="G204" i="6"/>
  <c r="G203" i="6"/>
  <c r="G202" i="6"/>
  <c r="G201" i="6"/>
  <c r="G200" i="6"/>
  <c r="G199" i="6"/>
  <c r="G198" i="6"/>
  <c r="G19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2"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540" i="6" s="1"/>
  <c r="C13" i="11" s="1"/>
  <c r="AC539" i="6"/>
  <c r="Y539" i="6"/>
  <c r="U539" i="6"/>
  <c r="Q539" i="6"/>
  <c r="M539" i="6"/>
  <c r="AC538" i="6"/>
  <c r="Y538" i="6"/>
  <c r="U538" i="6"/>
  <c r="Q538" i="6"/>
  <c r="M538" i="6"/>
  <c r="AC537" i="6"/>
  <c r="Y537" i="6"/>
  <c r="U537" i="6"/>
  <c r="Q537" i="6"/>
  <c r="M537" i="6"/>
  <c r="AC536" i="6"/>
  <c r="Y536" i="6"/>
  <c r="U536" i="6"/>
  <c r="Q536" i="6"/>
  <c r="M536" i="6"/>
  <c r="AC535" i="6"/>
  <c r="Y535" i="6"/>
  <c r="U535" i="6"/>
  <c r="Q535" i="6"/>
  <c r="M535" i="6"/>
  <c r="AC534" i="6"/>
  <c r="Y534" i="6"/>
  <c r="U534" i="6"/>
  <c r="Q534" i="6"/>
  <c r="M534" i="6"/>
  <c r="AC533" i="6"/>
  <c r="Y533" i="6"/>
  <c r="U533" i="6"/>
  <c r="Q533" i="6"/>
  <c r="M533" i="6"/>
  <c r="AC532" i="6"/>
  <c r="Y532" i="6"/>
  <c r="U532" i="6"/>
  <c r="Q532" i="6"/>
  <c r="M532" i="6"/>
  <c r="AC531" i="6"/>
  <c r="Y531" i="6"/>
  <c r="U531" i="6"/>
  <c r="Q531" i="6"/>
  <c r="M531" i="6"/>
  <c r="AC530" i="6"/>
  <c r="Y530" i="6"/>
  <c r="U530" i="6"/>
  <c r="Q530" i="6"/>
  <c r="M530" i="6"/>
  <c r="AC529" i="6"/>
  <c r="Y529" i="6"/>
  <c r="U529" i="6"/>
  <c r="Q529" i="6"/>
  <c r="M529" i="6"/>
  <c r="AC528" i="6"/>
  <c r="Y528" i="6"/>
  <c r="U528" i="6"/>
  <c r="Q528" i="6"/>
  <c r="M528" i="6"/>
  <c r="AC527" i="6"/>
  <c r="Y527" i="6"/>
  <c r="U527" i="6"/>
  <c r="Q527" i="6"/>
  <c r="M527" i="6"/>
  <c r="AC526" i="6"/>
  <c r="Y526" i="6"/>
  <c r="U526" i="6"/>
  <c r="Q526" i="6"/>
  <c r="M526" i="6"/>
  <c r="AC525" i="6"/>
  <c r="Y525" i="6"/>
  <c r="U525" i="6"/>
  <c r="Q525" i="6"/>
  <c r="M525" i="6"/>
  <c r="AC524" i="6"/>
  <c r="Y524" i="6"/>
  <c r="U524" i="6"/>
  <c r="Q524" i="6"/>
  <c r="M524" i="6"/>
  <c r="AC523" i="6"/>
  <c r="Y523" i="6"/>
  <c r="U523" i="6"/>
  <c r="Q523" i="6"/>
  <c r="M523" i="6"/>
  <c r="AC522" i="6"/>
  <c r="Y522" i="6"/>
  <c r="U522" i="6"/>
  <c r="Q522" i="6"/>
  <c r="M522" i="6"/>
  <c r="AC521" i="6"/>
  <c r="Y521" i="6"/>
  <c r="U521" i="6"/>
  <c r="Q521" i="6"/>
  <c r="M521" i="6"/>
  <c r="AC520" i="6"/>
  <c r="Y520" i="6"/>
  <c r="U520" i="6"/>
  <c r="Q520" i="6"/>
  <c r="M520" i="6"/>
  <c r="AC519" i="6"/>
  <c r="Y519" i="6"/>
  <c r="U519" i="6"/>
  <c r="Q519" i="6"/>
  <c r="M519" i="6"/>
  <c r="AC518" i="6"/>
  <c r="Y518" i="6"/>
  <c r="U518" i="6"/>
  <c r="Q518" i="6"/>
  <c r="M518" i="6"/>
  <c r="AC517" i="6"/>
  <c r="Y517" i="6"/>
  <c r="U517" i="6"/>
  <c r="Q517" i="6"/>
  <c r="M517" i="6"/>
  <c r="AC516" i="6"/>
  <c r="Y516" i="6"/>
  <c r="U516" i="6"/>
  <c r="Q516" i="6"/>
  <c r="M516" i="6"/>
  <c r="AC515" i="6"/>
  <c r="Y515" i="6"/>
  <c r="U515" i="6"/>
  <c r="Q515" i="6"/>
  <c r="M515" i="6"/>
  <c r="AC514" i="6"/>
  <c r="Y514" i="6"/>
  <c r="U514" i="6"/>
  <c r="Q514" i="6"/>
  <c r="M514" i="6"/>
  <c r="AC513" i="6"/>
  <c r="Y513" i="6"/>
  <c r="U513" i="6"/>
  <c r="Q513" i="6"/>
  <c r="M513" i="6"/>
  <c r="AC512" i="6"/>
  <c r="Y512" i="6"/>
  <c r="U512" i="6"/>
  <c r="Q512" i="6"/>
  <c r="M512" i="6"/>
  <c r="AC511" i="6"/>
  <c r="Y511" i="6"/>
  <c r="U511" i="6"/>
  <c r="Q511" i="6"/>
  <c r="M511" i="6"/>
  <c r="AC510" i="6"/>
  <c r="Y510" i="6"/>
  <c r="U510" i="6"/>
  <c r="Q510" i="6"/>
  <c r="M510" i="6"/>
  <c r="AC509" i="6"/>
  <c r="Y509" i="6"/>
  <c r="U509" i="6"/>
  <c r="Q509" i="6"/>
  <c r="M509" i="6"/>
  <c r="AC508" i="6"/>
  <c r="Y508" i="6"/>
  <c r="U508" i="6"/>
  <c r="Q508" i="6"/>
  <c r="M508" i="6"/>
  <c r="AC507" i="6"/>
  <c r="Y507" i="6"/>
  <c r="U507" i="6"/>
  <c r="Q507" i="6"/>
  <c r="M507" i="6"/>
  <c r="AC506" i="6"/>
  <c r="Y506" i="6"/>
  <c r="U506" i="6"/>
  <c r="Q506" i="6"/>
  <c r="M506" i="6"/>
  <c r="AC505" i="6"/>
  <c r="Y505" i="6"/>
  <c r="U505" i="6"/>
  <c r="Q505" i="6"/>
  <c r="M505" i="6"/>
  <c r="AC504" i="6"/>
  <c r="Y504" i="6"/>
  <c r="U504" i="6"/>
  <c r="Q504" i="6"/>
  <c r="M504" i="6"/>
  <c r="AC503" i="6"/>
  <c r="Y503" i="6"/>
  <c r="U503" i="6"/>
  <c r="Q503" i="6"/>
  <c r="M503" i="6"/>
  <c r="AC502" i="6"/>
  <c r="Y502" i="6"/>
  <c r="U502" i="6"/>
  <c r="Q502" i="6"/>
  <c r="M502" i="6"/>
  <c r="AC501" i="6"/>
  <c r="Y501" i="6"/>
  <c r="U501" i="6"/>
  <c r="Q501" i="6"/>
  <c r="M501" i="6"/>
  <c r="AC500" i="6"/>
  <c r="Y500" i="6"/>
  <c r="U500" i="6"/>
  <c r="Q500" i="6"/>
  <c r="M500" i="6"/>
  <c r="AC499" i="6"/>
  <c r="Y499" i="6"/>
  <c r="U499" i="6"/>
  <c r="Q499" i="6"/>
  <c r="M499" i="6"/>
  <c r="AC498" i="6"/>
  <c r="Y498" i="6"/>
  <c r="U498" i="6"/>
  <c r="Q498" i="6"/>
  <c r="M498" i="6"/>
  <c r="AC497" i="6"/>
  <c r="Y497" i="6"/>
  <c r="U497" i="6"/>
  <c r="Q497" i="6"/>
  <c r="M497" i="6"/>
  <c r="AC496" i="6"/>
  <c r="Y496" i="6"/>
  <c r="U496" i="6"/>
  <c r="Q496" i="6"/>
  <c r="M496" i="6"/>
  <c r="AC495" i="6"/>
  <c r="Y495" i="6"/>
  <c r="U495" i="6"/>
  <c r="Q495" i="6"/>
  <c r="M495" i="6"/>
  <c r="AC494" i="6"/>
  <c r="Y494" i="6"/>
  <c r="U494" i="6"/>
  <c r="Q494" i="6"/>
  <c r="M494" i="6"/>
  <c r="AC493" i="6"/>
  <c r="Y493" i="6"/>
  <c r="U493" i="6"/>
  <c r="Q493" i="6"/>
  <c r="M493" i="6"/>
  <c r="AC492" i="6"/>
  <c r="Y492" i="6"/>
  <c r="U492" i="6"/>
  <c r="Q492" i="6"/>
  <c r="M492" i="6"/>
  <c r="AC491" i="6"/>
  <c r="Y491" i="6"/>
  <c r="U491" i="6"/>
  <c r="Q491" i="6"/>
  <c r="M491" i="6"/>
  <c r="AC490" i="6"/>
  <c r="Y490" i="6"/>
  <c r="U490" i="6"/>
  <c r="Q490" i="6"/>
  <c r="M490" i="6"/>
  <c r="AC489" i="6"/>
  <c r="Y489" i="6"/>
  <c r="U489" i="6"/>
  <c r="Q489" i="6"/>
  <c r="M489" i="6"/>
  <c r="AC488" i="6"/>
  <c r="Y488" i="6"/>
  <c r="U488" i="6"/>
  <c r="Q488" i="6"/>
  <c r="M488" i="6"/>
  <c r="AC487" i="6"/>
  <c r="Y487" i="6"/>
  <c r="U487" i="6"/>
  <c r="Q487" i="6"/>
  <c r="M487" i="6"/>
  <c r="AC486" i="6"/>
  <c r="Y486" i="6"/>
  <c r="U486" i="6"/>
  <c r="Q486" i="6"/>
  <c r="M486" i="6"/>
  <c r="AC485" i="6"/>
  <c r="Y485" i="6"/>
  <c r="U485" i="6"/>
  <c r="Q485" i="6"/>
  <c r="M485" i="6"/>
  <c r="AC484" i="6"/>
  <c r="Y484" i="6"/>
  <c r="U484" i="6"/>
  <c r="Q484" i="6"/>
  <c r="M484" i="6"/>
  <c r="AC483" i="6"/>
  <c r="Y483" i="6"/>
  <c r="U483" i="6"/>
  <c r="Q483" i="6"/>
  <c r="M483" i="6"/>
  <c r="AC482" i="6"/>
  <c r="Y482" i="6"/>
  <c r="U482" i="6"/>
  <c r="Q482" i="6"/>
  <c r="M482" i="6"/>
  <c r="AC481" i="6"/>
  <c r="Y481" i="6"/>
  <c r="U481" i="6"/>
  <c r="Q481" i="6"/>
  <c r="M481" i="6"/>
  <c r="AC480" i="6"/>
  <c r="Y480" i="6"/>
  <c r="U480" i="6"/>
  <c r="Q480" i="6"/>
  <c r="M480" i="6"/>
  <c r="AC479" i="6"/>
  <c r="Y479" i="6"/>
  <c r="U479" i="6"/>
  <c r="Q479" i="6"/>
  <c r="M479" i="6"/>
  <c r="AC478" i="6"/>
  <c r="Y478" i="6"/>
  <c r="U478" i="6"/>
  <c r="Q478" i="6"/>
  <c r="M478" i="6"/>
  <c r="AC477" i="6"/>
  <c r="Y477" i="6"/>
  <c r="U477" i="6"/>
  <c r="Q477" i="6"/>
  <c r="M477" i="6"/>
  <c r="AC476" i="6"/>
  <c r="Y476" i="6"/>
  <c r="U476" i="6"/>
  <c r="Q476" i="6"/>
  <c r="M476" i="6"/>
  <c r="AC475" i="6"/>
  <c r="Y475" i="6"/>
  <c r="U475" i="6"/>
  <c r="Q475" i="6"/>
  <c r="M475" i="6"/>
  <c r="AC474" i="6"/>
  <c r="Y474" i="6"/>
  <c r="U474" i="6"/>
  <c r="Q474" i="6"/>
  <c r="M474" i="6"/>
  <c r="AC473" i="6"/>
  <c r="Y473" i="6"/>
  <c r="U473" i="6"/>
  <c r="Q473" i="6"/>
  <c r="M473" i="6"/>
  <c r="AC472" i="6"/>
  <c r="Y472" i="6"/>
  <c r="U472" i="6"/>
  <c r="Q472" i="6"/>
  <c r="M472" i="6"/>
  <c r="AC471" i="6"/>
  <c r="Y471" i="6"/>
  <c r="U471" i="6"/>
  <c r="Q471" i="6"/>
  <c r="M471" i="6"/>
  <c r="AC470" i="6"/>
  <c r="Y470" i="6"/>
  <c r="U470" i="6"/>
  <c r="Q470" i="6"/>
  <c r="M470" i="6"/>
  <c r="AC469" i="6"/>
  <c r="Y469" i="6"/>
  <c r="U469" i="6"/>
  <c r="Q469" i="6"/>
  <c r="M469" i="6"/>
  <c r="AC468" i="6"/>
  <c r="Y468" i="6"/>
  <c r="U468" i="6"/>
  <c r="Q468" i="6"/>
  <c r="M468" i="6"/>
  <c r="AC467" i="6"/>
  <c r="Y467" i="6"/>
  <c r="U467" i="6"/>
  <c r="Q467" i="6"/>
  <c r="M467" i="6"/>
  <c r="AC466" i="6"/>
  <c r="Y466" i="6"/>
  <c r="U466" i="6"/>
  <c r="Q466" i="6"/>
  <c r="M466" i="6"/>
  <c r="AC465" i="6"/>
  <c r="Y465" i="6"/>
  <c r="U465" i="6"/>
  <c r="Q465" i="6"/>
  <c r="M465" i="6"/>
  <c r="AC464" i="6"/>
  <c r="Y464" i="6"/>
  <c r="U464" i="6"/>
  <c r="Q464" i="6"/>
  <c r="M464" i="6"/>
  <c r="AC463" i="6"/>
  <c r="Y463" i="6"/>
  <c r="U463" i="6"/>
  <c r="Q463" i="6"/>
  <c r="M463" i="6"/>
  <c r="AC462" i="6"/>
  <c r="Y462" i="6"/>
  <c r="U462" i="6"/>
  <c r="Q462" i="6"/>
  <c r="M462" i="6"/>
  <c r="AC461" i="6"/>
  <c r="Y461" i="6"/>
  <c r="U461" i="6"/>
  <c r="Q461" i="6"/>
  <c r="M461" i="6"/>
  <c r="AC460" i="6"/>
  <c r="Y460" i="6"/>
  <c r="U460" i="6"/>
  <c r="Q460" i="6"/>
  <c r="M460" i="6"/>
  <c r="AC459" i="6"/>
  <c r="Y459" i="6"/>
  <c r="U459" i="6"/>
  <c r="Q459" i="6"/>
  <c r="M459" i="6"/>
  <c r="AC458" i="6"/>
  <c r="Y458" i="6"/>
  <c r="U458" i="6"/>
  <c r="Q458" i="6"/>
  <c r="M458" i="6"/>
  <c r="AC457" i="6"/>
  <c r="Y457" i="6"/>
  <c r="U457" i="6"/>
  <c r="Q457" i="6"/>
  <c r="M457" i="6"/>
  <c r="AC456" i="6"/>
  <c r="Y456" i="6"/>
  <c r="U456" i="6"/>
  <c r="Q456" i="6"/>
  <c r="M456" i="6"/>
  <c r="AC455" i="6"/>
  <c r="Y455" i="6"/>
  <c r="U455" i="6"/>
  <c r="Q455" i="6"/>
  <c r="M455" i="6"/>
  <c r="AC454" i="6"/>
  <c r="Y454" i="6"/>
  <c r="U454" i="6"/>
  <c r="Q454" i="6"/>
  <c r="M454" i="6"/>
  <c r="AC453" i="6"/>
  <c r="Y453" i="6"/>
  <c r="U453" i="6"/>
  <c r="Q453" i="6"/>
  <c r="M453" i="6"/>
  <c r="AC452" i="6"/>
  <c r="Y452" i="6"/>
  <c r="U452" i="6"/>
  <c r="Q452" i="6"/>
  <c r="M452" i="6"/>
  <c r="AC451" i="6"/>
  <c r="Y451" i="6"/>
  <c r="U451" i="6"/>
  <c r="Q451" i="6"/>
  <c r="M451" i="6"/>
  <c r="AC450" i="6"/>
  <c r="Y450" i="6"/>
  <c r="U450" i="6"/>
  <c r="Q450" i="6"/>
  <c r="M450" i="6"/>
  <c r="AC449" i="6"/>
  <c r="Y449" i="6"/>
  <c r="U449" i="6"/>
  <c r="Q449" i="6"/>
  <c r="M449" i="6"/>
  <c r="AC448" i="6"/>
  <c r="Y448" i="6"/>
  <c r="U448" i="6"/>
  <c r="Q448" i="6"/>
  <c r="M448" i="6"/>
  <c r="AC447" i="6"/>
  <c r="Y447" i="6"/>
  <c r="U447" i="6"/>
  <c r="Q447" i="6"/>
  <c r="M447" i="6"/>
  <c r="AC446" i="6"/>
  <c r="Y446" i="6"/>
  <c r="U446" i="6"/>
  <c r="Q446" i="6"/>
  <c r="M446" i="6"/>
  <c r="AC445" i="6"/>
  <c r="Y445" i="6"/>
  <c r="U445" i="6"/>
  <c r="Q445" i="6"/>
  <c r="M445" i="6"/>
  <c r="AC444" i="6"/>
  <c r="Y444" i="6"/>
  <c r="U444" i="6"/>
  <c r="Q444" i="6"/>
  <c r="M444" i="6"/>
  <c r="AC443" i="6"/>
  <c r="Y443" i="6"/>
  <c r="U443" i="6"/>
  <c r="Q443" i="6"/>
  <c r="M443" i="6"/>
  <c r="AC442" i="6"/>
  <c r="Y442" i="6"/>
  <c r="U442" i="6"/>
  <c r="Q442" i="6"/>
  <c r="M442" i="6"/>
  <c r="AC441" i="6"/>
  <c r="Y441" i="6"/>
  <c r="U441" i="6"/>
  <c r="Q441" i="6"/>
  <c r="M441" i="6"/>
  <c r="AC440" i="6"/>
  <c r="Y440" i="6"/>
  <c r="U440" i="6"/>
  <c r="Q440" i="6"/>
  <c r="M440" i="6"/>
  <c r="AC439" i="6"/>
  <c r="Y439" i="6"/>
  <c r="U439" i="6"/>
  <c r="Q439" i="6"/>
  <c r="M439" i="6"/>
  <c r="AC438" i="6"/>
  <c r="Y438" i="6"/>
  <c r="U438" i="6"/>
  <c r="Q438" i="6"/>
  <c r="M438" i="6"/>
  <c r="AC437" i="6"/>
  <c r="Y437" i="6"/>
  <c r="U437" i="6"/>
  <c r="Q437" i="6"/>
  <c r="M437" i="6"/>
  <c r="AC436" i="6"/>
  <c r="Y436" i="6"/>
  <c r="U436" i="6"/>
  <c r="Q436" i="6"/>
  <c r="M436" i="6"/>
  <c r="AC435" i="6"/>
  <c r="Y435" i="6"/>
  <c r="U435" i="6"/>
  <c r="Q435" i="6"/>
  <c r="M435" i="6"/>
  <c r="AC434" i="6"/>
  <c r="Y434" i="6"/>
  <c r="U434" i="6"/>
  <c r="Q434" i="6"/>
  <c r="M434" i="6"/>
  <c r="AC433" i="6"/>
  <c r="Y433" i="6"/>
  <c r="U433" i="6"/>
  <c r="Q433" i="6"/>
  <c r="M433" i="6"/>
  <c r="AC432" i="6"/>
  <c r="Y432" i="6"/>
  <c r="U432" i="6"/>
  <c r="Q432" i="6"/>
  <c r="M432" i="6"/>
  <c r="AC431" i="6"/>
  <c r="Y431" i="6"/>
  <c r="U431" i="6"/>
  <c r="Q431" i="6"/>
  <c r="M431" i="6"/>
  <c r="AC430" i="6"/>
  <c r="Y430" i="6"/>
  <c r="U430" i="6"/>
  <c r="Q430" i="6"/>
  <c r="M430" i="6"/>
  <c r="AC429" i="6"/>
  <c r="Y429" i="6"/>
  <c r="U429" i="6"/>
  <c r="Q429" i="6"/>
  <c r="M429" i="6"/>
  <c r="AC428" i="6"/>
  <c r="Y428" i="6"/>
  <c r="U428" i="6"/>
  <c r="Q428" i="6"/>
  <c r="M428" i="6"/>
  <c r="AC427" i="6"/>
  <c r="Y427" i="6"/>
  <c r="U427" i="6"/>
  <c r="Q427" i="6"/>
  <c r="M427" i="6"/>
  <c r="AC426" i="6"/>
  <c r="Y426" i="6"/>
  <c r="U426" i="6"/>
  <c r="Q426" i="6"/>
  <c r="M426" i="6"/>
  <c r="AC425" i="6"/>
  <c r="Y425" i="6"/>
  <c r="U425" i="6"/>
  <c r="Q425" i="6"/>
  <c r="M425" i="6"/>
  <c r="AC424" i="6"/>
  <c r="Y424" i="6"/>
  <c r="U424" i="6"/>
  <c r="Q424" i="6"/>
  <c r="M424" i="6"/>
  <c r="AC423" i="6"/>
  <c r="Y423" i="6"/>
  <c r="U423" i="6"/>
  <c r="Q423" i="6"/>
  <c r="M423" i="6"/>
  <c r="AC422" i="6"/>
  <c r="Y422" i="6"/>
  <c r="U422" i="6"/>
  <c r="Q422" i="6"/>
  <c r="M422" i="6"/>
  <c r="AC421" i="6"/>
  <c r="Y421" i="6"/>
  <c r="U421" i="6"/>
  <c r="Q421" i="6"/>
  <c r="M421" i="6"/>
  <c r="AC420" i="6"/>
  <c r="Y420" i="6"/>
  <c r="U420" i="6"/>
  <c r="Q420" i="6"/>
  <c r="M420" i="6"/>
  <c r="AC419" i="6"/>
  <c r="Y419" i="6"/>
  <c r="U419" i="6"/>
  <c r="Q419" i="6"/>
  <c r="M419" i="6"/>
  <c r="AC418" i="6"/>
  <c r="Y418" i="6"/>
  <c r="U418" i="6"/>
  <c r="Q418" i="6"/>
  <c r="M418" i="6"/>
  <c r="AC417" i="6"/>
  <c r="Y417" i="6"/>
  <c r="U417" i="6"/>
  <c r="Q417" i="6"/>
  <c r="M417" i="6"/>
  <c r="AC416" i="6"/>
  <c r="Y416" i="6"/>
  <c r="U416" i="6"/>
  <c r="Q416" i="6"/>
  <c r="M416" i="6"/>
  <c r="AC415" i="6"/>
  <c r="Y415" i="6"/>
  <c r="U415" i="6"/>
  <c r="Q415" i="6"/>
  <c r="M415" i="6"/>
  <c r="AC414" i="6"/>
  <c r="Y414" i="6"/>
  <c r="U414" i="6"/>
  <c r="Q414" i="6"/>
  <c r="M414" i="6"/>
  <c r="AC413" i="6"/>
  <c r="Y413" i="6"/>
  <c r="U413" i="6"/>
  <c r="Q413" i="6"/>
  <c r="M413" i="6"/>
  <c r="AC412" i="6"/>
  <c r="Y412" i="6"/>
  <c r="U412" i="6"/>
  <c r="Q412" i="6"/>
  <c r="M412" i="6"/>
  <c r="AC411" i="6"/>
  <c r="Y411" i="6"/>
  <c r="U411" i="6"/>
  <c r="Q411" i="6"/>
  <c r="M411" i="6"/>
  <c r="AC410" i="6"/>
  <c r="Y410" i="6"/>
  <c r="U410" i="6"/>
  <c r="Q410" i="6"/>
  <c r="M410" i="6"/>
  <c r="AC409" i="6"/>
  <c r="Y409" i="6"/>
  <c r="U409" i="6"/>
  <c r="Q409" i="6"/>
  <c r="M409" i="6"/>
  <c r="AC408" i="6"/>
  <c r="Y408" i="6"/>
  <c r="U408" i="6"/>
  <c r="Q408" i="6"/>
  <c r="M408" i="6"/>
  <c r="AC407" i="6"/>
  <c r="Y407" i="6"/>
  <c r="U407" i="6"/>
  <c r="Q407" i="6"/>
  <c r="M407" i="6"/>
  <c r="AC406" i="6"/>
  <c r="Y406" i="6"/>
  <c r="U406" i="6"/>
  <c r="Q406" i="6"/>
  <c r="M406" i="6"/>
  <c r="AC405" i="6"/>
  <c r="Y405" i="6"/>
  <c r="U405" i="6"/>
  <c r="Q405" i="6"/>
  <c r="M405" i="6"/>
  <c r="AC404" i="6"/>
  <c r="Y404" i="6"/>
  <c r="U404" i="6"/>
  <c r="Q404" i="6"/>
  <c r="M404" i="6"/>
  <c r="AC403" i="6"/>
  <c r="Y403" i="6"/>
  <c r="U403" i="6"/>
  <c r="Q403" i="6"/>
  <c r="M403" i="6"/>
  <c r="AC402" i="6"/>
  <c r="Y402" i="6"/>
  <c r="U402" i="6"/>
  <c r="Q402" i="6"/>
  <c r="M402" i="6"/>
  <c r="AC401" i="6"/>
  <c r="Y401" i="6"/>
  <c r="U401" i="6"/>
  <c r="Q401" i="6"/>
  <c r="M401" i="6"/>
  <c r="AC400" i="6"/>
  <c r="Y400" i="6"/>
  <c r="U400" i="6"/>
  <c r="Q400" i="6"/>
  <c r="M400" i="6"/>
  <c r="AC399" i="6"/>
  <c r="Y399" i="6"/>
  <c r="U399" i="6"/>
  <c r="Q399" i="6"/>
  <c r="M399" i="6"/>
  <c r="AC398" i="6"/>
  <c r="Y398" i="6"/>
  <c r="U398" i="6"/>
  <c r="Q398" i="6"/>
  <c r="M398" i="6"/>
  <c r="AC397" i="6"/>
  <c r="Y397" i="6"/>
  <c r="U397" i="6"/>
  <c r="Q397" i="6"/>
  <c r="M397" i="6"/>
  <c r="AC396" i="6"/>
  <c r="Y396" i="6"/>
  <c r="U396" i="6"/>
  <c r="Q396" i="6"/>
  <c r="M396" i="6"/>
  <c r="AC395" i="6"/>
  <c r="Y395" i="6"/>
  <c r="U395" i="6"/>
  <c r="Q395" i="6"/>
  <c r="M395" i="6"/>
  <c r="AC394" i="6"/>
  <c r="Y394" i="6"/>
  <c r="U394" i="6"/>
  <c r="Q394" i="6"/>
  <c r="M394" i="6"/>
  <c r="AC393" i="6"/>
  <c r="Y393" i="6"/>
  <c r="U393" i="6"/>
  <c r="Q393" i="6"/>
  <c r="M393" i="6"/>
  <c r="AC392" i="6"/>
  <c r="Y392" i="6"/>
  <c r="U392" i="6"/>
  <c r="Q392" i="6"/>
  <c r="M392" i="6"/>
  <c r="AC391" i="6"/>
  <c r="Y391" i="6"/>
  <c r="U391" i="6"/>
  <c r="Q391" i="6"/>
  <c r="M391" i="6"/>
  <c r="AC390" i="6"/>
  <c r="Y390" i="6"/>
  <c r="U390" i="6"/>
  <c r="Q390" i="6"/>
  <c r="M390" i="6"/>
  <c r="AC389" i="6"/>
  <c r="Y389" i="6"/>
  <c r="U389" i="6"/>
  <c r="Q389" i="6"/>
  <c r="M389" i="6"/>
  <c r="AC388" i="6"/>
  <c r="Y388" i="6"/>
  <c r="U388" i="6"/>
  <c r="Q388" i="6"/>
  <c r="M388" i="6"/>
  <c r="AC387" i="6"/>
  <c r="Y387" i="6"/>
  <c r="U387" i="6"/>
  <c r="Q387" i="6"/>
  <c r="M387" i="6"/>
  <c r="AC386" i="6"/>
  <c r="Y386" i="6"/>
  <c r="U386" i="6"/>
  <c r="Q386" i="6"/>
  <c r="M386" i="6"/>
  <c r="AC385" i="6"/>
  <c r="Y385" i="6"/>
  <c r="U385" i="6"/>
  <c r="Q385" i="6"/>
  <c r="M385" i="6"/>
  <c r="AC384" i="6"/>
  <c r="Y384" i="6"/>
  <c r="U384" i="6"/>
  <c r="Q384" i="6"/>
  <c r="M384" i="6"/>
  <c r="AC383" i="6"/>
  <c r="Y383" i="6"/>
  <c r="U383" i="6"/>
  <c r="Q383" i="6"/>
  <c r="M383" i="6"/>
  <c r="AC382" i="6"/>
  <c r="Y382" i="6"/>
  <c r="U382" i="6"/>
  <c r="Q382" i="6"/>
  <c r="M382" i="6"/>
  <c r="AC381" i="6"/>
  <c r="Y381" i="6"/>
  <c r="U381" i="6"/>
  <c r="Q381" i="6"/>
  <c r="M381" i="6"/>
  <c r="AC380" i="6"/>
  <c r="Y380" i="6"/>
  <c r="U380" i="6"/>
  <c r="Q380" i="6"/>
  <c r="M380" i="6"/>
  <c r="AC379" i="6"/>
  <c r="Y379" i="6"/>
  <c r="U379" i="6"/>
  <c r="Q379" i="6"/>
  <c r="M379" i="6"/>
  <c r="AC378" i="6"/>
  <c r="Y378" i="6"/>
  <c r="U378" i="6"/>
  <c r="Q378" i="6"/>
  <c r="M378" i="6"/>
  <c r="AC377" i="6"/>
  <c r="Y377" i="6"/>
  <c r="U377" i="6"/>
  <c r="Q377" i="6"/>
  <c r="M377" i="6"/>
  <c r="AC376" i="6"/>
  <c r="Y376" i="6"/>
  <c r="U376" i="6"/>
  <c r="Q376" i="6"/>
  <c r="M376" i="6"/>
  <c r="AC375" i="6"/>
  <c r="Y375" i="6"/>
  <c r="U375" i="6"/>
  <c r="Q375" i="6"/>
  <c r="M375" i="6"/>
  <c r="AC374" i="6"/>
  <c r="Y374" i="6"/>
  <c r="U374" i="6"/>
  <c r="Q374" i="6"/>
  <c r="M374" i="6"/>
  <c r="AC373" i="6"/>
  <c r="Y373" i="6"/>
  <c r="U373" i="6"/>
  <c r="Q373" i="6"/>
  <c r="M373" i="6"/>
  <c r="AC372" i="6"/>
  <c r="Y372" i="6"/>
  <c r="U372" i="6"/>
  <c r="Q372" i="6"/>
  <c r="M372" i="6"/>
  <c r="AC371" i="6"/>
  <c r="Y371" i="6"/>
  <c r="U371" i="6"/>
  <c r="Q371" i="6"/>
  <c r="M371" i="6"/>
  <c r="AC370" i="6"/>
  <c r="Y370" i="6"/>
  <c r="U370" i="6"/>
  <c r="Q370" i="6"/>
  <c r="M370" i="6"/>
  <c r="AC369" i="6"/>
  <c r="Y369" i="6"/>
  <c r="U369" i="6"/>
  <c r="Q369" i="6"/>
  <c r="M369" i="6"/>
  <c r="AC368" i="6"/>
  <c r="Y368" i="6"/>
  <c r="U368" i="6"/>
  <c r="Q368" i="6"/>
  <c r="M368" i="6"/>
  <c r="AC367" i="6"/>
  <c r="Y367" i="6"/>
  <c r="U367" i="6"/>
  <c r="Q367" i="6"/>
  <c r="M367" i="6"/>
  <c r="AC366" i="6"/>
  <c r="Y366" i="6"/>
  <c r="U366" i="6"/>
  <c r="Q366" i="6"/>
  <c r="M366" i="6"/>
  <c r="AC365" i="6"/>
  <c r="Y365" i="6"/>
  <c r="U365" i="6"/>
  <c r="Q365" i="6"/>
  <c r="M365" i="6"/>
  <c r="AC364" i="6"/>
  <c r="Y364" i="6"/>
  <c r="U364" i="6"/>
  <c r="Q364" i="6"/>
  <c r="M364" i="6"/>
  <c r="AC363" i="6"/>
  <c r="Y363" i="6"/>
  <c r="U363" i="6"/>
  <c r="Q363" i="6"/>
  <c r="M363" i="6"/>
  <c r="AC362" i="6"/>
  <c r="Y362" i="6"/>
  <c r="U362" i="6"/>
  <c r="Q362" i="6"/>
  <c r="M362" i="6"/>
  <c r="AC361" i="6"/>
  <c r="Y361" i="6"/>
  <c r="U361" i="6"/>
  <c r="Q361" i="6"/>
  <c r="M361" i="6"/>
  <c r="AC360" i="6"/>
  <c r="Y360" i="6"/>
  <c r="U360" i="6"/>
  <c r="Q360" i="6"/>
  <c r="M360" i="6"/>
  <c r="AC359" i="6"/>
  <c r="Y359" i="6"/>
  <c r="U359" i="6"/>
  <c r="Q359" i="6"/>
  <c r="M359" i="6"/>
  <c r="AC358" i="6"/>
  <c r="Y358" i="6"/>
  <c r="U358" i="6"/>
  <c r="Q358" i="6"/>
  <c r="M358" i="6"/>
  <c r="AC357" i="6"/>
  <c r="Y357" i="6"/>
  <c r="U357" i="6"/>
  <c r="Q357" i="6"/>
  <c r="M357" i="6"/>
  <c r="AC356" i="6"/>
  <c r="Y356" i="6"/>
  <c r="U356" i="6"/>
  <c r="Q356" i="6"/>
  <c r="M356" i="6"/>
  <c r="AC355" i="6"/>
  <c r="Y355" i="6"/>
  <c r="U355" i="6"/>
  <c r="Q355" i="6"/>
  <c r="M355" i="6"/>
  <c r="AC354" i="6"/>
  <c r="Y354" i="6"/>
  <c r="U354" i="6"/>
  <c r="Q354" i="6"/>
  <c r="M354" i="6"/>
  <c r="AC353" i="6"/>
  <c r="Y353" i="6"/>
  <c r="U353" i="6"/>
  <c r="Q353" i="6"/>
  <c r="M353" i="6"/>
  <c r="AC352" i="6"/>
  <c r="Y352" i="6"/>
  <c r="U352" i="6"/>
  <c r="Q352" i="6"/>
  <c r="M352" i="6"/>
  <c r="AC351" i="6"/>
  <c r="Y351" i="6"/>
  <c r="U351" i="6"/>
  <c r="Q351" i="6"/>
  <c r="M351" i="6"/>
  <c r="AC350" i="6"/>
  <c r="Y350" i="6"/>
  <c r="U350" i="6"/>
  <c r="Q350" i="6"/>
  <c r="M350" i="6"/>
  <c r="AC349" i="6"/>
  <c r="Y349" i="6"/>
  <c r="U349" i="6"/>
  <c r="Q349" i="6"/>
  <c r="M349" i="6"/>
  <c r="AC348" i="6"/>
  <c r="Y348" i="6"/>
  <c r="U348" i="6"/>
  <c r="Q348" i="6"/>
  <c r="M348" i="6"/>
  <c r="AC347" i="6"/>
  <c r="Y347" i="6"/>
  <c r="U347" i="6"/>
  <c r="Q347" i="6"/>
  <c r="M347" i="6"/>
  <c r="AC346" i="6"/>
  <c r="Y346" i="6"/>
  <c r="U346" i="6"/>
  <c r="Q346" i="6"/>
  <c r="M346" i="6"/>
  <c r="AC345" i="6"/>
  <c r="Y345" i="6"/>
  <c r="U345" i="6"/>
  <c r="Q345" i="6"/>
  <c r="M345" i="6"/>
  <c r="AC344" i="6"/>
  <c r="Y344" i="6"/>
  <c r="U344" i="6"/>
  <c r="Q344" i="6"/>
  <c r="M344" i="6"/>
  <c r="AC343" i="6"/>
  <c r="Y343" i="6"/>
  <c r="U343" i="6"/>
  <c r="Q343" i="6"/>
  <c r="M343" i="6"/>
  <c r="AC342" i="6"/>
  <c r="Y342" i="6"/>
  <c r="U342" i="6"/>
  <c r="Q342" i="6"/>
  <c r="M342" i="6"/>
  <c r="AC341" i="6"/>
  <c r="Y341" i="6"/>
  <c r="U341" i="6"/>
  <c r="Q341" i="6"/>
  <c r="M341" i="6"/>
  <c r="AC340" i="6"/>
  <c r="Y340" i="6"/>
  <c r="U340" i="6"/>
  <c r="Q340" i="6"/>
  <c r="M340" i="6"/>
  <c r="AC339" i="6"/>
  <c r="Y339" i="6"/>
  <c r="U339" i="6"/>
  <c r="Q339" i="6"/>
  <c r="M339" i="6"/>
  <c r="AC338" i="6"/>
  <c r="Y338" i="6"/>
  <c r="U338" i="6"/>
  <c r="Q338" i="6"/>
  <c r="M338" i="6"/>
  <c r="AC337" i="6"/>
  <c r="Y337" i="6"/>
  <c r="U337" i="6"/>
  <c r="Q337" i="6"/>
  <c r="M337" i="6"/>
  <c r="AC336" i="6"/>
  <c r="Y336" i="6"/>
  <c r="U336" i="6"/>
  <c r="Q336" i="6"/>
  <c r="M336" i="6"/>
  <c r="AC335" i="6"/>
  <c r="Y335" i="6"/>
  <c r="U335" i="6"/>
  <c r="Q335" i="6"/>
  <c r="M335" i="6"/>
  <c r="AC334" i="6"/>
  <c r="Y334" i="6"/>
  <c r="U334" i="6"/>
  <c r="Q334" i="6"/>
  <c r="M334" i="6"/>
  <c r="AC333" i="6"/>
  <c r="Y333" i="6"/>
  <c r="U333" i="6"/>
  <c r="Q333" i="6"/>
  <c r="M333" i="6"/>
  <c r="AC332" i="6"/>
  <c r="Y332" i="6"/>
  <c r="U332" i="6"/>
  <c r="Q332" i="6"/>
  <c r="M332" i="6"/>
  <c r="AC331" i="6"/>
  <c r="Y331" i="6"/>
  <c r="U331" i="6"/>
  <c r="Q331" i="6"/>
  <c r="M331" i="6"/>
  <c r="AC330" i="6"/>
  <c r="Y330" i="6"/>
  <c r="U330" i="6"/>
  <c r="Q330" i="6"/>
  <c r="M330" i="6"/>
  <c r="AC329" i="6"/>
  <c r="Y329" i="6"/>
  <c r="U329" i="6"/>
  <c r="Q329" i="6"/>
  <c r="M329" i="6"/>
  <c r="AC328" i="6"/>
  <c r="Y328" i="6"/>
  <c r="U328" i="6"/>
  <c r="Q328" i="6"/>
  <c r="M328" i="6"/>
  <c r="AC327" i="6"/>
  <c r="Y327" i="6"/>
  <c r="U327" i="6"/>
  <c r="Q327" i="6"/>
  <c r="M327" i="6"/>
  <c r="AC326" i="6"/>
  <c r="Y326" i="6"/>
  <c r="U326" i="6"/>
  <c r="Q326" i="6"/>
  <c r="M326" i="6"/>
  <c r="AC325" i="6"/>
  <c r="Y325" i="6"/>
  <c r="U325" i="6"/>
  <c r="Q325" i="6"/>
  <c r="M325" i="6"/>
  <c r="AC324" i="6"/>
  <c r="Y324" i="6"/>
  <c r="U324" i="6"/>
  <c r="Q324" i="6"/>
  <c r="M324" i="6"/>
  <c r="AC323" i="6"/>
  <c r="Y323" i="6"/>
  <c r="U323" i="6"/>
  <c r="Q323" i="6"/>
  <c r="M323" i="6"/>
  <c r="AC322" i="6"/>
  <c r="Y322" i="6"/>
  <c r="U322" i="6"/>
  <c r="Q322" i="6"/>
  <c r="M322" i="6"/>
  <c r="AC321" i="6"/>
  <c r="Y321" i="6"/>
  <c r="U321" i="6"/>
  <c r="Q321" i="6"/>
  <c r="M321" i="6"/>
  <c r="AC320" i="6"/>
  <c r="Y320" i="6"/>
  <c r="U320" i="6"/>
  <c r="Q320" i="6"/>
  <c r="M320" i="6"/>
  <c r="AC319" i="6"/>
  <c r="Y319" i="6"/>
  <c r="U319" i="6"/>
  <c r="Q319" i="6"/>
  <c r="M319" i="6"/>
  <c r="AC318" i="6"/>
  <c r="Y318" i="6"/>
  <c r="U318" i="6"/>
  <c r="Q318" i="6"/>
  <c r="M318" i="6"/>
  <c r="AC317" i="6"/>
  <c r="Y317" i="6"/>
  <c r="U317" i="6"/>
  <c r="Q317" i="6"/>
  <c r="M317" i="6"/>
  <c r="AC316" i="6"/>
  <c r="Y316" i="6"/>
  <c r="U316" i="6"/>
  <c r="Q316" i="6"/>
  <c r="M316" i="6"/>
  <c r="AC315" i="6"/>
  <c r="Y315" i="6"/>
  <c r="U315" i="6"/>
  <c r="Q315" i="6"/>
  <c r="M315" i="6"/>
  <c r="AC314" i="6"/>
  <c r="Y314" i="6"/>
  <c r="U314" i="6"/>
  <c r="Q314" i="6"/>
  <c r="M314" i="6"/>
  <c r="AC313" i="6"/>
  <c r="Y313" i="6"/>
  <c r="U313" i="6"/>
  <c r="Q313" i="6"/>
  <c r="M313" i="6"/>
  <c r="AC312" i="6"/>
  <c r="Y312" i="6"/>
  <c r="U312" i="6"/>
  <c r="Q312" i="6"/>
  <c r="M312" i="6"/>
  <c r="AC311" i="6"/>
  <c r="Y311" i="6"/>
  <c r="U311" i="6"/>
  <c r="Q311" i="6"/>
  <c r="M311" i="6"/>
  <c r="AC310" i="6"/>
  <c r="Y310" i="6"/>
  <c r="U310" i="6"/>
  <c r="Q310" i="6"/>
  <c r="M310" i="6"/>
  <c r="AC309" i="6"/>
  <c r="Y309" i="6"/>
  <c r="U309" i="6"/>
  <c r="Q309" i="6"/>
  <c r="M309" i="6"/>
  <c r="AC308" i="6"/>
  <c r="Y308" i="6"/>
  <c r="U308" i="6"/>
  <c r="Q308" i="6"/>
  <c r="M308" i="6"/>
  <c r="AC307" i="6"/>
  <c r="Y307" i="6"/>
  <c r="U307" i="6"/>
  <c r="Q307" i="6"/>
  <c r="M307" i="6"/>
  <c r="AC306" i="6"/>
  <c r="Y306" i="6"/>
  <c r="U306" i="6"/>
  <c r="Q306" i="6"/>
  <c r="M306" i="6"/>
  <c r="AC305" i="6"/>
  <c r="Y305" i="6"/>
  <c r="U305" i="6"/>
  <c r="Q305" i="6"/>
  <c r="M305" i="6"/>
  <c r="AC304" i="6"/>
  <c r="Y304" i="6"/>
  <c r="U304" i="6"/>
  <c r="Q304" i="6"/>
  <c r="M304" i="6"/>
  <c r="AC303" i="6"/>
  <c r="Y303" i="6"/>
  <c r="U303" i="6"/>
  <c r="Q303" i="6"/>
  <c r="M303" i="6"/>
  <c r="AC302" i="6"/>
  <c r="Y302" i="6"/>
  <c r="U302" i="6"/>
  <c r="Q302" i="6"/>
  <c r="M302" i="6"/>
  <c r="AC301" i="6"/>
  <c r="Y301" i="6"/>
  <c r="U301" i="6"/>
  <c r="Q301" i="6"/>
  <c r="M301" i="6"/>
  <c r="AC300" i="6"/>
  <c r="Y300" i="6"/>
  <c r="U300" i="6"/>
  <c r="Q300" i="6"/>
  <c r="M300" i="6"/>
  <c r="AC299" i="6"/>
  <c r="Y299" i="6"/>
  <c r="U299" i="6"/>
  <c r="Q299" i="6"/>
  <c r="M299" i="6"/>
  <c r="AC298" i="6"/>
  <c r="Y298" i="6"/>
  <c r="U298" i="6"/>
  <c r="Q298" i="6"/>
  <c r="M298" i="6"/>
  <c r="AC297" i="6"/>
  <c r="Y297" i="6"/>
  <c r="U297" i="6"/>
  <c r="Q297" i="6"/>
  <c r="M297" i="6"/>
  <c r="AC296" i="6"/>
  <c r="Y296" i="6"/>
  <c r="U296" i="6"/>
  <c r="Q296" i="6"/>
  <c r="M296" i="6"/>
  <c r="AC295" i="6"/>
  <c r="Y295" i="6"/>
  <c r="U295" i="6"/>
  <c r="Q295" i="6"/>
  <c r="M295" i="6"/>
  <c r="AC294" i="6"/>
  <c r="Y294" i="6"/>
  <c r="U294" i="6"/>
  <c r="Q294" i="6"/>
  <c r="M294" i="6"/>
  <c r="AC293" i="6"/>
  <c r="Y293" i="6"/>
  <c r="U293" i="6"/>
  <c r="Q293" i="6"/>
  <c r="M293" i="6"/>
  <c r="AC292" i="6"/>
  <c r="Y292" i="6"/>
  <c r="U292" i="6"/>
  <c r="Q292" i="6"/>
  <c r="M292" i="6"/>
  <c r="AC291" i="6"/>
  <c r="Y291" i="6"/>
  <c r="U291" i="6"/>
  <c r="Q291" i="6"/>
  <c r="M291" i="6"/>
  <c r="AC290" i="6"/>
  <c r="Y290" i="6"/>
  <c r="U290" i="6"/>
  <c r="Q290" i="6"/>
  <c r="M290" i="6"/>
  <c r="AC289" i="6"/>
  <c r="Y289" i="6"/>
  <c r="U289" i="6"/>
  <c r="Q289" i="6"/>
  <c r="M289" i="6"/>
  <c r="AC288" i="6"/>
  <c r="Y288" i="6"/>
  <c r="U288" i="6"/>
  <c r="Q288" i="6"/>
  <c r="M288" i="6"/>
  <c r="AC287" i="6"/>
  <c r="Y287" i="6"/>
  <c r="U287" i="6"/>
  <c r="Q287" i="6"/>
  <c r="M287" i="6"/>
  <c r="AC286" i="6"/>
  <c r="Y286" i="6"/>
  <c r="U286" i="6"/>
  <c r="Q286" i="6"/>
  <c r="M286" i="6"/>
  <c r="AC285" i="6"/>
  <c r="Y285" i="6"/>
  <c r="U285" i="6"/>
  <c r="Q285" i="6"/>
  <c r="M285" i="6"/>
  <c r="AC284" i="6"/>
  <c r="Y284" i="6"/>
  <c r="U284" i="6"/>
  <c r="Q284" i="6"/>
  <c r="M284" i="6"/>
  <c r="AC283" i="6"/>
  <c r="Y283" i="6"/>
  <c r="U283" i="6"/>
  <c r="Q283" i="6"/>
  <c r="M283" i="6"/>
  <c r="AC282" i="6"/>
  <c r="Y282" i="6"/>
  <c r="U282" i="6"/>
  <c r="Q282" i="6"/>
  <c r="M282" i="6"/>
  <c r="AC281" i="6"/>
  <c r="Y281" i="6"/>
  <c r="U281" i="6"/>
  <c r="Q281" i="6"/>
  <c r="M281" i="6"/>
  <c r="AC280" i="6"/>
  <c r="Y280" i="6"/>
  <c r="U280" i="6"/>
  <c r="Q280" i="6"/>
  <c r="M280" i="6"/>
  <c r="AC279" i="6"/>
  <c r="Y279" i="6"/>
  <c r="U279" i="6"/>
  <c r="Q279" i="6"/>
  <c r="M279" i="6"/>
  <c r="AC278" i="6"/>
  <c r="Y278" i="6"/>
  <c r="U278" i="6"/>
  <c r="Q278" i="6"/>
  <c r="M278" i="6"/>
  <c r="AC277" i="6"/>
  <c r="Y277" i="6"/>
  <c r="U277" i="6"/>
  <c r="Q277" i="6"/>
  <c r="M277" i="6"/>
  <c r="AC276" i="6"/>
  <c r="Y276" i="6"/>
  <c r="U276" i="6"/>
  <c r="Q276" i="6"/>
  <c r="M276" i="6"/>
  <c r="AC275" i="6"/>
  <c r="Y275" i="6"/>
  <c r="U275" i="6"/>
  <c r="Q275" i="6"/>
  <c r="M275" i="6"/>
  <c r="AC274" i="6"/>
  <c r="Y274" i="6"/>
  <c r="U274" i="6"/>
  <c r="Q274" i="6"/>
  <c r="M274" i="6"/>
  <c r="AC273" i="6"/>
  <c r="Y273" i="6"/>
  <c r="U273" i="6"/>
  <c r="Q273" i="6"/>
  <c r="M273" i="6"/>
  <c r="AC272" i="6"/>
  <c r="Y272" i="6"/>
  <c r="U272" i="6"/>
  <c r="Q272" i="6"/>
  <c r="M272" i="6"/>
  <c r="AC271" i="6"/>
  <c r="Y271" i="6"/>
  <c r="U271" i="6"/>
  <c r="Q271" i="6"/>
  <c r="M271" i="6"/>
  <c r="AC270" i="6"/>
  <c r="Y270" i="6"/>
  <c r="U270" i="6"/>
  <c r="Q270" i="6"/>
  <c r="M270" i="6"/>
  <c r="AC269" i="6"/>
  <c r="Y269" i="6"/>
  <c r="U269" i="6"/>
  <c r="Q269" i="6"/>
  <c r="M269" i="6"/>
  <c r="AC268" i="6"/>
  <c r="Y268" i="6"/>
  <c r="U268" i="6"/>
  <c r="Q268" i="6"/>
  <c r="M268" i="6"/>
  <c r="AC267" i="6"/>
  <c r="Y267" i="6"/>
  <c r="U267" i="6"/>
  <c r="Q267" i="6"/>
  <c r="M267" i="6"/>
  <c r="AC266" i="6"/>
  <c r="Y266" i="6"/>
  <c r="U266" i="6"/>
  <c r="Q266" i="6"/>
  <c r="M266" i="6"/>
  <c r="AC265" i="6"/>
  <c r="Y265" i="6"/>
  <c r="U265" i="6"/>
  <c r="Q265" i="6"/>
  <c r="M265" i="6"/>
  <c r="AC264" i="6"/>
  <c r="Y264" i="6"/>
  <c r="U264" i="6"/>
  <c r="Q264" i="6"/>
  <c r="M264" i="6"/>
  <c r="AC263" i="6"/>
  <c r="Y263" i="6"/>
  <c r="U263" i="6"/>
  <c r="Q263" i="6"/>
  <c r="M263" i="6"/>
  <c r="AC262" i="6"/>
  <c r="Y262" i="6"/>
  <c r="U262" i="6"/>
  <c r="Q262" i="6"/>
  <c r="M262" i="6"/>
  <c r="AC261" i="6"/>
  <c r="Y261" i="6"/>
  <c r="U261" i="6"/>
  <c r="Q261" i="6"/>
  <c r="M261" i="6"/>
  <c r="AC260" i="6"/>
  <c r="Y260" i="6"/>
  <c r="U260" i="6"/>
  <c r="Q260" i="6"/>
  <c r="M260" i="6"/>
  <c r="AC259" i="6"/>
  <c r="Y259" i="6"/>
  <c r="U259" i="6"/>
  <c r="Q259" i="6"/>
  <c r="M259" i="6"/>
  <c r="AC258" i="6"/>
  <c r="Y258" i="6"/>
  <c r="U258" i="6"/>
  <c r="Q258" i="6"/>
  <c r="M258" i="6"/>
  <c r="AC257" i="6"/>
  <c r="Y257" i="6"/>
  <c r="U257" i="6"/>
  <c r="Q257" i="6"/>
  <c r="M257" i="6"/>
  <c r="AC256" i="6"/>
  <c r="Y256" i="6"/>
  <c r="U256" i="6"/>
  <c r="Q256" i="6"/>
  <c r="M256" i="6"/>
  <c r="AC255" i="6"/>
  <c r="Y255" i="6"/>
  <c r="U255" i="6"/>
  <c r="Q255" i="6"/>
  <c r="M255" i="6"/>
  <c r="AC254" i="6"/>
  <c r="Y254" i="6"/>
  <c r="U254" i="6"/>
  <c r="Q254" i="6"/>
  <c r="M254" i="6"/>
  <c r="AC253" i="6"/>
  <c r="Y253" i="6"/>
  <c r="U253" i="6"/>
  <c r="Q253" i="6"/>
  <c r="M253" i="6"/>
  <c r="AC252" i="6"/>
  <c r="Y252" i="6"/>
  <c r="U252" i="6"/>
  <c r="Q252" i="6"/>
  <c r="M252" i="6"/>
  <c r="AC251" i="6"/>
  <c r="Y251" i="6"/>
  <c r="U251" i="6"/>
  <c r="Q251" i="6"/>
  <c r="M251" i="6"/>
  <c r="AC250" i="6"/>
  <c r="Y250" i="6"/>
  <c r="U250" i="6"/>
  <c r="Q250" i="6"/>
  <c r="M250" i="6"/>
  <c r="AC249" i="6"/>
  <c r="Y249" i="6"/>
  <c r="U249" i="6"/>
  <c r="Q249" i="6"/>
  <c r="M249" i="6"/>
  <c r="AC248" i="6"/>
  <c r="Y248" i="6"/>
  <c r="U248" i="6"/>
  <c r="Q248" i="6"/>
  <c r="M248" i="6"/>
  <c r="AC247" i="6"/>
  <c r="Y247" i="6"/>
  <c r="U247" i="6"/>
  <c r="Q247" i="6"/>
  <c r="M247" i="6"/>
  <c r="AC246" i="6"/>
  <c r="Y246" i="6"/>
  <c r="U246" i="6"/>
  <c r="Q246" i="6"/>
  <c r="M246" i="6"/>
  <c r="AC245" i="6"/>
  <c r="Y245" i="6"/>
  <c r="U245" i="6"/>
  <c r="Q245" i="6"/>
  <c r="M245" i="6"/>
  <c r="AC244" i="6"/>
  <c r="Y244" i="6"/>
  <c r="U244" i="6"/>
  <c r="Q244" i="6"/>
  <c r="M244" i="6"/>
  <c r="AC243" i="6"/>
  <c r="Y243" i="6"/>
  <c r="U243" i="6"/>
  <c r="Q243" i="6"/>
  <c r="M243" i="6"/>
  <c r="AC242" i="6"/>
  <c r="Y242" i="6"/>
  <c r="U242" i="6"/>
  <c r="Q242" i="6"/>
  <c r="M242" i="6"/>
  <c r="AC241" i="6"/>
  <c r="Y241" i="6"/>
  <c r="U241" i="6"/>
  <c r="Q241" i="6"/>
  <c r="M241" i="6"/>
  <c r="AC240" i="6"/>
  <c r="Y240" i="6"/>
  <c r="U240" i="6"/>
  <c r="Q240" i="6"/>
  <c r="M240" i="6"/>
  <c r="AC239" i="6"/>
  <c r="Y239" i="6"/>
  <c r="U239" i="6"/>
  <c r="Q239" i="6"/>
  <c r="M239" i="6"/>
  <c r="AC238" i="6"/>
  <c r="Y238" i="6"/>
  <c r="U238" i="6"/>
  <c r="Q238" i="6"/>
  <c r="M238" i="6"/>
  <c r="AC237" i="6"/>
  <c r="Y237" i="6"/>
  <c r="U237" i="6"/>
  <c r="Q237" i="6"/>
  <c r="M237" i="6"/>
  <c r="AC236" i="6"/>
  <c r="Y236" i="6"/>
  <c r="U236" i="6"/>
  <c r="Q236" i="6"/>
  <c r="M236" i="6"/>
  <c r="AC235" i="6"/>
  <c r="Y235" i="6"/>
  <c r="U235" i="6"/>
  <c r="Q235" i="6"/>
  <c r="M235" i="6"/>
  <c r="AC234" i="6"/>
  <c r="Y234" i="6"/>
  <c r="U234" i="6"/>
  <c r="Q234" i="6"/>
  <c r="M234" i="6"/>
  <c r="AC233" i="6"/>
  <c r="Y233" i="6"/>
  <c r="U233" i="6"/>
  <c r="Q233" i="6"/>
  <c r="M233" i="6"/>
  <c r="AC232" i="6"/>
  <c r="Y232" i="6"/>
  <c r="U232" i="6"/>
  <c r="Q232" i="6"/>
  <c r="M232" i="6"/>
  <c r="AC231" i="6"/>
  <c r="Y231" i="6"/>
  <c r="U231" i="6"/>
  <c r="Q231" i="6"/>
  <c r="M231" i="6"/>
  <c r="AC230" i="6"/>
  <c r="Y230" i="6"/>
  <c r="U230" i="6"/>
  <c r="Q230" i="6"/>
  <c r="M230" i="6"/>
  <c r="AC229" i="6"/>
  <c r="Y229" i="6"/>
  <c r="U229" i="6"/>
  <c r="Q229" i="6"/>
  <c r="M229" i="6"/>
  <c r="AC228" i="6"/>
  <c r="Y228" i="6"/>
  <c r="U228" i="6"/>
  <c r="Q228" i="6"/>
  <c r="M228" i="6"/>
  <c r="AC227" i="6"/>
  <c r="Y227" i="6"/>
  <c r="U227" i="6"/>
  <c r="Q227" i="6"/>
  <c r="M227" i="6"/>
  <c r="AC226" i="6"/>
  <c r="Y226" i="6"/>
  <c r="U226" i="6"/>
  <c r="Q226" i="6"/>
  <c r="M226" i="6"/>
  <c r="AC225" i="6"/>
  <c r="Y225" i="6"/>
  <c r="U225" i="6"/>
  <c r="Q225" i="6"/>
  <c r="M225" i="6"/>
  <c r="AC224" i="6"/>
  <c r="Y224" i="6"/>
  <c r="U224" i="6"/>
  <c r="Q224" i="6"/>
  <c r="M224" i="6"/>
  <c r="AC223" i="6"/>
  <c r="Y223" i="6"/>
  <c r="U223" i="6"/>
  <c r="Q223" i="6"/>
  <c r="M223" i="6"/>
  <c r="AC222" i="6"/>
  <c r="Y222" i="6"/>
  <c r="U222" i="6"/>
  <c r="Q222" i="6"/>
  <c r="M222" i="6"/>
  <c r="AC221" i="6"/>
  <c r="Y221" i="6"/>
  <c r="U221" i="6"/>
  <c r="Q221" i="6"/>
  <c r="M221" i="6"/>
  <c r="AC220" i="6"/>
  <c r="Y220" i="6"/>
  <c r="U220" i="6"/>
  <c r="Q220" i="6"/>
  <c r="M220" i="6"/>
  <c r="AC219" i="6"/>
  <c r="Y219" i="6"/>
  <c r="U219" i="6"/>
  <c r="Q219" i="6"/>
  <c r="M219" i="6"/>
  <c r="AC218" i="6"/>
  <c r="Y218" i="6"/>
  <c r="U218" i="6"/>
  <c r="Q218" i="6"/>
  <c r="M218" i="6"/>
  <c r="AC217" i="6"/>
  <c r="Y217" i="6"/>
  <c r="U217" i="6"/>
  <c r="Q217" i="6"/>
  <c r="M217" i="6"/>
  <c r="AC216" i="6"/>
  <c r="Y216" i="6"/>
  <c r="U216" i="6"/>
  <c r="Q216" i="6"/>
  <c r="M216" i="6"/>
  <c r="AC215" i="6"/>
  <c r="Y215" i="6"/>
  <c r="U215" i="6"/>
  <c r="Q215" i="6"/>
  <c r="M215" i="6"/>
  <c r="AC214" i="6"/>
  <c r="Y214" i="6"/>
  <c r="U214" i="6"/>
  <c r="Q214" i="6"/>
  <c r="M214" i="6"/>
  <c r="AC213" i="6"/>
  <c r="Y213" i="6"/>
  <c r="U213" i="6"/>
  <c r="Q213" i="6"/>
  <c r="M213" i="6"/>
  <c r="AC212" i="6"/>
  <c r="Y212" i="6"/>
  <c r="U212" i="6"/>
  <c r="Q212" i="6"/>
  <c r="M212" i="6"/>
  <c r="AC211" i="6"/>
  <c r="Y211" i="6"/>
  <c r="U211" i="6"/>
  <c r="Q211" i="6"/>
  <c r="M211" i="6"/>
  <c r="AC210" i="6"/>
  <c r="Y210" i="6"/>
  <c r="U210" i="6"/>
  <c r="Q210" i="6"/>
  <c r="M210" i="6"/>
  <c r="AC209" i="6"/>
  <c r="Y209" i="6"/>
  <c r="U209" i="6"/>
  <c r="Q209" i="6"/>
  <c r="M209" i="6"/>
  <c r="AC208" i="6"/>
  <c r="Y208" i="6"/>
  <c r="U208" i="6"/>
  <c r="Q208" i="6"/>
  <c r="M208" i="6"/>
  <c r="AC207" i="6"/>
  <c r="Y207" i="6"/>
  <c r="U207" i="6"/>
  <c r="Q207" i="6"/>
  <c r="M207" i="6"/>
  <c r="AC206" i="6"/>
  <c r="Y206" i="6"/>
  <c r="U206" i="6"/>
  <c r="Q206" i="6"/>
  <c r="M206" i="6"/>
  <c r="AC205" i="6"/>
  <c r="Y205" i="6"/>
  <c r="U205" i="6"/>
  <c r="Q205" i="6"/>
  <c r="M205" i="6"/>
  <c r="AC204" i="6"/>
  <c r="Y204" i="6"/>
  <c r="U204" i="6"/>
  <c r="Q204" i="6"/>
  <c r="M204" i="6"/>
  <c r="AC203" i="6"/>
  <c r="Y203" i="6"/>
  <c r="U203" i="6"/>
  <c r="Q203" i="6"/>
  <c r="M203" i="6"/>
  <c r="AC202" i="6"/>
  <c r="Y202" i="6"/>
  <c r="U202" i="6"/>
  <c r="Q202" i="6"/>
  <c r="M202" i="6"/>
  <c r="AC201" i="6"/>
  <c r="Y201" i="6"/>
  <c r="U201" i="6"/>
  <c r="Q201" i="6"/>
  <c r="M201" i="6"/>
  <c r="AC200" i="6"/>
  <c r="Y200" i="6"/>
  <c r="U200" i="6"/>
  <c r="Q200" i="6"/>
  <c r="M200" i="6"/>
  <c r="AC199" i="6"/>
  <c r="Y199" i="6"/>
  <c r="U199" i="6"/>
  <c r="Q199" i="6"/>
  <c r="M199" i="6"/>
  <c r="AC198" i="6"/>
  <c r="Y198" i="6"/>
  <c r="U198" i="6"/>
  <c r="Q198" i="6"/>
  <c r="M198" i="6"/>
  <c r="AC197" i="6"/>
  <c r="Y197" i="6"/>
  <c r="U197" i="6"/>
  <c r="Q197" i="6"/>
  <c r="M197" i="6"/>
  <c r="AC196" i="6"/>
  <c r="Y196" i="6"/>
  <c r="U196" i="6"/>
  <c r="Q196" i="6"/>
  <c r="M196" i="6"/>
  <c r="AC195" i="6"/>
  <c r="Y195" i="6"/>
  <c r="U195" i="6"/>
  <c r="Q195" i="6"/>
  <c r="M195" i="6"/>
  <c r="AC194" i="6"/>
  <c r="Y194" i="6"/>
  <c r="U194" i="6"/>
  <c r="Q194" i="6"/>
  <c r="M194" i="6"/>
  <c r="AC193" i="6"/>
  <c r="Y193" i="6"/>
  <c r="U193" i="6"/>
  <c r="Q193" i="6"/>
  <c r="M193" i="6"/>
  <c r="AC192" i="6"/>
  <c r="Y192" i="6"/>
  <c r="U192" i="6"/>
  <c r="Q192" i="6"/>
  <c r="M192" i="6"/>
  <c r="AC191" i="6"/>
  <c r="Y191" i="6"/>
  <c r="U191" i="6"/>
  <c r="Q191" i="6"/>
  <c r="M191" i="6"/>
  <c r="AC190" i="6"/>
  <c r="Y190" i="6"/>
  <c r="U190" i="6"/>
  <c r="Q190" i="6"/>
  <c r="M190" i="6"/>
  <c r="AC189" i="6"/>
  <c r="Y189" i="6"/>
  <c r="U189" i="6"/>
  <c r="Q189" i="6"/>
  <c r="M189" i="6"/>
  <c r="AC188" i="6"/>
  <c r="Y188" i="6"/>
  <c r="U188" i="6"/>
  <c r="Q188" i="6"/>
  <c r="M188" i="6"/>
  <c r="AC187" i="6"/>
  <c r="Y187" i="6"/>
  <c r="U187" i="6"/>
  <c r="Q187" i="6"/>
  <c r="M187" i="6"/>
  <c r="AC186" i="6"/>
  <c r="Y186" i="6"/>
  <c r="U186" i="6"/>
  <c r="Q186" i="6"/>
  <c r="M186" i="6"/>
  <c r="AC185" i="6"/>
  <c r="Y185" i="6"/>
  <c r="U185" i="6"/>
  <c r="Q185" i="6"/>
  <c r="M185" i="6"/>
  <c r="AC184" i="6"/>
  <c r="Y184" i="6"/>
  <c r="U184" i="6"/>
  <c r="Q184" i="6"/>
  <c r="M184" i="6"/>
  <c r="AC183" i="6"/>
  <c r="Y183" i="6"/>
  <c r="U183" i="6"/>
  <c r="Q183" i="6"/>
  <c r="M183" i="6"/>
  <c r="AC182" i="6"/>
  <c r="Y182" i="6"/>
  <c r="U182" i="6"/>
  <c r="Q182" i="6"/>
  <c r="M182" i="6"/>
  <c r="AC181" i="6"/>
  <c r="Y181" i="6"/>
  <c r="U181" i="6"/>
  <c r="Q181" i="6"/>
  <c r="M181" i="6"/>
  <c r="AC180" i="6"/>
  <c r="Y180" i="6"/>
  <c r="U180" i="6"/>
  <c r="Q180" i="6"/>
  <c r="M180" i="6"/>
  <c r="AC179" i="6"/>
  <c r="Y179" i="6"/>
  <c r="U179" i="6"/>
  <c r="Q179" i="6"/>
  <c r="M179" i="6"/>
  <c r="AC178" i="6"/>
  <c r="Y178" i="6"/>
  <c r="U178" i="6"/>
  <c r="Q178" i="6"/>
  <c r="M178" i="6"/>
  <c r="AC177" i="6"/>
  <c r="Y177" i="6"/>
  <c r="U177" i="6"/>
  <c r="Q177" i="6"/>
  <c r="M177" i="6"/>
  <c r="AC176" i="6"/>
  <c r="Y176" i="6"/>
  <c r="U176" i="6"/>
  <c r="Q176" i="6"/>
  <c r="M176" i="6"/>
  <c r="AC175" i="6"/>
  <c r="Y175" i="6"/>
  <c r="U175" i="6"/>
  <c r="Q175" i="6"/>
  <c r="M175" i="6"/>
  <c r="AC174" i="6"/>
  <c r="Y174" i="6"/>
  <c r="U174" i="6"/>
  <c r="Q174" i="6"/>
  <c r="M174" i="6"/>
  <c r="AC173" i="6"/>
  <c r="Y173" i="6"/>
  <c r="U173" i="6"/>
  <c r="Q173" i="6"/>
  <c r="M173" i="6"/>
  <c r="AC172" i="6"/>
  <c r="Y172" i="6"/>
  <c r="U172" i="6"/>
  <c r="Q172" i="6"/>
  <c r="M172" i="6"/>
  <c r="AC171" i="6"/>
  <c r="Y171" i="6"/>
  <c r="U171" i="6"/>
  <c r="Q171" i="6"/>
  <c r="M171" i="6"/>
  <c r="AC170" i="6"/>
  <c r="Y170" i="6"/>
  <c r="U170" i="6"/>
  <c r="Q170" i="6"/>
  <c r="M170" i="6"/>
  <c r="AC169" i="6"/>
  <c r="Y169" i="6"/>
  <c r="U169" i="6"/>
  <c r="Q169" i="6"/>
  <c r="M169" i="6"/>
  <c r="AC168" i="6"/>
  <c r="Y168" i="6"/>
  <c r="U168" i="6"/>
  <c r="Q168" i="6"/>
  <c r="M168" i="6"/>
  <c r="AC167" i="6"/>
  <c r="Y167" i="6"/>
  <c r="U167" i="6"/>
  <c r="Q167" i="6"/>
  <c r="M167" i="6"/>
  <c r="AC166" i="6"/>
  <c r="Y166" i="6"/>
  <c r="U166" i="6"/>
  <c r="Q166" i="6"/>
  <c r="M166" i="6"/>
  <c r="AC165" i="6"/>
  <c r="Y165" i="6"/>
  <c r="U165" i="6"/>
  <c r="Q165" i="6"/>
  <c r="M165" i="6"/>
  <c r="AC164" i="6"/>
  <c r="Y164" i="6"/>
  <c r="U164" i="6"/>
  <c r="Q164" i="6"/>
  <c r="M164" i="6"/>
  <c r="AC163" i="6"/>
  <c r="Y163" i="6"/>
  <c r="U163" i="6"/>
  <c r="Q163" i="6"/>
  <c r="M163" i="6"/>
  <c r="AC162" i="6"/>
  <c r="Y162" i="6"/>
  <c r="U162" i="6"/>
  <c r="Q162" i="6"/>
  <c r="M162" i="6"/>
  <c r="AC161" i="6"/>
  <c r="Y161" i="6"/>
  <c r="U161" i="6"/>
  <c r="Q161" i="6"/>
  <c r="M161" i="6"/>
  <c r="AC160" i="6"/>
  <c r="Y160" i="6"/>
  <c r="U160" i="6"/>
  <c r="Q160" i="6"/>
  <c r="M160" i="6"/>
  <c r="AC159" i="6"/>
  <c r="Y159" i="6"/>
  <c r="U159" i="6"/>
  <c r="Q159" i="6"/>
  <c r="M159" i="6"/>
  <c r="AC158" i="6"/>
  <c r="Y158" i="6"/>
  <c r="U158" i="6"/>
  <c r="Q158" i="6"/>
  <c r="M158" i="6"/>
  <c r="AC157" i="6"/>
  <c r="Y157" i="6"/>
  <c r="U157" i="6"/>
  <c r="Q157" i="6"/>
  <c r="M157" i="6"/>
  <c r="AC156" i="6"/>
  <c r="Y156" i="6"/>
  <c r="U156" i="6"/>
  <c r="Q156" i="6"/>
  <c r="M156" i="6"/>
  <c r="AC155" i="6"/>
  <c r="Y155" i="6"/>
  <c r="U155" i="6"/>
  <c r="Q155" i="6"/>
  <c r="M155" i="6"/>
  <c r="AC154" i="6"/>
  <c r="Y154" i="6"/>
  <c r="U154" i="6"/>
  <c r="Q154" i="6"/>
  <c r="M154" i="6"/>
  <c r="AC153" i="6"/>
  <c r="Y153" i="6"/>
  <c r="U153" i="6"/>
  <c r="Q153" i="6"/>
  <c r="M153" i="6"/>
  <c r="AC152" i="6"/>
  <c r="Y152" i="6"/>
  <c r="U152" i="6"/>
  <c r="Q152" i="6"/>
  <c r="M152" i="6"/>
  <c r="AC151" i="6"/>
  <c r="Y151" i="6"/>
  <c r="U151" i="6"/>
  <c r="Q151" i="6"/>
  <c r="M151" i="6"/>
  <c r="AC150" i="6"/>
  <c r="Y150" i="6"/>
  <c r="U150" i="6"/>
  <c r="Q150" i="6"/>
  <c r="M150" i="6"/>
  <c r="AC149" i="6"/>
  <c r="Y149" i="6"/>
  <c r="U149" i="6"/>
  <c r="Q149" i="6"/>
  <c r="M149" i="6"/>
  <c r="AC148" i="6"/>
  <c r="Y148" i="6"/>
  <c r="U148" i="6"/>
  <c r="Q148" i="6"/>
  <c r="M148" i="6"/>
  <c r="AC147" i="6"/>
  <c r="Y147" i="6"/>
  <c r="U147" i="6"/>
  <c r="Q147" i="6"/>
  <c r="M147" i="6"/>
  <c r="AC146" i="6"/>
  <c r="Y146" i="6"/>
  <c r="U146" i="6"/>
  <c r="Q146" i="6"/>
  <c r="M146" i="6"/>
  <c r="AC145" i="6"/>
  <c r="Y145" i="6"/>
  <c r="U145" i="6"/>
  <c r="Q145" i="6"/>
  <c r="M145" i="6"/>
  <c r="AC144" i="6"/>
  <c r="Y144" i="6"/>
  <c r="U144" i="6"/>
  <c r="Q144" i="6"/>
  <c r="M144" i="6"/>
  <c r="AC143" i="6"/>
  <c r="Y143" i="6"/>
  <c r="U143" i="6"/>
  <c r="Q143" i="6"/>
  <c r="M143" i="6"/>
  <c r="AC142" i="6"/>
  <c r="Y142" i="6"/>
  <c r="U142" i="6"/>
  <c r="Q142" i="6"/>
  <c r="M142" i="6"/>
  <c r="AC141" i="6"/>
  <c r="Y141" i="6"/>
  <c r="U141" i="6"/>
  <c r="Q141" i="6"/>
  <c r="M141" i="6"/>
  <c r="AC140" i="6"/>
  <c r="Y140" i="6"/>
  <c r="U140" i="6"/>
  <c r="Q140" i="6"/>
  <c r="M140" i="6"/>
  <c r="AC139" i="6"/>
  <c r="Y139" i="6"/>
  <c r="U139" i="6"/>
  <c r="Q139" i="6"/>
  <c r="M139" i="6"/>
  <c r="AC138" i="6"/>
  <c r="Y138" i="6"/>
  <c r="U138" i="6"/>
  <c r="Q138" i="6"/>
  <c r="M138" i="6"/>
  <c r="AC137" i="6"/>
  <c r="Y137" i="6"/>
  <c r="U137" i="6"/>
  <c r="Q137" i="6"/>
  <c r="M137" i="6"/>
  <c r="AC136" i="6"/>
  <c r="Y136" i="6"/>
  <c r="U136" i="6"/>
  <c r="Q136" i="6"/>
  <c r="M136" i="6"/>
  <c r="AC135" i="6"/>
  <c r="Y135" i="6"/>
  <c r="U135" i="6"/>
  <c r="Q135" i="6"/>
  <c r="M135" i="6"/>
  <c r="AC134" i="6"/>
  <c r="Y134" i="6"/>
  <c r="U134" i="6"/>
  <c r="Q134" i="6"/>
  <c r="M134" i="6"/>
  <c r="AC133" i="6"/>
  <c r="Y133" i="6"/>
  <c r="U133" i="6"/>
  <c r="Q133" i="6"/>
  <c r="M133" i="6"/>
  <c r="AC132" i="6"/>
  <c r="Y132" i="6"/>
  <c r="U132" i="6"/>
  <c r="Q132" i="6"/>
  <c r="M132" i="6"/>
  <c r="AC131" i="6"/>
  <c r="Y131" i="6"/>
  <c r="U131" i="6"/>
  <c r="Q131" i="6"/>
  <c r="M131" i="6"/>
  <c r="AC130" i="6"/>
  <c r="Y130" i="6"/>
  <c r="U130" i="6"/>
  <c r="Q130" i="6"/>
  <c r="M130" i="6"/>
  <c r="AC129" i="6"/>
  <c r="Y129" i="6"/>
  <c r="U129" i="6"/>
  <c r="Q129" i="6"/>
  <c r="M129" i="6"/>
  <c r="AC128" i="6"/>
  <c r="Y128" i="6"/>
  <c r="U128" i="6"/>
  <c r="Q128" i="6"/>
  <c r="M128" i="6"/>
  <c r="AC127" i="6"/>
  <c r="Y127" i="6"/>
  <c r="U127" i="6"/>
  <c r="Q127" i="6"/>
  <c r="M127" i="6"/>
  <c r="AC126" i="6"/>
  <c r="Y126" i="6"/>
  <c r="U126" i="6"/>
  <c r="Q126" i="6"/>
  <c r="M126" i="6"/>
  <c r="AC125" i="6"/>
  <c r="Y125" i="6"/>
  <c r="U125" i="6"/>
  <c r="Q125" i="6"/>
  <c r="M125" i="6"/>
  <c r="AC124" i="6"/>
  <c r="Y124" i="6"/>
  <c r="U124" i="6"/>
  <c r="Q124" i="6"/>
  <c r="M124" i="6"/>
  <c r="AC123" i="6"/>
  <c r="Y123" i="6"/>
  <c r="U123" i="6"/>
  <c r="Q123" i="6"/>
  <c r="M123" i="6"/>
  <c r="AC122" i="6"/>
  <c r="Y122" i="6"/>
  <c r="U122" i="6"/>
  <c r="Q122" i="6"/>
  <c r="M122" i="6"/>
  <c r="AC121" i="6"/>
  <c r="Y121" i="6"/>
  <c r="U121" i="6"/>
  <c r="Q121" i="6"/>
  <c r="M121" i="6"/>
  <c r="AC120" i="6"/>
  <c r="Y120" i="6"/>
  <c r="U120" i="6"/>
  <c r="Q120" i="6"/>
  <c r="M120" i="6"/>
  <c r="AC119" i="6"/>
  <c r="Y119" i="6"/>
  <c r="U119" i="6"/>
  <c r="Q119" i="6"/>
  <c r="M119" i="6"/>
  <c r="AC118" i="6"/>
  <c r="Y118" i="6"/>
  <c r="U118" i="6"/>
  <c r="Q118" i="6"/>
  <c r="M118" i="6"/>
  <c r="AC117" i="6"/>
  <c r="Y117" i="6"/>
  <c r="U117" i="6"/>
  <c r="Q117" i="6"/>
  <c r="M117" i="6"/>
  <c r="AC116" i="6"/>
  <c r="Y116" i="6"/>
  <c r="U116" i="6"/>
  <c r="Q116" i="6"/>
  <c r="M116" i="6"/>
  <c r="AC115" i="6"/>
  <c r="Y115" i="6"/>
  <c r="U115" i="6"/>
  <c r="Q115" i="6"/>
  <c r="M115" i="6"/>
  <c r="AC114" i="6"/>
  <c r="Y114" i="6"/>
  <c r="U114" i="6"/>
  <c r="Q114" i="6"/>
  <c r="M114" i="6"/>
  <c r="AC113" i="6"/>
  <c r="Y113" i="6"/>
  <c r="U113" i="6"/>
  <c r="Q113" i="6"/>
  <c r="M113" i="6"/>
  <c r="AC112" i="6"/>
  <c r="Y112" i="6"/>
  <c r="U112" i="6"/>
  <c r="Q112" i="6"/>
  <c r="M112" i="6"/>
  <c r="AC111" i="6"/>
  <c r="Y111" i="6"/>
  <c r="U111" i="6"/>
  <c r="Q111" i="6"/>
  <c r="M111" i="6"/>
  <c r="AC110" i="6"/>
  <c r="Y110" i="6"/>
  <c r="U110" i="6"/>
  <c r="Q110" i="6"/>
  <c r="M110" i="6"/>
  <c r="AC109" i="6"/>
  <c r="Y109" i="6"/>
  <c r="U109" i="6"/>
  <c r="Q109" i="6"/>
  <c r="M109" i="6"/>
  <c r="AC108" i="6"/>
  <c r="Y108" i="6"/>
  <c r="U108" i="6"/>
  <c r="Q108" i="6"/>
  <c r="M108" i="6"/>
  <c r="AC107" i="6"/>
  <c r="Y107" i="6"/>
  <c r="U107" i="6"/>
  <c r="Q107" i="6"/>
  <c r="M107" i="6"/>
  <c r="AC106" i="6"/>
  <c r="Y106" i="6"/>
  <c r="U106" i="6"/>
  <c r="Q106" i="6"/>
  <c r="M106" i="6"/>
  <c r="AC105" i="6"/>
  <c r="Y105" i="6"/>
  <c r="U105" i="6"/>
  <c r="Q105" i="6"/>
  <c r="M105" i="6"/>
  <c r="AC104" i="6"/>
  <c r="Y104" i="6"/>
  <c r="U104" i="6"/>
  <c r="Q104" i="6"/>
  <c r="M104" i="6"/>
  <c r="AC103" i="6"/>
  <c r="Y103" i="6"/>
  <c r="U103" i="6"/>
  <c r="Q103" i="6"/>
  <c r="M103" i="6"/>
  <c r="AC102" i="6"/>
  <c r="Y102" i="6"/>
  <c r="U102" i="6"/>
  <c r="Q102" i="6"/>
  <c r="M102" i="6"/>
  <c r="AC101" i="6"/>
  <c r="Y101" i="6"/>
  <c r="U101" i="6"/>
  <c r="Q101" i="6"/>
  <c r="M101" i="6"/>
  <c r="AC100" i="6"/>
  <c r="Y100" i="6"/>
  <c r="U100" i="6"/>
  <c r="Q100" i="6"/>
  <c r="M100" i="6"/>
  <c r="AC99" i="6"/>
  <c r="Y99" i="6"/>
  <c r="U99" i="6"/>
  <c r="Q99" i="6"/>
  <c r="M99" i="6"/>
  <c r="AC98" i="6"/>
  <c r="Y98" i="6"/>
  <c r="U98" i="6"/>
  <c r="Q98" i="6"/>
  <c r="M98" i="6"/>
  <c r="AC97" i="6"/>
  <c r="Y97" i="6"/>
  <c r="U97" i="6"/>
  <c r="Q97" i="6"/>
  <c r="M97" i="6"/>
  <c r="AC96" i="6"/>
  <c r="Y96" i="6"/>
  <c r="U96" i="6"/>
  <c r="Q96" i="6"/>
  <c r="M96" i="6"/>
  <c r="AC95" i="6"/>
  <c r="Y95" i="6"/>
  <c r="U95" i="6"/>
  <c r="Q95" i="6"/>
  <c r="M95" i="6"/>
  <c r="AC94" i="6"/>
  <c r="Y94" i="6"/>
  <c r="U94" i="6"/>
  <c r="Q94" i="6"/>
  <c r="M94" i="6"/>
  <c r="AC93" i="6"/>
  <c r="Y93" i="6"/>
  <c r="U93" i="6"/>
  <c r="Q93" i="6"/>
  <c r="M93" i="6"/>
  <c r="AC92" i="6"/>
  <c r="Y92" i="6"/>
  <c r="U92" i="6"/>
  <c r="Q92" i="6"/>
  <c r="M92" i="6"/>
  <c r="AC91" i="6"/>
  <c r="Y91" i="6"/>
  <c r="U91" i="6"/>
  <c r="Q91" i="6"/>
  <c r="M91" i="6"/>
  <c r="AC90" i="6"/>
  <c r="Y90" i="6"/>
  <c r="U90" i="6"/>
  <c r="Q90" i="6"/>
  <c r="M90" i="6"/>
  <c r="AC89" i="6"/>
  <c r="Y89" i="6"/>
  <c r="U89" i="6"/>
  <c r="Q89" i="6"/>
  <c r="M89" i="6"/>
  <c r="AC88" i="6"/>
  <c r="Y88" i="6"/>
  <c r="U88" i="6"/>
  <c r="Q88" i="6"/>
  <c r="M88" i="6"/>
  <c r="AC87" i="6"/>
  <c r="Y87" i="6"/>
  <c r="U87" i="6"/>
  <c r="Q87" i="6"/>
  <c r="M87" i="6"/>
  <c r="AC86" i="6"/>
  <c r="Y86" i="6"/>
  <c r="U86" i="6"/>
  <c r="Q86" i="6"/>
  <c r="M86" i="6"/>
  <c r="AC85" i="6"/>
  <c r="Y85" i="6"/>
  <c r="U85" i="6"/>
  <c r="Q85" i="6"/>
  <c r="M85" i="6"/>
  <c r="AC84" i="6"/>
  <c r="Y84" i="6"/>
  <c r="U84" i="6"/>
  <c r="Q84" i="6"/>
  <c r="M84" i="6"/>
  <c r="AC83" i="6"/>
  <c r="Y83" i="6"/>
  <c r="U83" i="6"/>
  <c r="Q83" i="6"/>
  <c r="M83" i="6"/>
  <c r="AC82" i="6"/>
  <c r="Y82" i="6"/>
  <c r="U82" i="6"/>
  <c r="Q82" i="6"/>
  <c r="M82" i="6"/>
  <c r="AC81" i="6"/>
  <c r="Y81" i="6"/>
  <c r="U81" i="6"/>
  <c r="Q81" i="6"/>
  <c r="M81" i="6"/>
  <c r="AC80" i="6"/>
  <c r="Y80" i="6"/>
  <c r="U80" i="6"/>
  <c r="Q80" i="6"/>
  <c r="M80" i="6"/>
  <c r="AC79" i="6"/>
  <c r="Y79" i="6"/>
  <c r="U79" i="6"/>
  <c r="Q79" i="6"/>
  <c r="M79" i="6"/>
  <c r="AC78" i="6"/>
  <c r="Y78" i="6"/>
  <c r="U78" i="6"/>
  <c r="Q78" i="6"/>
  <c r="M78" i="6"/>
  <c r="AC77" i="6"/>
  <c r="Y77" i="6"/>
  <c r="U77" i="6"/>
  <c r="Q77" i="6"/>
  <c r="M77" i="6"/>
  <c r="AC76" i="6"/>
  <c r="Y76" i="6"/>
  <c r="U76" i="6"/>
  <c r="Q76" i="6"/>
  <c r="M76" i="6"/>
  <c r="AC75" i="6"/>
  <c r="Y75" i="6"/>
  <c r="U75" i="6"/>
  <c r="Q75" i="6"/>
  <c r="M75" i="6"/>
  <c r="AC74" i="6"/>
  <c r="Y74" i="6"/>
  <c r="U74" i="6"/>
  <c r="Q74" i="6"/>
  <c r="M74" i="6"/>
  <c r="AC73" i="6"/>
  <c r="Y73" i="6"/>
  <c r="U73" i="6"/>
  <c r="Q73" i="6"/>
  <c r="M73" i="6"/>
  <c r="AC72" i="6"/>
  <c r="Y72" i="6"/>
  <c r="U72" i="6"/>
  <c r="Q72" i="6"/>
  <c r="M72" i="6"/>
  <c r="AC71" i="6"/>
  <c r="Y71" i="6"/>
  <c r="U71" i="6"/>
  <c r="Q71" i="6"/>
  <c r="M71" i="6"/>
  <c r="AC70" i="6"/>
  <c r="Y70" i="6"/>
  <c r="U70" i="6"/>
  <c r="Q70" i="6"/>
  <c r="M70" i="6"/>
  <c r="AC69" i="6"/>
  <c r="Y69" i="6"/>
  <c r="U69" i="6"/>
  <c r="Q69" i="6"/>
  <c r="M69" i="6"/>
  <c r="AC68" i="6"/>
  <c r="Y68" i="6"/>
  <c r="U68" i="6"/>
  <c r="Q68" i="6"/>
  <c r="M68" i="6"/>
  <c r="AC67" i="6"/>
  <c r="Y67" i="6"/>
  <c r="U67" i="6"/>
  <c r="Q67" i="6"/>
  <c r="M67" i="6"/>
  <c r="AC66" i="6"/>
  <c r="Y66" i="6"/>
  <c r="U66" i="6"/>
  <c r="Q66" i="6"/>
  <c r="M66" i="6"/>
  <c r="AC65" i="6"/>
  <c r="Y65" i="6"/>
  <c r="U65" i="6"/>
  <c r="Q65" i="6"/>
  <c r="M65" i="6"/>
  <c r="AC64" i="6"/>
  <c r="Y64" i="6"/>
  <c r="U64" i="6"/>
  <c r="Q64" i="6"/>
  <c r="M64" i="6"/>
  <c r="AC63" i="6"/>
  <c r="Y63" i="6"/>
  <c r="U63" i="6"/>
  <c r="Q63" i="6"/>
  <c r="M63" i="6"/>
  <c r="AC62" i="6"/>
  <c r="Y62" i="6"/>
  <c r="U62" i="6"/>
  <c r="Q62" i="6"/>
  <c r="M62" i="6"/>
  <c r="AC61" i="6"/>
  <c r="Y61" i="6"/>
  <c r="U61" i="6"/>
  <c r="Q61" i="6"/>
  <c r="M61" i="6"/>
  <c r="AC60" i="6"/>
  <c r="Y60" i="6"/>
  <c r="U60" i="6"/>
  <c r="Q60" i="6"/>
  <c r="M60" i="6"/>
  <c r="AC59" i="6"/>
  <c r="Y59" i="6"/>
  <c r="U59" i="6"/>
  <c r="Q59" i="6"/>
  <c r="M59" i="6"/>
  <c r="AC58" i="6"/>
  <c r="Y58" i="6"/>
  <c r="U58" i="6"/>
  <c r="Q58" i="6"/>
  <c r="M58" i="6"/>
  <c r="AC57" i="6"/>
  <c r="Y57" i="6"/>
  <c r="U57" i="6"/>
  <c r="Q57" i="6"/>
  <c r="M57" i="6"/>
  <c r="AC56" i="6"/>
  <c r="Y56" i="6"/>
  <c r="U56" i="6"/>
  <c r="Q56" i="6"/>
  <c r="M56" i="6"/>
  <c r="AC55" i="6"/>
  <c r="Y55" i="6"/>
  <c r="U55" i="6"/>
  <c r="Q55" i="6"/>
  <c r="M55" i="6"/>
  <c r="AC54" i="6"/>
  <c r="Y54" i="6"/>
  <c r="U54" i="6"/>
  <c r="Q54" i="6"/>
  <c r="M54" i="6"/>
  <c r="AC53" i="6"/>
  <c r="Y53" i="6"/>
  <c r="U53" i="6"/>
  <c r="Q53" i="6"/>
  <c r="M53" i="6"/>
  <c r="AC52" i="6"/>
  <c r="Y52" i="6"/>
  <c r="U52" i="6"/>
  <c r="Q52" i="6"/>
  <c r="M52" i="6"/>
  <c r="AC51" i="6"/>
  <c r="Y51" i="6"/>
  <c r="U51" i="6"/>
  <c r="Q51" i="6"/>
  <c r="M51" i="6"/>
  <c r="AC50" i="6"/>
  <c r="Y50" i="6"/>
  <c r="U50" i="6"/>
  <c r="Q50" i="6"/>
  <c r="M50" i="6"/>
  <c r="AC49" i="6"/>
  <c r="Y49" i="6"/>
  <c r="U49" i="6"/>
  <c r="Q49" i="6"/>
  <c r="M49" i="6"/>
  <c r="AC48" i="6"/>
  <c r="Y48" i="6"/>
  <c r="U48" i="6"/>
  <c r="Q48" i="6"/>
  <c r="M48" i="6"/>
  <c r="AC47" i="6"/>
  <c r="Y47" i="6"/>
  <c r="U47" i="6"/>
  <c r="Q47" i="6"/>
  <c r="M47" i="6"/>
  <c r="AC46" i="6"/>
  <c r="Y46" i="6"/>
  <c r="U46" i="6"/>
  <c r="Q46" i="6"/>
  <c r="M46" i="6"/>
  <c r="AC45" i="6"/>
  <c r="Y45" i="6"/>
  <c r="U45" i="6"/>
  <c r="Q45" i="6"/>
  <c r="M45" i="6"/>
  <c r="AC44" i="6"/>
  <c r="Y44" i="6"/>
  <c r="U44" i="6"/>
  <c r="Q44" i="6"/>
  <c r="M44" i="6"/>
  <c r="AC43" i="6"/>
  <c r="Y43" i="6"/>
  <c r="U43" i="6"/>
  <c r="Q43" i="6"/>
  <c r="M43" i="6"/>
  <c r="AC42" i="6"/>
  <c r="Y42" i="6"/>
  <c r="U42" i="6"/>
  <c r="Q42" i="6"/>
  <c r="M42" i="6"/>
  <c r="AC41" i="6"/>
  <c r="Y41" i="6"/>
  <c r="U41" i="6"/>
  <c r="Q41" i="6"/>
  <c r="M41" i="6"/>
  <c r="AC40" i="6"/>
  <c r="Y40" i="6"/>
  <c r="U40" i="6"/>
  <c r="Q40" i="6"/>
  <c r="M40" i="6"/>
  <c r="AC39" i="6"/>
  <c r="Y39" i="6"/>
  <c r="U39" i="6"/>
  <c r="Q39" i="6"/>
  <c r="M39" i="6"/>
  <c r="AC38" i="6"/>
  <c r="Y38" i="6"/>
  <c r="U38" i="6"/>
  <c r="Q38" i="6"/>
  <c r="M38" i="6"/>
  <c r="AC37" i="6"/>
  <c r="Y37" i="6"/>
  <c r="U37" i="6"/>
  <c r="Q37" i="6"/>
  <c r="M37" i="6"/>
  <c r="AC36" i="6"/>
  <c r="Y36" i="6"/>
  <c r="U36" i="6"/>
  <c r="Q36" i="6"/>
  <c r="M36" i="6"/>
  <c r="AB296" i="2"/>
  <c r="X296" i="2"/>
  <c r="T296" i="2"/>
  <c r="L296" i="2"/>
  <c r="P296" i="2"/>
  <c r="J296" i="2"/>
  <c r="F12" i="11" s="1"/>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F537" i="3"/>
  <c r="I539" i="3"/>
  <c r="I538" i="3"/>
  <c r="I537" i="3"/>
  <c r="I536" i="3"/>
  <c r="I535" i="3"/>
  <c r="I534" i="3"/>
  <c r="I533" i="3"/>
  <c r="I532" i="3"/>
  <c r="I531" i="3"/>
  <c r="I530" i="3"/>
  <c r="I529" i="3"/>
  <c r="I528" i="3"/>
  <c r="I527" i="3"/>
  <c r="I526" i="3"/>
  <c r="I525" i="3"/>
  <c r="I524" i="3"/>
  <c r="I523" i="3"/>
  <c r="I522" i="3"/>
  <c r="I521" i="3"/>
  <c r="I520" i="3"/>
  <c r="I519" i="3"/>
  <c r="I518" i="3"/>
  <c r="I517" i="3"/>
  <c r="I516" i="3"/>
  <c r="I515" i="3"/>
  <c r="I514" i="3"/>
  <c r="I513" i="3"/>
  <c r="I512" i="3"/>
  <c r="I511" i="3"/>
  <c r="I510" i="3"/>
  <c r="I509" i="3"/>
  <c r="I508" i="3"/>
  <c r="I507" i="3"/>
  <c r="I506" i="3"/>
  <c r="I505" i="3"/>
  <c r="I504" i="3"/>
  <c r="I503" i="3"/>
  <c r="I502" i="3"/>
  <c r="I501" i="3"/>
  <c r="I500" i="3"/>
  <c r="I499" i="3"/>
  <c r="I498" i="3"/>
  <c r="I497" i="3"/>
  <c r="I496" i="3"/>
  <c r="I495" i="3"/>
  <c r="I494" i="3"/>
  <c r="I493" i="3"/>
  <c r="I492" i="3"/>
  <c r="I491" i="3"/>
  <c r="I490" i="3"/>
  <c r="I489" i="3"/>
  <c r="I488" i="3"/>
  <c r="I487" i="3"/>
  <c r="I486" i="3"/>
  <c r="I485" i="3"/>
  <c r="I484" i="3"/>
  <c r="I483" i="3"/>
  <c r="I482" i="3"/>
  <c r="I481" i="3"/>
  <c r="I480" i="3"/>
  <c r="I479" i="3"/>
  <c r="I478" i="3"/>
  <c r="I477" i="3"/>
  <c r="I476" i="3"/>
  <c r="I475" i="3"/>
  <c r="I474" i="3"/>
  <c r="I473" i="3"/>
  <c r="I472" i="3"/>
  <c r="I471" i="3"/>
  <c r="I470" i="3"/>
  <c r="I469" i="3"/>
  <c r="I468" i="3"/>
  <c r="I467" i="3"/>
  <c r="I466" i="3"/>
  <c r="I465" i="3"/>
  <c r="I464" i="3"/>
  <c r="I463" i="3"/>
  <c r="I462" i="3"/>
  <c r="I461" i="3"/>
  <c r="I460" i="3"/>
  <c r="I459" i="3"/>
  <c r="I458" i="3"/>
  <c r="I457" i="3"/>
  <c r="I456" i="3"/>
  <c r="I455" i="3"/>
  <c r="I454" i="3"/>
  <c r="I453" i="3"/>
  <c r="I452" i="3"/>
  <c r="I451" i="3"/>
  <c r="I450" i="3"/>
  <c r="I449" i="3"/>
  <c r="I448" i="3"/>
  <c r="I447" i="3"/>
  <c r="I446" i="3"/>
  <c r="I445" i="3"/>
  <c r="I444" i="3"/>
  <c r="I443" i="3"/>
  <c r="I442" i="3"/>
  <c r="I441" i="3"/>
  <c r="I440" i="3"/>
  <c r="I439" i="3"/>
  <c r="I438" i="3"/>
  <c r="I437" i="3"/>
  <c r="I436" i="3"/>
  <c r="I435" i="3"/>
  <c r="I434" i="3"/>
  <c r="I433" i="3"/>
  <c r="I432" i="3"/>
  <c r="I431" i="3"/>
  <c r="I430" i="3"/>
  <c r="I429" i="3"/>
  <c r="I428" i="3"/>
  <c r="I427" i="3"/>
  <c r="I426" i="3"/>
  <c r="I425" i="3"/>
  <c r="I424" i="3"/>
  <c r="I423" i="3"/>
  <c r="I422" i="3"/>
  <c r="I421" i="3"/>
  <c r="I420" i="3"/>
  <c r="I419" i="3"/>
  <c r="I418" i="3"/>
  <c r="I417" i="3"/>
  <c r="I416" i="3"/>
  <c r="I415" i="3"/>
  <c r="I414" i="3"/>
  <c r="I413" i="3"/>
  <c r="I412" i="3"/>
  <c r="I411" i="3"/>
  <c r="I410" i="3"/>
  <c r="I409" i="3"/>
  <c r="I408" i="3"/>
  <c r="I407" i="3"/>
  <c r="I406" i="3"/>
  <c r="I405" i="3"/>
  <c r="I404" i="3"/>
  <c r="I403" i="3"/>
  <c r="I402" i="3"/>
  <c r="I401" i="3"/>
  <c r="I400" i="3"/>
  <c r="I399" i="3"/>
  <c r="I398" i="3"/>
  <c r="I397" i="3"/>
  <c r="I396" i="3"/>
  <c r="I395" i="3"/>
  <c r="I394" i="3"/>
  <c r="I393" i="3"/>
  <c r="I392" i="3"/>
  <c r="I391" i="3"/>
  <c r="I390" i="3"/>
  <c r="I389" i="3"/>
  <c r="I388" i="3"/>
  <c r="I387" i="3"/>
  <c r="I386" i="3"/>
  <c r="I385" i="3"/>
  <c r="I384" i="3"/>
  <c r="I383" i="3"/>
  <c r="I382" i="3"/>
  <c r="I381" i="3"/>
  <c r="I380" i="3"/>
  <c r="I379" i="3"/>
  <c r="I378" i="3"/>
  <c r="I377" i="3"/>
  <c r="I376" i="3"/>
  <c r="I375" i="3"/>
  <c r="I374" i="3"/>
  <c r="I373" i="3"/>
  <c r="I372" i="3"/>
  <c r="I371" i="3"/>
  <c r="I370" i="3"/>
  <c r="I369" i="3"/>
  <c r="I368" i="3"/>
  <c r="I367" i="3"/>
  <c r="I366" i="3"/>
  <c r="I365" i="3"/>
  <c r="I364" i="3"/>
  <c r="I363" i="3"/>
  <c r="I362" i="3"/>
  <c r="I361" i="3"/>
  <c r="I360" i="3"/>
  <c r="I359" i="3"/>
  <c r="I358" i="3"/>
  <c r="I357" i="3"/>
  <c r="I356" i="3"/>
  <c r="I355" i="3"/>
  <c r="I354" i="3"/>
  <c r="I353" i="3"/>
  <c r="I352" i="3"/>
  <c r="I351" i="3"/>
  <c r="I350" i="3"/>
  <c r="I349" i="3"/>
  <c r="I348" i="3"/>
  <c r="I347" i="3"/>
  <c r="I346" i="3"/>
  <c r="I345" i="3"/>
  <c r="I344" i="3"/>
  <c r="I343" i="3"/>
  <c r="I342" i="3"/>
  <c r="I341" i="3"/>
  <c r="I340" i="3"/>
  <c r="I339" i="3"/>
  <c r="I338" i="3"/>
  <c r="I337" i="3"/>
  <c r="I336" i="3"/>
  <c r="I335" i="3"/>
  <c r="I334" i="3"/>
  <c r="I333" i="3"/>
  <c r="I332" i="3"/>
  <c r="I331" i="3"/>
  <c r="I330" i="3"/>
  <c r="I329" i="3"/>
  <c r="I328" i="3"/>
  <c r="I327" i="3"/>
  <c r="I326" i="3"/>
  <c r="I325" i="3"/>
  <c r="I324" i="3"/>
  <c r="I323" i="3"/>
  <c r="I322" i="3"/>
  <c r="I321" i="3"/>
  <c r="I320" i="3"/>
  <c r="I319" i="3"/>
  <c r="I318" i="3"/>
  <c r="I317" i="3"/>
  <c r="I316" i="3"/>
  <c r="I315" i="3"/>
  <c r="I314" i="3"/>
  <c r="I313" i="3"/>
  <c r="I312" i="3"/>
  <c r="I311" i="3"/>
  <c r="I310" i="3"/>
  <c r="I309" i="3"/>
  <c r="I308" i="3"/>
  <c r="I307" i="3"/>
  <c r="I306" i="3"/>
  <c r="I305" i="3"/>
  <c r="I304" i="3"/>
  <c r="I303" i="3"/>
  <c r="I302" i="3"/>
  <c r="I301" i="3"/>
  <c r="I300" i="3"/>
  <c r="I299" i="3"/>
  <c r="I298" i="3"/>
  <c r="I297" i="3"/>
  <c r="I296" i="3"/>
  <c r="I295" i="3"/>
  <c r="I294" i="3"/>
  <c r="I293" i="3"/>
  <c r="I292" i="3"/>
  <c r="I291" i="3"/>
  <c r="I290" i="3"/>
  <c r="I289" i="3"/>
  <c r="I288" i="3"/>
  <c r="I287" i="3"/>
  <c r="I286" i="3"/>
  <c r="I285" i="3"/>
  <c r="I284" i="3"/>
  <c r="I283" i="3"/>
  <c r="I282" i="3"/>
  <c r="I281" i="3"/>
  <c r="I280" i="3"/>
  <c r="I279" i="3"/>
  <c r="I278" i="3"/>
  <c r="I277" i="3"/>
  <c r="I276" i="3"/>
  <c r="I275" i="3"/>
  <c r="I274" i="3"/>
  <c r="I273" i="3"/>
  <c r="I272" i="3"/>
  <c r="I271" i="3"/>
  <c r="I270" i="3"/>
  <c r="I269" i="3"/>
  <c r="I268" i="3"/>
  <c r="I267" i="3"/>
  <c r="I266" i="3"/>
  <c r="I265" i="3"/>
  <c r="I264" i="3"/>
  <c r="I263" i="3"/>
  <c r="I262" i="3"/>
  <c r="I261" i="3"/>
  <c r="I260" i="3"/>
  <c r="I259" i="3"/>
  <c r="I258" i="3"/>
  <c r="I257" i="3"/>
  <c r="I256" i="3"/>
  <c r="I255" i="3"/>
  <c r="I254" i="3"/>
  <c r="I253" i="3"/>
  <c r="I252" i="3"/>
  <c r="I251" i="3"/>
  <c r="I250" i="3"/>
  <c r="I249" i="3"/>
  <c r="I248" i="3"/>
  <c r="I247" i="3"/>
  <c r="I246" i="3"/>
  <c r="I245" i="3"/>
  <c r="I244" i="3"/>
  <c r="I243" i="3"/>
  <c r="I242" i="3"/>
  <c r="I241" i="3"/>
  <c r="I240" i="3"/>
  <c r="I239" i="3"/>
  <c r="I238" i="3"/>
  <c r="I237" i="3"/>
  <c r="I236" i="3"/>
  <c r="I235" i="3"/>
  <c r="I234" i="3"/>
  <c r="I233"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J25" i="3" s="1"/>
  <c r="L25" i="3" s="1"/>
  <c r="I24" i="3"/>
  <c r="J24" i="3" s="1"/>
  <c r="L24" i="3" s="1"/>
  <c r="I23" i="3"/>
  <c r="J23" i="3" s="1"/>
  <c r="L23" i="3" s="1"/>
  <c r="I22" i="3"/>
  <c r="J22" i="3" s="1"/>
  <c r="L22" i="3" s="1"/>
  <c r="I21" i="3"/>
  <c r="J21" i="3" s="1"/>
  <c r="L21" i="3" s="1"/>
  <c r="I20" i="3"/>
  <c r="J20" i="3" s="1"/>
  <c r="L20" i="3" s="1"/>
  <c r="I19" i="3"/>
  <c r="J19" i="3" s="1"/>
  <c r="L19" i="3" s="1"/>
  <c r="I18" i="3"/>
  <c r="J18" i="3" s="1"/>
  <c r="L18" i="3" s="1"/>
  <c r="I17" i="3"/>
  <c r="J17" i="3" s="1"/>
  <c r="L17" i="3" s="1"/>
  <c r="I16" i="3"/>
  <c r="J16" i="3" s="1"/>
  <c r="L16" i="3" s="1"/>
  <c r="I15" i="3"/>
  <c r="J15" i="3" s="1"/>
  <c r="L15" i="3" s="1"/>
  <c r="I14" i="3"/>
  <c r="J14" i="3" s="1"/>
  <c r="L14" i="3" s="1"/>
  <c r="I13" i="3"/>
  <c r="I12" i="3"/>
  <c r="I11" i="3"/>
  <c r="I10" i="3"/>
  <c r="I9" i="3"/>
  <c r="I8" i="3"/>
  <c r="I7" i="3"/>
  <c r="J533" i="3"/>
  <c r="H533" i="3"/>
  <c r="G297" i="1"/>
  <c r="B12" i="11" s="1"/>
  <c r="H25" i="3"/>
  <c r="K25" i="3" s="1"/>
  <c r="H24" i="3"/>
  <c r="K24" i="3" s="1"/>
  <c r="H23" i="3"/>
  <c r="K23" i="3" s="1"/>
  <c r="H22" i="3"/>
  <c r="K22" i="3" s="1"/>
  <c r="H21" i="3"/>
  <c r="K21" i="3" s="1"/>
  <c r="H20" i="3"/>
  <c r="K20" i="3" s="1"/>
  <c r="H19" i="3"/>
  <c r="K19" i="3" s="1"/>
  <c r="H18" i="3"/>
  <c r="K18" i="3" s="1"/>
  <c r="H17" i="3"/>
  <c r="K17" i="3" s="1"/>
  <c r="H16" i="3"/>
  <c r="K16" i="3" s="1"/>
  <c r="H15" i="3"/>
  <c r="K15" i="3" s="1"/>
  <c r="H14" i="3"/>
  <c r="K14" i="3" s="1"/>
  <c r="AC14" i="5"/>
  <c r="Y14" i="5"/>
  <c r="U14" i="5"/>
  <c r="Q14" i="5"/>
  <c r="M14" i="5"/>
  <c r="AC13" i="5"/>
  <c r="Y13" i="5"/>
  <c r="U13" i="5"/>
  <c r="Q13" i="5"/>
  <c r="M13" i="5"/>
  <c r="AC12" i="5"/>
  <c r="Y12" i="5"/>
  <c r="U12" i="5"/>
  <c r="Q12" i="5"/>
  <c r="M12" i="5"/>
  <c r="AC11" i="5"/>
  <c r="Y11" i="5"/>
  <c r="U11" i="5"/>
  <c r="Q11" i="5"/>
  <c r="M11" i="5"/>
  <c r="AC10" i="5"/>
  <c r="Y10" i="5"/>
  <c r="U10" i="5"/>
  <c r="Q10" i="5"/>
  <c r="M10" i="5"/>
  <c r="AC9" i="5"/>
  <c r="Y9" i="5"/>
  <c r="U9" i="5"/>
  <c r="Q9" i="5"/>
  <c r="M9" i="5"/>
  <c r="AC8" i="5"/>
  <c r="Y8" i="5"/>
  <c r="U8" i="5"/>
  <c r="Q8" i="5"/>
  <c r="M8" i="5"/>
  <c r="AC7" i="5"/>
  <c r="Y7" i="5"/>
  <c r="U7" i="5"/>
  <c r="Q7" i="5"/>
  <c r="M7" i="5"/>
  <c r="AC35" i="6"/>
  <c r="Y35" i="6"/>
  <c r="U35" i="6"/>
  <c r="Q35" i="6"/>
  <c r="M35" i="6"/>
  <c r="AC34" i="6"/>
  <c r="Y34" i="6"/>
  <c r="U34" i="6"/>
  <c r="Q34" i="6"/>
  <c r="M34" i="6"/>
  <c r="AC33" i="6"/>
  <c r="Y33" i="6"/>
  <c r="U33" i="6"/>
  <c r="Q33" i="6"/>
  <c r="M33" i="6"/>
  <c r="AC32" i="6"/>
  <c r="Y32" i="6"/>
  <c r="U32" i="6"/>
  <c r="Q32" i="6"/>
  <c r="M32" i="6"/>
  <c r="AC31" i="6"/>
  <c r="Y31" i="6"/>
  <c r="U31" i="6"/>
  <c r="Q31" i="6"/>
  <c r="M31" i="6"/>
  <c r="AC30" i="6"/>
  <c r="Y30" i="6"/>
  <c r="U30" i="6"/>
  <c r="Q30" i="6"/>
  <c r="M30" i="6"/>
  <c r="AC29" i="6"/>
  <c r="Y29" i="6"/>
  <c r="U29" i="6"/>
  <c r="Q29" i="6"/>
  <c r="M29" i="6"/>
  <c r="AC28" i="6"/>
  <c r="Y28" i="6"/>
  <c r="U28" i="6"/>
  <c r="Q28" i="6"/>
  <c r="M28" i="6"/>
  <c r="AC27" i="6"/>
  <c r="Y27" i="6"/>
  <c r="U27" i="6"/>
  <c r="Q27" i="6"/>
  <c r="M27" i="6"/>
  <c r="AC26" i="6"/>
  <c r="Y26" i="6"/>
  <c r="U26" i="6"/>
  <c r="Q26" i="6"/>
  <c r="M26" i="6"/>
  <c r="AC25" i="6"/>
  <c r="Y25" i="6"/>
  <c r="U25" i="6"/>
  <c r="Q25" i="6"/>
  <c r="M25" i="6"/>
  <c r="AC24" i="6"/>
  <c r="Y24" i="6"/>
  <c r="U24" i="6"/>
  <c r="Q24" i="6"/>
  <c r="M24" i="6"/>
  <c r="AC23" i="6"/>
  <c r="Y23" i="6"/>
  <c r="U23" i="6"/>
  <c r="Q23" i="6"/>
  <c r="M23" i="6"/>
  <c r="AC22" i="6"/>
  <c r="Y22" i="6"/>
  <c r="U22" i="6"/>
  <c r="Q22" i="6"/>
  <c r="M22" i="6"/>
  <c r="AC21" i="6"/>
  <c r="Y21" i="6"/>
  <c r="U21" i="6"/>
  <c r="Q21" i="6"/>
  <c r="M21" i="6"/>
  <c r="AC20" i="6"/>
  <c r="Y20" i="6"/>
  <c r="U20" i="6"/>
  <c r="Q20" i="6"/>
  <c r="M20" i="6"/>
  <c r="AC19" i="6"/>
  <c r="Y19" i="6"/>
  <c r="U19" i="6"/>
  <c r="Q19" i="6"/>
  <c r="M19" i="6"/>
  <c r="AC18" i="6"/>
  <c r="Y18" i="6"/>
  <c r="U18" i="6"/>
  <c r="Q18" i="6"/>
  <c r="M18" i="6"/>
  <c r="AC17" i="6"/>
  <c r="Y17" i="6"/>
  <c r="U17" i="6"/>
  <c r="Q17" i="6"/>
  <c r="M17" i="6"/>
  <c r="AC16" i="6"/>
  <c r="Y16" i="6"/>
  <c r="U16" i="6"/>
  <c r="Q16" i="6"/>
  <c r="M16" i="6"/>
  <c r="AC15" i="6"/>
  <c r="Y15" i="6"/>
  <c r="U15" i="6"/>
  <c r="Q15" i="6"/>
  <c r="M15" i="6"/>
  <c r="AC14" i="6"/>
  <c r="Y14" i="6"/>
  <c r="U14" i="6"/>
  <c r="Q14" i="6"/>
  <c r="M14" i="6"/>
  <c r="AC13" i="6"/>
  <c r="Y13" i="6"/>
  <c r="U13" i="6"/>
  <c r="Q13" i="6"/>
  <c r="M13" i="6"/>
  <c r="AC12" i="6"/>
  <c r="Y12" i="6"/>
  <c r="U12" i="6"/>
  <c r="Q12" i="6"/>
  <c r="M12" i="6"/>
  <c r="AC11" i="6"/>
  <c r="Y11" i="6"/>
  <c r="U11" i="6"/>
  <c r="Q11" i="6"/>
  <c r="M11" i="6"/>
  <c r="AC10" i="6"/>
  <c r="Y10" i="6"/>
  <c r="U10" i="6"/>
  <c r="Q10" i="6"/>
  <c r="M10" i="6"/>
  <c r="AC9" i="6"/>
  <c r="Y9" i="6"/>
  <c r="U9" i="6"/>
  <c r="Q9" i="6"/>
  <c r="M9" i="6"/>
  <c r="AC8" i="6"/>
  <c r="Y8" i="6"/>
  <c r="U8" i="6"/>
  <c r="Q8" i="6"/>
  <c r="M8" i="6"/>
  <c r="AC7" i="6"/>
  <c r="Y7" i="6"/>
  <c r="U7" i="6"/>
  <c r="Q7" i="6"/>
  <c r="M7" i="6"/>
  <c r="AC295" i="2"/>
  <c r="Y295" i="2"/>
  <c r="U295" i="2"/>
  <c r="Q295" i="2"/>
  <c r="M295" i="2"/>
  <c r="AC294" i="2"/>
  <c r="Y294" i="2"/>
  <c r="U294" i="2"/>
  <c r="Q294" i="2"/>
  <c r="M294" i="2"/>
  <c r="AC293" i="2"/>
  <c r="Y293" i="2"/>
  <c r="U293" i="2"/>
  <c r="Q293" i="2"/>
  <c r="M293" i="2"/>
  <c r="AC292" i="2"/>
  <c r="Y292" i="2"/>
  <c r="U292" i="2"/>
  <c r="Q292" i="2"/>
  <c r="M292" i="2"/>
  <c r="AC291" i="2"/>
  <c r="Y291" i="2"/>
  <c r="U291" i="2"/>
  <c r="Q291" i="2"/>
  <c r="M291" i="2"/>
  <c r="AC290" i="2"/>
  <c r="Y290" i="2"/>
  <c r="U290" i="2"/>
  <c r="Q290" i="2"/>
  <c r="M290" i="2"/>
  <c r="AC289" i="2"/>
  <c r="Y289" i="2"/>
  <c r="U289" i="2"/>
  <c r="Q289" i="2"/>
  <c r="M289" i="2"/>
  <c r="AC288" i="2"/>
  <c r="Y288" i="2"/>
  <c r="U288" i="2"/>
  <c r="Q288" i="2"/>
  <c r="M288" i="2"/>
  <c r="AC287" i="2"/>
  <c r="Y287" i="2"/>
  <c r="U287" i="2"/>
  <c r="Q287" i="2"/>
  <c r="M287" i="2"/>
  <c r="AC286" i="2"/>
  <c r="Y286" i="2"/>
  <c r="U286" i="2"/>
  <c r="Q286" i="2"/>
  <c r="M286" i="2"/>
  <c r="AC285" i="2"/>
  <c r="Y285" i="2"/>
  <c r="U285" i="2"/>
  <c r="Q285" i="2"/>
  <c r="M285" i="2"/>
  <c r="AC284" i="2"/>
  <c r="Y284" i="2"/>
  <c r="U284" i="2"/>
  <c r="Q284" i="2"/>
  <c r="M284" i="2"/>
  <c r="AC283" i="2"/>
  <c r="Y283" i="2"/>
  <c r="U283" i="2"/>
  <c r="Q283" i="2"/>
  <c r="M283" i="2"/>
  <c r="AC282" i="2"/>
  <c r="Y282" i="2"/>
  <c r="U282" i="2"/>
  <c r="Q282" i="2"/>
  <c r="M282" i="2"/>
  <c r="AC281" i="2"/>
  <c r="Y281" i="2"/>
  <c r="U281" i="2"/>
  <c r="Q281" i="2"/>
  <c r="M281" i="2"/>
  <c r="AC280" i="2"/>
  <c r="Y280" i="2"/>
  <c r="U280" i="2"/>
  <c r="Q280" i="2"/>
  <c r="M280" i="2"/>
  <c r="AC279" i="2"/>
  <c r="Y279" i="2"/>
  <c r="U279" i="2"/>
  <c r="Q279" i="2"/>
  <c r="M279" i="2"/>
  <c r="AC278" i="2"/>
  <c r="Y278" i="2"/>
  <c r="U278" i="2"/>
  <c r="Q278" i="2"/>
  <c r="M278" i="2"/>
  <c r="AC277" i="2"/>
  <c r="Y277" i="2"/>
  <c r="U277" i="2"/>
  <c r="Q277" i="2"/>
  <c r="M277" i="2"/>
  <c r="AC276" i="2"/>
  <c r="Y276" i="2"/>
  <c r="U276" i="2"/>
  <c r="Q276" i="2"/>
  <c r="M276" i="2"/>
  <c r="AC275" i="2"/>
  <c r="Y275" i="2"/>
  <c r="U275" i="2"/>
  <c r="Q275" i="2"/>
  <c r="M275" i="2"/>
  <c r="AC274" i="2"/>
  <c r="Y274" i="2"/>
  <c r="U274" i="2"/>
  <c r="Q274" i="2"/>
  <c r="M274" i="2"/>
  <c r="AC273" i="2"/>
  <c r="Y273" i="2"/>
  <c r="U273" i="2"/>
  <c r="Q273" i="2"/>
  <c r="M273" i="2"/>
  <c r="AC272" i="2"/>
  <c r="Y272" i="2"/>
  <c r="U272" i="2"/>
  <c r="Q272" i="2"/>
  <c r="M272" i="2"/>
  <c r="AC271" i="2"/>
  <c r="Y271" i="2"/>
  <c r="U271" i="2"/>
  <c r="Q271" i="2"/>
  <c r="M271" i="2"/>
  <c r="AC270" i="2"/>
  <c r="Y270" i="2"/>
  <c r="U270" i="2"/>
  <c r="Q270" i="2"/>
  <c r="M270" i="2"/>
  <c r="AC269" i="2"/>
  <c r="Y269" i="2"/>
  <c r="U269" i="2"/>
  <c r="Q269" i="2"/>
  <c r="M269" i="2"/>
  <c r="AC268" i="2"/>
  <c r="Y268" i="2"/>
  <c r="U268" i="2"/>
  <c r="Q268" i="2"/>
  <c r="M268" i="2"/>
  <c r="AC267" i="2"/>
  <c r="Y267" i="2"/>
  <c r="U267" i="2"/>
  <c r="Q267" i="2"/>
  <c r="M267" i="2"/>
  <c r="AC266" i="2"/>
  <c r="Y266" i="2"/>
  <c r="U266" i="2"/>
  <c r="Q266" i="2"/>
  <c r="M266" i="2"/>
  <c r="AC265" i="2"/>
  <c r="Y265" i="2"/>
  <c r="U265" i="2"/>
  <c r="Q265" i="2"/>
  <c r="M265" i="2"/>
  <c r="AC264" i="2"/>
  <c r="Y264" i="2"/>
  <c r="U264" i="2"/>
  <c r="Q264" i="2"/>
  <c r="M264" i="2"/>
  <c r="AC263" i="2"/>
  <c r="Y263" i="2"/>
  <c r="U263" i="2"/>
  <c r="Q263" i="2"/>
  <c r="M263" i="2"/>
  <c r="AC262" i="2"/>
  <c r="Y262" i="2"/>
  <c r="U262" i="2"/>
  <c r="Q262" i="2"/>
  <c r="M262" i="2"/>
  <c r="AC261" i="2"/>
  <c r="Y261" i="2"/>
  <c r="U261" i="2"/>
  <c r="Q261" i="2"/>
  <c r="M261" i="2"/>
  <c r="AC260" i="2"/>
  <c r="Y260" i="2"/>
  <c r="U260" i="2"/>
  <c r="Q260" i="2"/>
  <c r="M260" i="2"/>
  <c r="AC259" i="2"/>
  <c r="Y259" i="2"/>
  <c r="U259" i="2"/>
  <c r="Q259" i="2"/>
  <c r="M259" i="2"/>
  <c r="AC258" i="2"/>
  <c r="Y258" i="2"/>
  <c r="U258" i="2"/>
  <c r="Q258" i="2"/>
  <c r="M258" i="2"/>
  <c r="AC257" i="2"/>
  <c r="Y257" i="2"/>
  <c r="U257" i="2"/>
  <c r="Q257" i="2"/>
  <c r="M257" i="2"/>
  <c r="AC256" i="2"/>
  <c r="Y256" i="2"/>
  <c r="U256" i="2"/>
  <c r="Q256" i="2"/>
  <c r="M256" i="2"/>
  <c r="AC255" i="2"/>
  <c r="Y255" i="2"/>
  <c r="U255" i="2"/>
  <c r="Q255" i="2"/>
  <c r="M255" i="2"/>
  <c r="AC254" i="2"/>
  <c r="Y254" i="2"/>
  <c r="U254" i="2"/>
  <c r="Q254" i="2"/>
  <c r="M254" i="2"/>
  <c r="AC253" i="2"/>
  <c r="Y253" i="2"/>
  <c r="U253" i="2"/>
  <c r="Q253" i="2"/>
  <c r="M253" i="2"/>
  <c r="AC252" i="2"/>
  <c r="Y252" i="2"/>
  <c r="U252" i="2"/>
  <c r="Q252" i="2"/>
  <c r="M252" i="2"/>
  <c r="AC251" i="2"/>
  <c r="Y251" i="2"/>
  <c r="U251" i="2"/>
  <c r="Q251" i="2"/>
  <c r="M251" i="2"/>
  <c r="AC250" i="2"/>
  <c r="Y250" i="2"/>
  <c r="U250" i="2"/>
  <c r="Q250" i="2"/>
  <c r="M250" i="2"/>
  <c r="AC249" i="2"/>
  <c r="Y249" i="2"/>
  <c r="U249" i="2"/>
  <c r="Q249" i="2"/>
  <c r="M249" i="2"/>
  <c r="AC248" i="2"/>
  <c r="Y248" i="2"/>
  <c r="U248" i="2"/>
  <c r="Q248" i="2"/>
  <c r="M248" i="2"/>
  <c r="AC247" i="2"/>
  <c r="Y247" i="2"/>
  <c r="U247" i="2"/>
  <c r="Q247" i="2"/>
  <c r="M247" i="2"/>
  <c r="AC246" i="2"/>
  <c r="Y246" i="2"/>
  <c r="U246" i="2"/>
  <c r="Q246" i="2"/>
  <c r="M246" i="2"/>
  <c r="AC245" i="2"/>
  <c r="Y245" i="2"/>
  <c r="U245" i="2"/>
  <c r="Q245" i="2"/>
  <c r="M245" i="2"/>
  <c r="AC244" i="2"/>
  <c r="Y244" i="2"/>
  <c r="U244" i="2"/>
  <c r="Q244" i="2"/>
  <c r="M244" i="2"/>
  <c r="AC243" i="2"/>
  <c r="Y243" i="2"/>
  <c r="U243" i="2"/>
  <c r="Q243" i="2"/>
  <c r="M243" i="2"/>
  <c r="AC242" i="2"/>
  <c r="Y242" i="2"/>
  <c r="U242" i="2"/>
  <c r="Q242" i="2"/>
  <c r="M242" i="2"/>
  <c r="AC241" i="2"/>
  <c r="Y241" i="2"/>
  <c r="U241" i="2"/>
  <c r="Q241" i="2"/>
  <c r="M241" i="2"/>
  <c r="AC240" i="2"/>
  <c r="Y240" i="2"/>
  <c r="U240" i="2"/>
  <c r="Q240" i="2"/>
  <c r="M240" i="2"/>
  <c r="AC239" i="2"/>
  <c r="Y239" i="2"/>
  <c r="U239" i="2"/>
  <c r="Q239" i="2"/>
  <c r="M239" i="2"/>
  <c r="AC238" i="2"/>
  <c r="Y238" i="2"/>
  <c r="U238" i="2"/>
  <c r="Q238" i="2"/>
  <c r="M238" i="2"/>
  <c r="AC237" i="2"/>
  <c r="Y237" i="2"/>
  <c r="U237" i="2"/>
  <c r="Q237" i="2"/>
  <c r="M237" i="2"/>
  <c r="AC236" i="2"/>
  <c r="Y236" i="2"/>
  <c r="U236" i="2"/>
  <c r="Q236" i="2"/>
  <c r="M236" i="2"/>
  <c r="AC235" i="2"/>
  <c r="Y235" i="2"/>
  <c r="U235" i="2"/>
  <c r="Q235" i="2"/>
  <c r="M235" i="2"/>
  <c r="AC234" i="2"/>
  <c r="Y234" i="2"/>
  <c r="U234" i="2"/>
  <c r="Q234" i="2"/>
  <c r="M234" i="2"/>
  <c r="AC233" i="2"/>
  <c r="Y233" i="2"/>
  <c r="U233" i="2"/>
  <c r="Q233" i="2"/>
  <c r="M233" i="2"/>
  <c r="AC232" i="2"/>
  <c r="Y232" i="2"/>
  <c r="U232" i="2"/>
  <c r="Q232" i="2"/>
  <c r="M232" i="2"/>
  <c r="AC231" i="2"/>
  <c r="Y231" i="2"/>
  <c r="U231" i="2"/>
  <c r="Q231" i="2"/>
  <c r="M231" i="2"/>
  <c r="AC230" i="2"/>
  <c r="Y230" i="2"/>
  <c r="U230" i="2"/>
  <c r="Q230" i="2"/>
  <c r="M230" i="2"/>
  <c r="AC229" i="2"/>
  <c r="Y229" i="2"/>
  <c r="U229" i="2"/>
  <c r="Q229" i="2"/>
  <c r="M229" i="2"/>
  <c r="AC228" i="2"/>
  <c r="Y228" i="2"/>
  <c r="U228" i="2"/>
  <c r="Q228" i="2"/>
  <c r="M228" i="2"/>
  <c r="AC227" i="2"/>
  <c r="Y227" i="2"/>
  <c r="U227" i="2"/>
  <c r="Q227" i="2"/>
  <c r="M227" i="2"/>
  <c r="AC226" i="2"/>
  <c r="Y226" i="2"/>
  <c r="U226" i="2"/>
  <c r="Q226" i="2"/>
  <c r="M226" i="2"/>
  <c r="AC225" i="2"/>
  <c r="Y225" i="2"/>
  <c r="U225" i="2"/>
  <c r="Q225" i="2"/>
  <c r="M225" i="2"/>
  <c r="AC224" i="2"/>
  <c r="Y224" i="2"/>
  <c r="U224" i="2"/>
  <c r="Q224" i="2"/>
  <c r="M224" i="2"/>
  <c r="AC223" i="2"/>
  <c r="Y223" i="2"/>
  <c r="U223" i="2"/>
  <c r="Q223" i="2"/>
  <c r="M223" i="2"/>
  <c r="AC222" i="2"/>
  <c r="Y222" i="2"/>
  <c r="U222" i="2"/>
  <c r="Q222" i="2"/>
  <c r="M222" i="2"/>
  <c r="AC221" i="2"/>
  <c r="Y221" i="2"/>
  <c r="U221" i="2"/>
  <c r="Q221" i="2"/>
  <c r="M221" i="2"/>
  <c r="AC220" i="2"/>
  <c r="Y220" i="2"/>
  <c r="U220" i="2"/>
  <c r="Q220" i="2"/>
  <c r="M220" i="2"/>
  <c r="AC219" i="2"/>
  <c r="Y219" i="2"/>
  <c r="U219" i="2"/>
  <c r="Q219" i="2"/>
  <c r="M219" i="2"/>
  <c r="AC218" i="2"/>
  <c r="Y218" i="2"/>
  <c r="U218" i="2"/>
  <c r="Q218" i="2"/>
  <c r="M218" i="2"/>
  <c r="AC217" i="2"/>
  <c r="Y217" i="2"/>
  <c r="U217" i="2"/>
  <c r="Q217" i="2"/>
  <c r="M217" i="2"/>
  <c r="AC216" i="2"/>
  <c r="Y216" i="2"/>
  <c r="U216" i="2"/>
  <c r="Q216" i="2"/>
  <c r="M216" i="2"/>
  <c r="AC215" i="2"/>
  <c r="Y215" i="2"/>
  <c r="U215" i="2"/>
  <c r="Q215" i="2"/>
  <c r="M215" i="2"/>
  <c r="AC214" i="2"/>
  <c r="Y214" i="2"/>
  <c r="U214" i="2"/>
  <c r="Q214" i="2"/>
  <c r="M214" i="2"/>
  <c r="AC213" i="2"/>
  <c r="Y213" i="2"/>
  <c r="U213" i="2"/>
  <c r="Q213" i="2"/>
  <c r="M213" i="2"/>
  <c r="AC212" i="2"/>
  <c r="Y212" i="2"/>
  <c r="U212" i="2"/>
  <c r="Q212" i="2"/>
  <c r="M212" i="2"/>
  <c r="AC211" i="2"/>
  <c r="Y211" i="2"/>
  <c r="U211" i="2"/>
  <c r="Q211" i="2"/>
  <c r="M211" i="2"/>
  <c r="AC210" i="2"/>
  <c r="Y210" i="2"/>
  <c r="U210" i="2"/>
  <c r="Q210" i="2"/>
  <c r="M210" i="2"/>
  <c r="AC209" i="2"/>
  <c r="Y209" i="2"/>
  <c r="U209" i="2"/>
  <c r="Q209" i="2"/>
  <c r="M209" i="2"/>
  <c r="AC208" i="2"/>
  <c r="Y208" i="2"/>
  <c r="U208" i="2"/>
  <c r="Q208" i="2"/>
  <c r="M208" i="2"/>
  <c r="AC207" i="2"/>
  <c r="Y207" i="2"/>
  <c r="U207" i="2"/>
  <c r="Q207" i="2"/>
  <c r="M207" i="2"/>
  <c r="AC206" i="2"/>
  <c r="Y206" i="2"/>
  <c r="U206" i="2"/>
  <c r="Q206" i="2"/>
  <c r="M206" i="2"/>
  <c r="AC205" i="2"/>
  <c r="Y205" i="2"/>
  <c r="U205" i="2"/>
  <c r="Q205" i="2"/>
  <c r="M205" i="2"/>
  <c r="AC204" i="2"/>
  <c r="Y204" i="2"/>
  <c r="U204" i="2"/>
  <c r="Q204" i="2"/>
  <c r="M204" i="2"/>
  <c r="AC203" i="2"/>
  <c r="Y203" i="2"/>
  <c r="U203" i="2"/>
  <c r="Q203" i="2"/>
  <c r="M203" i="2"/>
  <c r="AC202" i="2"/>
  <c r="Y202" i="2"/>
  <c r="U202" i="2"/>
  <c r="Q202" i="2"/>
  <c r="M202" i="2"/>
  <c r="AC201" i="2"/>
  <c r="Y201" i="2"/>
  <c r="U201" i="2"/>
  <c r="Q201" i="2"/>
  <c r="M201" i="2"/>
  <c r="AC200" i="2"/>
  <c r="Y200" i="2"/>
  <c r="U200" i="2"/>
  <c r="Q200" i="2"/>
  <c r="M200" i="2"/>
  <c r="AC199" i="2"/>
  <c r="Y199" i="2"/>
  <c r="U199" i="2"/>
  <c r="Q199" i="2"/>
  <c r="M199" i="2"/>
  <c r="AC198" i="2"/>
  <c r="Y198" i="2"/>
  <c r="U198" i="2"/>
  <c r="Q198" i="2"/>
  <c r="M198" i="2"/>
  <c r="AC197" i="2"/>
  <c r="Y197" i="2"/>
  <c r="U197" i="2"/>
  <c r="Q197" i="2"/>
  <c r="M197" i="2"/>
  <c r="AC196" i="2"/>
  <c r="Y196" i="2"/>
  <c r="U196" i="2"/>
  <c r="Q196" i="2"/>
  <c r="M196" i="2"/>
  <c r="AC195" i="2"/>
  <c r="Y195" i="2"/>
  <c r="U195" i="2"/>
  <c r="Q195" i="2"/>
  <c r="M195" i="2"/>
  <c r="AC194" i="2"/>
  <c r="Y194" i="2"/>
  <c r="U194" i="2"/>
  <c r="Q194" i="2"/>
  <c r="M194" i="2"/>
  <c r="AC193" i="2"/>
  <c r="Y193" i="2"/>
  <c r="U193" i="2"/>
  <c r="Q193" i="2"/>
  <c r="M193" i="2"/>
  <c r="AC192" i="2"/>
  <c r="Y192" i="2"/>
  <c r="U192" i="2"/>
  <c r="Q192" i="2"/>
  <c r="M192" i="2"/>
  <c r="AC191" i="2"/>
  <c r="Y191" i="2"/>
  <c r="U191" i="2"/>
  <c r="Q191" i="2"/>
  <c r="M191" i="2"/>
  <c r="AC190" i="2"/>
  <c r="Y190" i="2"/>
  <c r="U190" i="2"/>
  <c r="Q190" i="2"/>
  <c r="M190" i="2"/>
  <c r="AC189" i="2"/>
  <c r="Y189" i="2"/>
  <c r="U189" i="2"/>
  <c r="Q189" i="2"/>
  <c r="M189" i="2"/>
  <c r="AC188" i="2"/>
  <c r="Y188" i="2"/>
  <c r="U188" i="2"/>
  <c r="Q188" i="2"/>
  <c r="M188" i="2"/>
  <c r="AC187" i="2"/>
  <c r="Y187" i="2"/>
  <c r="U187" i="2"/>
  <c r="Q187" i="2"/>
  <c r="M187" i="2"/>
  <c r="AC186" i="2"/>
  <c r="Y186" i="2"/>
  <c r="U186" i="2"/>
  <c r="Q186" i="2"/>
  <c r="M186" i="2"/>
  <c r="AC185" i="2"/>
  <c r="Y185" i="2"/>
  <c r="U185" i="2"/>
  <c r="Q185" i="2"/>
  <c r="M185" i="2"/>
  <c r="AC184" i="2"/>
  <c r="Y184" i="2"/>
  <c r="U184" i="2"/>
  <c r="Q184" i="2"/>
  <c r="M184" i="2"/>
  <c r="AC183" i="2"/>
  <c r="Y183" i="2"/>
  <c r="U183" i="2"/>
  <c r="Q183" i="2"/>
  <c r="M183" i="2"/>
  <c r="AC182" i="2"/>
  <c r="Y182" i="2"/>
  <c r="U182" i="2"/>
  <c r="Q182" i="2"/>
  <c r="M182" i="2"/>
  <c r="AC181" i="2"/>
  <c r="Y181" i="2"/>
  <c r="U181" i="2"/>
  <c r="Q181" i="2"/>
  <c r="M181" i="2"/>
  <c r="AC180" i="2"/>
  <c r="Y180" i="2"/>
  <c r="U180" i="2"/>
  <c r="Q180" i="2"/>
  <c r="M180" i="2"/>
  <c r="AC179" i="2"/>
  <c r="Y179" i="2"/>
  <c r="U179" i="2"/>
  <c r="Q179" i="2"/>
  <c r="M179" i="2"/>
  <c r="AC178" i="2"/>
  <c r="Y178" i="2"/>
  <c r="U178" i="2"/>
  <c r="Q178" i="2"/>
  <c r="M178" i="2"/>
  <c r="AC177" i="2"/>
  <c r="Y177" i="2"/>
  <c r="U177" i="2"/>
  <c r="Q177" i="2"/>
  <c r="M177" i="2"/>
  <c r="AC176" i="2"/>
  <c r="Y176" i="2"/>
  <c r="U176" i="2"/>
  <c r="Q176" i="2"/>
  <c r="M176" i="2"/>
  <c r="AC175" i="2"/>
  <c r="Y175" i="2"/>
  <c r="U175" i="2"/>
  <c r="Q175" i="2"/>
  <c r="M175" i="2"/>
  <c r="AC174" i="2"/>
  <c r="Y174" i="2"/>
  <c r="U174" i="2"/>
  <c r="Q174" i="2"/>
  <c r="M174" i="2"/>
  <c r="AC173" i="2"/>
  <c r="Y173" i="2"/>
  <c r="U173" i="2"/>
  <c r="Q173" i="2"/>
  <c r="M173" i="2"/>
  <c r="AC172" i="2"/>
  <c r="Y172" i="2"/>
  <c r="U172" i="2"/>
  <c r="Q172" i="2"/>
  <c r="M172" i="2"/>
  <c r="AC171" i="2"/>
  <c r="Y171" i="2"/>
  <c r="U171" i="2"/>
  <c r="Q171" i="2"/>
  <c r="M171" i="2"/>
  <c r="AC170" i="2"/>
  <c r="Y170" i="2"/>
  <c r="U170" i="2"/>
  <c r="Q170" i="2"/>
  <c r="M170" i="2"/>
  <c r="AC169" i="2"/>
  <c r="Y169" i="2"/>
  <c r="U169" i="2"/>
  <c r="Q169" i="2"/>
  <c r="M169" i="2"/>
  <c r="AC168" i="2"/>
  <c r="Y168" i="2"/>
  <c r="U168" i="2"/>
  <c r="Q168" i="2"/>
  <c r="M168" i="2"/>
  <c r="AC167" i="2"/>
  <c r="Y167" i="2"/>
  <c r="U167" i="2"/>
  <c r="Q167" i="2"/>
  <c r="M167" i="2"/>
  <c r="AC166" i="2"/>
  <c r="Y166" i="2"/>
  <c r="U166" i="2"/>
  <c r="Q166" i="2"/>
  <c r="M166" i="2"/>
  <c r="AC165" i="2"/>
  <c r="Y165" i="2"/>
  <c r="U165" i="2"/>
  <c r="Q165" i="2"/>
  <c r="M165" i="2"/>
  <c r="AC164" i="2"/>
  <c r="Y164" i="2"/>
  <c r="U164" i="2"/>
  <c r="Q164" i="2"/>
  <c r="M164" i="2"/>
  <c r="AC163" i="2"/>
  <c r="Y163" i="2"/>
  <c r="U163" i="2"/>
  <c r="Q163" i="2"/>
  <c r="M163" i="2"/>
  <c r="AC162" i="2"/>
  <c r="Y162" i="2"/>
  <c r="U162" i="2"/>
  <c r="Q162" i="2"/>
  <c r="M162" i="2"/>
  <c r="AC161" i="2"/>
  <c r="Y161" i="2"/>
  <c r="U161" i="2"/>
  <c r="Q161" i="2"/>
  <c r="M161" i="2"/>
  <c r="AC160" i="2"/>
  <c r="Y160" i="2"/>
  <c r="U160" i="2"/>
  <c r="Q160" i="2"/>
  <c r="M160" i="2"/>
  <c r="AC159" i="2"/>
  <c r="Y159" i="2"/>
  <c r="U159" i="2"/>
  <c r="Q159" i="2"/>
  <c r="M159" i="2"/>
  <c r="AC158" i="2"/>
  <c r="Y158" i="2"/>
  <c r="U158" i="2"/>
  <c r="Q158" i="2"/>
  <c r="M158" i="2"/>
  <c r="AC157" i="2"/>
  <c r="Y157" i="2"/>
  <c r="U157" i="2"/>
  <c r="Q157" i="2"/>
  <c r="M157" i="2"/>
  <c r="AC156" i="2"/>
  <c r="Y156" i="2"/>
  <c r="U156" i="2"/>
  <c r="Q156" i="2"/>
  <c r="M156" i="2"/>
  <c r="AC155" i="2"/>
  <c r="Y155" i="2"/>
  <c r="U155" i="2"/>
  <c r="Q155" i="2"/>
  <c r="M155" i="2"/>
  <c r="AC154" i="2"/>
  <c r="Y154" i="2"/>
  <c r="U154" i="2"/>
  <c r="Q154" i="2"/>
  <c r="M154" i="2"/>
  <c r="AC153" i="2"/>
  <c r="Y153" i="2"/>
  <c r="U153" i="2"/>
  <c r="Q153" i="2"/>
  <c r="M153" i="2"/>
  <c r="AC152" i="2"/>
  <c r="Y152" i="2"/>
  <c r="U152" i="2"/>
  <c r="Q152" i="2"/>
  <c r="M152" i="2"/>
  <c r="AC151" i="2"/>
  <c r="Y151" i="2"/>
  <c r="U151" i="2"/>
  <c r="Q151" i="2"/>
  <c r="M151" i="2"/>
  <c r="AC150" i="2"/>
  <c r="Y150" i="2"/>
  <c r="U150" i="2"/>
  <c r="Q150" i="2"/>
  <c r="M150" i="2"/>
  <c r="AC149" i="2"/>
  <c r="Y149" i="2"/>
  <c r="U149" i="2"/>
  <c r="Q149" i="2"/>
  <c r="M149" i="2"/>
  <c r="AC148" i="2"/>
  <c r="Y148" i="2"/>
  <c r="U148" i="2"/>
  <c r="Q148" i="2"/>
  <c r="M148" i="2"/>
  <c r="AC147" i="2"/>
  <c r="Y147" i="2"/>
  <c r="U147" i="2"/>
  <c r="Q147" i="2"/>
  <c r="M147" i="2"/>
  <c r="AC146" i="2"/>
  <c r="Y146" i="2"/>
  <c r="U146" i="2"/>
  <c r="Q146" i="2"/>
  <c r="M146" i="2"/>
  <c r="AC145" i="2"/>
  <c r="Y145" i="2"/>
  <c r="U145" i="2"/>
  <c r="Q145" i="2"/>
  <c r="M145" i="2"/>
  <c r="AC144" i="2"/>
  <c r="Y144" i="2"/>
  <c r="U144" i="2"/>
  <c r="Q144" i="2"/>
  <c r="M144" i="2"/>
  <c r="AC143" i="2"/>
  <c r="Y143" i="2"/>
  <c r="U143" i="2"/>
  <c r="Q143" i="2"/>
  <c r="M143" i="2"/>
  <c r="AC142" i="2"/>
  <c r="Y142" i="2"/>
  <c r="U142" i="2"/>
  <c r="Q142" i="2"/>
  <c r="M142" i="2"/>
  <c r="AC141" i="2"/>
  <c r="Y141" i="2"/>
  <c r="U141" i="2"/>
  <c r="Q141" i="2"/>
  <c r="M141" i="2"/>
  <c r="AC140" i="2"/>
  <c r="Y140" i="2"/>
  <c r="U140" i="2"/>
  <c r="Q140" i="2"/>
  <c r="M140" i="2"/>
  <c r="AC139" i="2"/>
  <c r="Y139" i="2"/>
  <c r="U139" i="2"/>
  <c r="Q139" i="2"/>
  <c r="M139" i="2"/>
  <c r="AC138" i="2"/>
  <c r="Y138" i="2"/>
  <c r="U138" i="2"/>
  <c r="Q138" i="2"/>
  <c r="M138" i="2"/>
  <c r="AC137" i="2"/>
  <c r="Y137" i="2"/>
  <c r="U137" i="2"/>
  <c r="Q137" i="2"/>
  <c r="M137" i="2"/>
  <c r="AC136" i="2"/>
  <c r="Y136" i="2"/>
  <c r="U136" i="2"/>
  <c r="Q136" i="2"/>
  <c r="M136" i="2"/>
  <c r="AC135" i="2"/>
  <c r="Y135" i="2"/>
  <c r="U135" i="2"/>
  <c r="Q135" i="2"/>
  <c r="M135" i="2"/>
  <c r="AC134" i="2"/>
  <c r="Y134" i="2"/>
  <c r="U134" i="2"/>
  <c r="Q134" i="2"/>
  <c r="M134" i="2"/>
  <c r="AC133" i="2"/>
  <c r="Y133" i="2"/>
  <c r="U133" i="2"/>
  <c r="Q133" i="2"/>
  <c r="M133" i="2"/>
  <c r="AC132" i="2"/>
  <c r="Y132" i="2"/>
  <c r="U132" i="2"/>
  <c r="Q132" i="2"/>
  <c r="M132" i="2"/>
  <c r="AC131" i="2"/>
  <c r="Y131" i="2"/>
  <c r="U131" i="2"/>
  <c r="Q131" i="2"/>
  <c r="M131" i="2"/>
  <c r="AC130" i="2"/>
  <c r="Y130" i="2"/>
  <c r="U130" i="2"/>
  <c r="Q130" i="2"/>
  <c r="M130" i="2"/>
  <c r="AC129" i="2"/>
  <c r="Y129" i="2"/>
  <c r="U129" i="2"/>
  <c r="Q129" i="2"/>
  <c r="M129" i="2"/>
  <c r="AC128" i="2"/>
  <c r="Y128" i="2"/>
  <c r="U128" i="2"/>
  <c r="Q128" i="2"/>
  <c r="M128" i="2"/>
  <c r="AC127" i="2"/>
  <c r="Y127" i="2"/>
  <c r="U127" i="2"/>
  <c r="Q127" i="2"/>
  <c r="M127" i="2"/>
  <c r="AC126" i="2"/>
  <c r="Y126" i="2"/>
  <c r="U126" i="2"/>
  <c r="Q126" i="2"/>
  <c r="M126" i="2"/>
  <c r="AC125" i="2"/>
  <c r="Y125" i="2"/>
  <c r="U125" i="2"/>
  <c r="Q125" i="2"/>
  <c r="M125" i="2"/>
  <c r="AC124" i="2"/>
  <c r="Y124" i="2"/>
  <c r="U124" i="2"/>
  <c r="Q124" i="2"/>
  <c r="M124" i="2"/>
  <c r="AC123" i="2"/>
  <c r="Y123" i="2"/>
  <c r="U123" i="2"/>
  <c r="Q123" i="2"/>
  <c r="M123" i="2"/>
  <c r="AC122" i="2"/>
  <c r="Y122" i="2"/>
  <c r="U122" i="2"/>
  <c r="Q122" i="2"/>
  <c r="M122" i="2"/>
  <c r="AC121" i="2"/>
  <c r="Y121" i="2"/>
  <c r="U121" i="2"/>
  <c r="Q121" i="2"/>
  <c r="M121" i="2"/>
  <c r="AC120" i="2"/>
  <c r="Y120" i="2"/>
  <c r="U120" i="2"/>
  <c r="Q120" i="2"/>
  <c r="M120" i="2"/>
  <c r="AC119" i="2"/>
  <c r="Y119" i="2"/>
  <c r="U119" i="2"/>
  <c r="Q119" i="2"/>
  <c r="M119" i="2"/>
  <c r="AC118" i="2"/>
  <c r="Y118" i="2"/>
  <c r="U118" i="2"/>
  <c r="Q118" i="2"/>
  <c r="M118" i="2"/>
  <c r="AC117" i="2"/>
  <c r="Y117" i="2"/>
  <c r="U117" i="2"/>
  <c r="Q117" i="2"/>
  <c r="M117" i="2"/>
  <c r="AC116" i="2"/>
  <c r="Y116" i="2"/>
  <c r="U116" i="2"/>
  <c r="Q116" i="2"/>
  <c r="M116" i="2"/>
  <c r="AC115" i="2"/>
  <c r="Y115" i="2"/>
  <c r="U115" i="2"/>
  <c r="Q115" i="2"/>
  <c r="M115" i="2"/>
  <c r="AC114" i="2"/>
  <c r="Y114" i="2"/>
  <c r="U114" i="2"/>
  <c r="Q114" i="2"/>
  <c r="M114" i="2"/>
  <c r="AC113" i="2"/>
  <c r="Y113" i="2"/>
  <c r="U113" i="2"/>
  <c r="Q113" i="2"/>
  <c r="M113" i="2"/>
  <c r="AC112" i="2"/>
  <c r="Y112" i="2"/>
  <c r="U112" i="2"/>
  <c r="Q112" i="2"/>
  <c r="M112" i="2"/>
  <c r="AC111" i="2"/>
  <c r="Y111" i="2"/>
  <c r="U111" i="2"/>
  <c r="Q111" i="2"/>
  <c r="M111" i="2"/>
  <c r="AC110" i="2"/>
  <c r="Y110" i="2"/>
  <c r="U110" i="2"/>
  <c r="Q110" i="2"/>
  <c r="M110" i="2"/>
  <c r="AC109" i="2"/>
  <c r="Y109" i="2"/>
  <c r="U109" i="2"/>
  <c r="Q109" i="2"/>
  <c r="M109" i="2"/>
  <c r="AC108" i="2"/>
  <c r="Y108" i="2"/>
  <c r="U108" i="2"/>
  <c r="Q108" i="2"/>
  <c r="M108" i="2"/>
  <c r="AC107" i="2"/>
  <c r="Y107" i="2"/>
  <c r="U107" i="2"/>
  <c r="Q107" i="2"/>
  <c r="M107" i="2"/>
  <c r="AC106" i="2"/>
  <c r="Y106" i="2"/>
  <c r="U106" i="2"/>
  <c r="Q106" i="2"/>
  <c r="M106" i="2"/>
  <c r="AC105" i="2"/>
  <c r="Y105" i="2"/>
  <c r="U105" i="2"/>
  <c r="Q105" i="2"/>
  <c r="M105" i="2"/>
  <c r="AC104" i="2"/>
  <c r="Y104" i="2"/>
  <c r="U104" i="2"/>
  <c r="Q104" i="2"/>
  <c r="M104" i="2"/>
  <c r="AC103" i="2"/>
  <c r="Y103" i="2"/>
  <c r="U103" i="2"/>
  <c r="Q103" i="2"/>
  <c r="M103" i="2"/>
  <c r="AC102" i="2"/>
  <c r="Y102" i="2"/>
  <c r="U102" i="2"/>
  <c r="Q102" i="2"/>
  <c r="M102" i="2"/>
  <c r="AC101" i="2"/>
  <c r="Y101" i="2"/>
  <c r="U101" i="2"/>
  <c r="Q101" i="2"/>
  <c r="M101" i="2"/>
  <c r="AC100" i="2"/>
  <c r="Y100" i="2"/>
  <c r="U100" i="2"/>
  <c r="Q100" i="2"/>
  <c r="M100" i="2"/>
  <c r="AC99" i="2"/>
  <c r="Y99" i="2"/>
  <c r="U99" i="2"/>
  <c r="Q99" i="2"/>
  <c r="M99" i="2"/>
  <c r="AC98" i="2"/>
  <c r="Y98" i="2"/>
  <c r="U98" i="2"/>
  <c r="Q98" i="2"/>
  <c r="M98" i="2"/>
  <c r="AC97" i="2"/>
  <c r="Y97" i="2"/>
  <c r="U97" i="2"/>
  <c r="Q97" i="2"/>
  <c r="M97" i="2"/>
  <c r="AC96" i="2"/>
  <c r="Y96" i="2"/>
  <c r="U96" i="2"/>
  <c r="Q96" i="2"/>
  <c r="M96" i="2"/>
  <c r="AC95" i="2"/>
  <c r="Y95" i="2"/>
  <c r="U95" i="2"/>
  <c r="Q95" i="2"/>
  <c r="M95" i="2"/>
  <c r="AC94" i="2"/>
  <c r="Y94" i="2"/>
  <c r="U94" i="2"/>
  <c r="Q94" i="2"/>
  <c r="M94" i="2"/>
  <c r="AC93" i="2"/>
  <c r="Y93" i="2"/>
  <c r="U93" i="2"/>
  <c r="Q93" i="2"/>
  <c r="M93" i="2"/>
  <c r="AC92" i="2"/>
  <c r="Y92" i="2"/>
  <c r="U92" i="2"/>
  <c r="Q92" i="2"/>
  <c r="M92" i="2"/>
  <c r="AC91" i="2"/>
  <c r="Y91" i="2"/>
  <c r="U91" i="2"/>
  <c r="Q91" i="2"/>
  <c r="M91" i="2"/>
  <c r="AC90" i="2"/>
  <c r="Y90" i="2"/>
  <c r="U90" i="2"/>
  <c r="Q90" i="2"/>
  <c r="M90" i="2"/>
  <c r="AC89" i="2"/>
  <c r="Y89" i="2"/>
  <c r="U89" i="2"/>
  <c r="Q89" i="2"/>
  <c r="M89" i="2"/>
  <c r="AC88" i="2"/>
  <c r="Y88" i="2"/>
  <c r="U88" i="2"/>
  <c r="Q88" i="2"/>
  <c r="M88" i="2"/>
  <c r="AC87" i="2"/>
  <c r="Y87" i="2"/>
  <c r="U87" i="2"/>
  <c r="Q87" i="2"/>
  <c r="M87" i="2"/>
  <c r="AC86" i="2"/>
  <c r="Y86" i="2"/>
  <c r="U86" i="2"/>
  <c r="Q86" i="2"/>
  <c r="M86" i="2"/>
  <c r="AC85" i="2"/>
  <c r="Y85" i="2"/>
  <c r="U85" i="2"/>
  <c r="Q85" i="2"/>
  <c r="M85" i="2"/>
  <c r="AC84" i="2"/>
  <c r="Y84" i="2"/>
  <c r="U84" i="2"/>
  <c r="Q84" i="2"/>
  <c r="M84" i="2"/>
  <c r="AC83" i="2"/>
  <c r="Y83" i="2"/>
  <c r="U83" i="2"/>
  <c r="Q83" i="2"/>
  <c r="M83" i="2"/>
  <c r="AC82" i="2"/>
  <c r="Y82" i="2"/>
  <c r="U82" i="2"/>
  <c r="Q82" i="2"/>
  <c r="M82" i="2"/>
  <c r="AC81" i="2"/>
  <c r="Y81" i="2"/>
  <c r="U81" i="2"/>
  <c r="Q81" i="2"/>
  <c r="M81" i="2"/>
  <c r="AC80" i="2"/>
  <c r="Y80" i="2"/>
  <c r="U80" i="2"/>
  <c r="Q80" i="2"/>
  <c r="M80" i="2"/>
  <c r="AC79" i="2"/>
  <c r="Y79" i="2"/>
  <c r="U79" i="2"/>
  <c r="Q79" i="2"/>
  <c r="M79" i="2"/>
  <c r="AC78" i="2"/>
  <c r="Y78" i="2"/>
  <c r="U78" i="2"/>
  <c r="Q78" i="2"/>
  <c r="M78" i="2"/>
  <c r="AC77" i="2"/>
  <c r="Y77" i="2"/>
  <c r="U77" i="2"/>
  <c r="Q77" i="2"/>
  <c r="M77" i="2"/>
  <c r="AC76" i="2"/>
  <c r="Y76" i="2"/>
  <c r="U76" i="2"/>
  <c r="Q76" i="2"/>
  <c r="M76" i="2"/>
  <c r="AC75" i="2"/>
  <c r="Y75" i="2"/>
  <c r="U75" i="2"/>
  <c r="Q75" i="2"/>
  <c r="M75" i="2"/>
  <c r="AC74" i="2"/>
  <c r="Y74" i="2"/>
  <c r="U74" i="2"/>
  <c r="Q74" i="2"/>
  <c r="M74" i="2"/>
  <c r="AC73" i="2"/>
  <c r="Y73" i="2"/>
  <c r="U73" i="2"/>
  <c r="Q73" i="2"/>
  <c r="M73" i="2"/>
  <c r="AC72" i="2"/>
  <c r="Y72" i="2"/>
  <c r="U72" i="2"/>
  <c r="Q72" i="2"/>
  <c r="M72" i="2"/>
  <c r="AC71" i="2"/>
  <c r="Y71" i="2"/>
  <c r="U71" i="2"/>
  <c r="Q71" i="2"/>
  <c r="M71" i="2"/>
  <c r="AC70" i="2"/>
  <c r="Y70" i="2"/>
  <c r="U70" i="2"/>
  <c r="Q70" i="2"/>
  <c r="M70" i="2"/>
  <c r="AC69" i="2"/>
  <c r="Y69" i="2"/>
  <c r="U69" i="2"/>
  <c r="Q69" i="2"/>
  <c r="M69" i="2"/>
  <c r="AC68" i="2"/>
  <c r="Y68" i="2"/>
  <c r="U68" i="2"/>
  <c r="Q68" i="2"/>
  <c r="M68" i="2"/>
  <c r="AC67" i="2"/>
  <c r="Y67" i="2"/>
  <c r="U67" i="2"/>
  <c r="Q67" i="2"/>
  <c r="M67" i="2"/>
  <c r="AC66" i="2"/>
  <c r="Y66" i="2"/>
  <c r="U66" i="2"/>
  <c r="Q66" i="2"/>
  <c r="M66" i="2"/>
  <c r="AC65" i="2"/>
  <c r="Y65" i="2"/>
  <c r="U65" i="2"/>
  <c r="Q65" i="2"/>
  <c r="M65" i="2"/>
  <c r="AC64" i="2"/>
  <c r="Y64" i="2"/>
  <c r="U64" i="2"/>
  <c r="Q64" i="2"/>
  <c r="M64" i="2"/>
  <c r="AC63" i="2"/>
  <c r="Y63" i="2"/>
  <c r="U63" i="2"/>
  <c r="Q63" i="2"/>
  <c r="M63" i="2"/>
  <c r="AC62" i="2"/>
  <c r="Y62" i="2"/>
  <c r="U62" i="2"/>
  <c r="Q62" i="2"/>
  <c r="M62" i="2"/>
  <c r="AC61" i="2"/>
  <c r="Y61" i="2"/>
  <c r="U61" i="2"/>
  <c r="Q61" i="2"/>
  <c r="M61" i="2"/>
  <c r="AC60" i="2"/>
  <c r="Y60" i="2"/>
  <c r="U60" i="2"/>
  <c r="Q60" i="2"/>
  <c r="M60" i="2"/>
  <c r="AC59" i="2"/>
  <c r="Y59" i="2"/>
  <c r="U59" i="2"/>
  <c r="Q59" i="2"/>
  <c r="M59" i="2"/>
  <c r="AC58" i="2"/>
  <c r="Y58" i="2"/>
  <c r="U58" i="2"/>
  <c r="Q58" i="2"/>
  <c r="M58" i="2"/>
  <c r="AC57" i="2"/>
  <c r="Y57" i="2"/>
  <c r="U57" i="2"/>
  <c r="Q57" i="2"/>
  <c r="M57" i="2"/>
  <c r="AC56" i="2"/>
  <c r="Y56" i="2"/>
  <c r="U56" i="2"/>
  <c r="Q56" i="2"/>
  <c r="M56" i="2"/>
  <c r="AC55" i="2"/>
  <c r="Y55" i="2"/>
  <c r="U55" i="2"/>
  <c r="Q55" i="2"/>
  <c r="M55" i="2"/>
  <c r="AC54" i="2"/>
  <c r="Y54" i="2"/>
  <c r="U54" i="2"/>
  <c r="Q54" i="2"/>
  <c r="M54" i="2"/>
  <c r="AC53" i="2"/>
  <c r="Y53" i="2"/>
  <c r="U53" i="2"/>
  <c r="Q53" i="2"/>
  <c r="M53" i="2"/>
  <c r="AC52" i="2"/>
  <c r="Y52" i="2"/>
  <c r="U52" i="2"/>
  <c r="Q52" i="2"/>
  <c r="M52" i="2"/>
  <c r="AC51" i="2"/>
  <c r="Y51" i="2"/>
  <c r="U51" i="2"/>
  <c r="Q51" i="2"/>
  <c r="M51" i="2"/>
  <c r="AC50" i="2"/>
  <c r="Y50" i="2"/>
  <c r="U50" i="2"/>
  <c r="Q50" i="2"/>
  <c r="M50" i="2"/>
  <c r="AC49" i="2"/>
  <c r="Y49" i="2"/>
  <c r="U49" i="2"/>
  <c r="Q49" i="2"/>
  <c r="M49" i="2"/>
  <c r="AC48" i="2"/>
  <c r="Y48" i="2"/>
  <c r="U48" i="2"/>
  <c r="Q48" i="2"/>
  <c r="M48" i="2"/>
  <c r="AC47" i="2"/>
  <c r="Y47" i="2"/>
  <c r="U47" i="2"/>
  <c r="Q47" i="2"/>
  <c r="M47" i="2"/>
  <c r="AC46" i="2"/>
  <c r="Y46" i="2"/>
  <c r="U46" i="2"/>
  <c r="Q46" i="2"/>
  <c r="M46" i="2"/>
  <c r="AC45" i="2"/>
  <c r="Y45" i="2"/>
  <c r="U45" i="2"/>
  <c r="Q45" i="2"/>
  <c r="M45" i="2"/>
  <c r="AC44" i="2"/>
  <c r="Y44" i="2"/>
  <c r="U44" i="2"/>
  <c r="Q44" i="2"/>
  <c r="M44" i="2"/>
  <c r="AC43" i="2"/>
  <c r="Y43" i="2"/>
  <c r="U43" i="2"/>
  <c r="Q43" i="2"/>
  <c r="M43" i="2"/>
  <c r="AC42" i="2"/>
  <c r="Y42" i="2"/>
  <c r="U42" i="2"/>
  <c r="Q42" i="2"/>
  <c r="M42" i="2"/>
  <c r="AC41" i="2"/>
  <c r="Y41" i="2"/>
  <c r="U41" i="2"/>
  <c r="Q41" i="2"/>
  <c r="M41" i="2"/>
  <c r="AC40" i="2"/>
  <c r="Y40" i="2"/>
  <c r="U40" i="2"/>
  <c r="Q40" i="2"/>
  <c r="M40" i="2"/>
  <c r="AC39" i="2"/>
  <c r="Y39" i="2"/>
  <c r="U39" i="2"/>
  <c r="Q39" i="2"/>
  <c r="M39" i="2"/>
  <c r="AC38" i="2"/>
  <c r="Y38" i="2"/>
  <c r="U38" i="2"/>
  <c r="Q38" i="2"/>
  <c r="M38" i="2"/>
  <c r="AC37" i="2"/>
  <c r="Y37" i="2"/>
  <c r="U37" i="2"/>
  <c r="Q37" i="2"/>
  <c r="M37" i="2"/>
  <c r="AC36" i="2"/>
  <c r="Y36" i="2"/>
  <c r="U36" i="2"/>
  <c r="Q36" i="2"/>
  <c r="M36" i="2"/>
  <c r="AC35" i="2"/>
  <c r="Y35" i="2"/>
  <c r="U35" i="2"/>
  <c r="Q35" i="2"/>
  <c r="M35" i="2"/>
  <c r="AC34" i="2"/>
  <c r="Y34" i="2"/>
  <c r="U34" i="2"/>
  <c r="Q34" i="2"/>
  <c r="M34" i="2"/>
  <c r="AC33" i="2"/>
  <c r="Y33" i="2"/>
  <c r="U33" i="2"/>
  <c r="Q33" i="2"/>
  <c r="M33" i="2"/>
  <c r="AC32" i="2"/>
  <c r="Y32" i="2"/>
  <c r="U32" i="2"/>
  <c r="Q32" i="2"/>
  <c r="M32" i="2"/>
  <c r="AC31" i="2"/>
  <c r="Y31" i="2"/>
  <c r="U31" i="2"/>
  <c r="Q31" i="2"/>
  <c r="M31" i="2"/>
  <c r="AC30" i="2"/>
  <c r="Y30" i="2"/>
  <c r="U30" i="2"/>
  <c r="Q30" i="2"/>
  <c r="M30" i="2"/>
  <c r="AC29" i="2"/>
  <c r="Y29" i="2"/>
  <c r="U29" i="2"/>
  <c r="Q29" i="2"/>
  <c r="M29" i="2"/>
  <c r="AC28" i="2"/>
  <c r="Y28" i="2"/>
  <c r="U28" i="2"/>
  <c r="Q28" i="2"/>
  <c r="M28" i="2"/>
  <c r="AC27" i="2"/>
  <c r="Y27" i="2"/>
  <c r="U27" i="2"/>
  <c r="Q27" i="2"/>
  <c r="M27" i="2"/>
  <c r="AC26" i="2"/>
  <c r="Y26" i="2"/>
  <c r="U26" i="2"/>
  <c r="Q26" i="2"/>
  <c r="M26" i="2"/>
  <c r="AC25" i="2"/>
  <c r="Y25" i="2"/>
  <c r="U25" i="2"/>
  <c r="Q25" i="2"/>
  <c r="M25" i="2"/>
  <c r="AC24" i="2"/>
  <c r="Y24" i="2"/>
  <c r="U24" i="2"/>
  <c r="Q24" i="2"/>
  <c r="M24" i="2"/>
  <c r="AC23" i="2"/>
  <c r="Y23" i="2"/>
  <c r="U23" i="2"/>
  <c r="Q23" i="2"/>
  <c r="M23" i="2"/>
  <c r="AC22" i="2"/>
  <c r="Y22" i="2"/>
  <c r="U22" i="2"/>
  <c r="Q22" i="2"/>
  <c r="M22" i="2"/>
  <c r="AC21" i="2"/>
  <c r="Y21" i="2"/>
  <c r="U21" i="2"/>
  <c r="Q21" i="2"/>
  <c r="M21" i="2"/>
  <c r="AC20" i="2"/>
  <c r="Y20" i="2"/>
  <c r="U20" i="2"/>
  <c r="Q20" i="2"/>
  <c r="M20" i="2"/>
  <c r="AC19" i="2"/>
  <c r="Y19" i="2"/>
  <c r="U19" i="2"/>
  <c r="Q19" i="2"/>
  <c r="M19" i="2"/>
  <c r="AC18" i="2"/>
  <c r="Y18" i="2"/>
  <c r="U18" i="2"/>
  <c r="Q18" i="2"/>
  <c r="M18" i="2"/>
  <c r="AC17" i="2"/>
  <c r="Y17" i="2"/>
  <c r="U17" i="2"/>
  <c r="Q17" i="2"/>
  <c r="M17" i="2"/>
  <c r="AC16" i="2"/>
  <c r="Y16" i="2"/>
  <c r="U16" i="2"/>
  <c r="Q16" i="2"/>
  <c r="M16" i="2"/>
  <c r="AC15" i="2"/>
  <c r="Y15" i="2"/>
  <c r="U15" i="2"/>
  <c r="Q15" i="2"/>
  <c r="M15" i="2"/>
  <c r="AC14" i="2"/>
  <c r="Y14" i="2"/>
  <c r="U14" i="2"/>
  <c r="Q14" i="2"/>
  <c r="M14" i="2"/>
  <c r="AC13" i="2"/>
  <c r="Y13" i="2"/>
  <c r="U13" i="2"/>
  <c r="Q13" i="2"/>
  <c r="M13" i="2"/>
  <c r="AC12" i="2"/>
  <c r="Y12" i="2"/>
  <c r="U12" i="2"/>
  <c r="Q12" i="2"/>
  <c r="M12" i="2"/>
  <c r="AC11" i="2"/>
  <c r="Y11" i="2"/>
  <c r="U11" i="2"/>
  <c r="Q11" i="2"/>
  <c r="M11" i="2"/>
  <c r="AC10" i="2"/>
  <c r="Y10" i="2"/>
  <c r="U10" i="2"/>
  <c r="Q10" i="2"/>
  <c r="M10" i="2"/>
  <c r="AC9" i="2"/>
  <c r="AC296" i="2" s="1"/>
  <c r="C8" i="13" s="1"/>
  <c r="Y9" i="2"/>
  <c r="U9" i="2"/>
  <c r="Q9" i="2"/>
  <c r="M9" i="2"/>
  <c r="AC8" i="2"/>
  <c r="Y8" i="2"/>
  <c r="Y296" i="2" s="1"/>
  <c r="E12" i="12" s="1"/>
  <c r="U8" i="2"/>
  <c r="Q8" i="2"/>
  <c r="M8" i="2"/>
  <c r="AC7" i="2"/>
  <c r="Y7" i="2"/>
  <c r="U7" i="2"/>
  <c r="U296" i="2" s="1"/>
  <c r="C12" i="12" s="1"/>
  <c r="Q7" i="2"/>
  <c r="Q296" i="2" s="1"/>
  <c r="J12" i="11" s="1"/>
  <c r="M7" i="2"/>
  <c r="M296" i="2" s="1"/>
  <c r="H12" i="11" s="1"/>
  <c r="Y540" i="6" l="1"/>
  <c r="E13" i="12" s="1"/>
  <c r="M540" i="6"/>
  <c r="H13" i="11" s="1"/>
  <c r="Q540" i="6"/>
  <c r="J13" i="11" s="1"/>
  <c r="E24" i="25"/>
  <c r="F24" i="25" s="1"/>
  <c r="B26" i="25"/>
  <c r="F17" i="25"/>
  <c r="L17" i="25" s="1"/>
  <c r="G14" i="25"/>
  <c r="J12" i="25"/>
  <c r="K12" i="25" s="1"/>
  <c r="F21" i="25"/>
  <c r="L21" i="25" s="1"/>
  <c r="F15" i="25"/>
  <c r="L15" i="25" s="1"/>
  <c r="L8" i="25"/>
  <c r="E10" i="25"/>
  <c r="E894" i="5"/>
  <c r="E896" i="5" s="1"/>
  <c r="U540" i="6"/>
  <c r="C13" i="12" s="1"/>
  <c r="B9" i="14"/>
  <c r="AC540" i="6"/>
  <c r="C9" i="13" s="1"/>
  <c r="Q888" i="5"/>
  <c r="J14" i="11" s="1"/>
  <c r="M888" i="5"/>
  <c r="H14" i="11" s="1"/>
  <c r="U888" i="5"/>
  <c r="C14" i="12" s="1"/>
  <c r="Y888" i="5"/>
  <c r="E14" i="12" s="1"/>
  <c r="AC888" i="5"/>
  <c r="C10" i="13" s="1"/>
  <c r="I888" i="5"/>
  <c r="E14" i="11" s="1"/>
  <c r="I296" i="2"/>
  <c r="E12" i="11" s="1"/>
  <c r="L533" i="3"/>
  <c r="K533" i="3"/>
  <c r="F19" i="8"/>
  <c r="B9" i="11" s="1"/>
  <c r="E19" i="8"/>
  <c r="J16" i="8"/>
  <c r="J12" i="8"/>
  <c r="J8" i="8"/>
  <c r="G16" i="8"/>
  <c r="G15" i="8"/>
  <c r="J15" i="8" s="1"/>
  <c r="G14" i="8"/>
  <c r="J14" i="8" s="1"/>
  <c r="G13" i="8"/>
  <c r="J13" i="8" s="1"/>
  <c r="G12" i="8"/>
  <c r="G11" i="8"/>
  <c r="J11" i="8" s="1"/>
  <c r="G10" i="8"/>
  <c r="J10" i="8" s="1"/>
  <c r="G9" i="8"/>
  <c r="J9" i="8" s="1"/>
  <c r="G8" i="8"/>
  <c r="G7" i="8"/>
  <c r="J7" i="8" s="1"/>
  <c r="H16" i="8"/>
  <c r="I16" i="8" s="1"/>
  <c r="K16" i="8" s="1"/>
  <c r="H15" i="8"/>
  <c r="I15" i="8" s="1"/>
  <c r="K15" i="8" s="1"/>
  <c r="H14" i="8"/>
  <c r="I14" i="8" s="1"/>
  <c r="K14" i="8" s="1"/>
  <c r="H13" i="8"/>
  <c r="I13" i="8" s="1"/>
  <c r="K13" i="8" s="1"/>
  <c r="H12" i="8"/>
  <c r="I12" i="8" s="1"/>
  <c r="K12" i="8" s="1"/>
  <c r="H11" i="8"/>
  <c r="I11" i="8" s="1"/>
  <c r="K11" i="8" s="1"/>
  <c r="H10" i="8"/>
  <c r="I10" i="8" s="1"/>
  <c r="K10" i="8" s="1"/>
  <c r="H9" i="8"/>
  <c r="I9" i="8" s="1"/>
  <c r="K9" i="8" s="1"/>
  <c r="H8" i="8"/>
  <c r="H19" i="8" s="1"/>
  <c r="H7" i="8"/>
  <c r="I7" i="8" s="1"/>
  <c r="F890" i="4"/>
  <c r="G890" i="4"/>
  <c r="H887" i="4"/>
  <c r="K887" i="4" s="1"/>
  <c r="H886" i="4"/>
  <c r="K886" i="4" s="1"/>
  <c r="H885" i="4"/>
  <c r="K885" i="4" s="1"/>
  <c r="H884" i="4"/>
  <c r="K884" i="4" s="1"/>
  <c r="H883" i="4"/>
  <c r="K883" i="4" s="1"/>
  <c r="H882" i="4"/>
  <c r="K882" i="4" s="1"/>
  <c r="H881" i="4"/>
  <c r="K881" i="4" s="1"/>
  <c r="H880" i="4"/>
  <c r="K880" i="4" s="1"/>
  <c r="H879" i="4"/>
  <c r="K879" i="4" s="1"/>
  <c r="H878" i="4"/>
  <c r="K878" i="4" s="1"/>
  <c r="H877" i="4"/>
  <c r="K877" i="4" s="1"/>
  <c r="H876" i="4"/>
  <c r="K876" i="4" s="1"/>
  <c r="H875" i="4"/>
  <c r="K875" i="4" s="1"/>
  <c r="H874" i="4"/>
  <c r="K874" i="4" s="1"/>
  <c r="H873" i="4"/>
  <c r="K873" i="4" s="1"/>
  <c r="H872" i="4"/>
  <c r="K872" i="4" s="1"/>
  <c r="H871" i="4"/>
  <c r="K871" i="4" s="1"/>
  <c r="H870" i="4"/>
  <c r="K870" i="4" s="1"/>
  <c r="H869" i="4"/>
  <c r="K869" i="4" s="1"/>
  <c r="H868" i="4"/>
  <c r="K868" i="4" s="1"/>
  <c r="H867" i="4"/>
  <c r="K867" i="4" s="1"/>
  <c r="H866" i="4"/>
  <c r="K866" i="4" s="1"/>
  <c r="H865" i="4"/>
  <c r="K865" i="4" s="1"/>
  <c r="H864" i="4"/>
  <c r="K864" i="4" s="1"/>
  <c r="H863" i="4"/>
  <c r="K863" i="4" s="1"/>
  <c r="H862" i="4"/>
  <c r="K862" i="4" s="1"/>
  <c r="H861" i="4"/>
  <c r="K861" i="4" s="1"/>
  <c r="H860" i="4"/>
  <c r="K860" i="4" s="1"/>
  <c r="H859" i="4"/>
  <c r="K859" i="4" s="1"/>
  <c r="H858" i="4"/>
  <c r="K858" i="4" s="1"/>
  <c r="H857" i="4"/>
  <c r="K857" i="4" s="1"/>
  <c r="H856" i="4"/>
  <c r="K856" i="4" s="1"/>
  <c r="H855" i="4"/>
  <c r="K855" i="4" s="1"/>
  <c r="H854" i="4"/>
  <c r="K854" i="4" s="1"/>
  <c r="H853" i="4"/>
  <c r="K853" i="4" s="1"/>
  <c r="H852" i="4"/>
  <c r="K852" i="4" s="1"/>
  <c r="H851" i="4"/>
  <c r="K851" i="4" s="1"/>
  <c r="H850" i="4"/>
  <c r="K850" i="4" s="1"/>
  <c r="H849" i="4"/>
  <c r="K849" i="4" s="1"/>
  <c r="H848" i="4"/>
  <c r="K848" i="4" s="1"/>
  <c r="H847" i="4"/>
  <c r="K847" i="4" s="1"/>
  <c r="H846" i="4"/>
  <c r="K846" i="4" s="1"/>
  <c r="H845" i="4"/>
  <c r="K845" i="4" s="1"/>
  <c r="H844" i="4"/>
  <c r="K844" i="4" s="1"/>
  <c r="H843" i="4"/>
  <c r="K843" i="4" s="1"/>
  <c r="H842" i="4"/>
  <c r="K842" i="4" s="1"/>
  <c r="H841" i="4"/>
  <c r="K841" i="4" s="1"/>
  <c r="H840" i="4"/>
  <c r="K840" i="4" s="1"/>
  <c r="H839" i="4"/>
  <c r="K839" i="4" s="1"/>
  <c r="H838" i="4"/>
  <c r="K838" i="4" s="1"/>
  <c r="H837" i="4"/>
  <c r="K837" i="4" s="1"/>
  <c r="H836" i="4"/>
  <c r="K836" i="4" s="1"/>
  <c r="H835" i="4"/>
  <c r="K835" i="4" s="1"/>
  <c r="H834" i="4"/>
  <c r="K834" i="4" s="1"/>
  <c r="H833" i="4"/>
  <c r="K833" i="4" s="1"/>
  <c r="H832" i="4"/>
  <c r="K832" i="4" s="1"/>
  <c r="H831" i="4"/>
  <c r="K831" i="4" s="1"/>
  <c r="H830" i="4"/>
  <c r="K830" i="4" s="1"/>
  <c r="H829" i="4"/>
  <c r="K829" i="4" s="1"/>
  <c r="H828" i="4"/>
  <c r="K828" i="4" s="1"/>
  <c r="H827" i="4"/>
  <c r="K827" i="4" s="1"/>
  <c r="H826" i="4"/>
  <c r="K826" i="4" s="1"/>
  <c r="H825" i="4"/>
  <c r="K825" i="4" s="1"/>
  <c r="H824" i="4"/>
  <c r="K824" i="4" s="1"/>
  <c r="H823" i="4"/>
  <c r="K823" i="4" s="1"/>
  <c r="H822" i="4"/>
  <c r="K822" i="4" s="1"/>
  <c r="H821" i="4"/>
  <c r="K821" i="4" s="1"/>
  <c r="H820" i="4"/>
  <c r="K820" i="4" s="1"/>
  <c r="H819" i="4"/>
  <c r="K819" i="4" s="1"/>
  <c r="H818" i="4"/>
  <c r="K818" i="4" s="1"/>
  <c r="H817" i="4"/>
  <c r="K817" i="4" s="1"/>
  <c r="H816" i="4"/>
  <c r="K816" i="4" s="1"/>
  <c r="H815" i="4"/>
  <c r="K815" i="4" s="1"/>
  <c r="H814" i="4"/>
  <c r="K814" i="4" s="1"/>
  <c r="H813" i="4"/>
  <c r="K813" i="4" s="1"/>
  <c r="H812" i="4"/>
  <c r="K812" i="4" s="1"/>
  <c r="H811" i="4"/>
  <c r="K811" i="4" s="1"/>
  <c r="H810" i="4"/>
  <c r="K810" i="4" s="1"/>
  <c r="H809" i="4"/>
  <c r="K809" i="4" s="1"/>
  <c r="H808" i="4"/>
  <c r="K808" i="4" s="1"/>
  <c r="H807" i="4"/>
  <c r="K807" i="4" s="1"/>
  <c r="H806" i="4"/>
  <c r="K806" i="4" s="1"/>
  <c r="H805" i="4"/>
  <c r="K805" i="4" s="1"/>
  <c r="H804" i="4"/>
  <c r="K804" i="4" s="1"/>
  <c r="H803" i="4"/>
  <c r="K803" i="4" s="1"/>
  <c r="H802" i="4"/>
  <c r="K802" i="4" s="1"/>
  <c r="H801" i="4"/>
  <c r="K801" i="4" s="1"/>
  <c r="H800" i="4"/>
  <c r="K800" i="4" s="1"/>
  <c r="H799" i="4"/>
  <c r="K799" i="4" s="1"/>
  <c r="H798" i="4"/>
  <c r="K798" i="4" s="1"/>
  <c r="H797" i="4"/>
  <c r="K797" i="4" s="1"/>
  <c r="H796" i="4"/>
  <c r="K796" i="4" s="1"/>
  <c r="H795" i="4"/>
  <c r="K795" i="4" s="1"/>
  <c r="H794" i="4"/>
  <c r="K794" i="4" s="1"/>
  <c r="H793" i="4"/>
  <c r="K793" i="4" s="1"/>
  <c r="H792" i="4"/>
  <c r="K792" i="4" s="1"/>
  <c r="H791" i="4"/>
  <c r="K791" i="4" s="1"/>
  <c r="H790" i="4"/>
  <c r="K790" i="4" s="1"/>
  <c r="H789" i="4"/>
  <c r="K789" i="4" s="1"/>
  <c r="H788" i="4"/>
  <c r="K788" i="4" s="1"/>
  <c r="H787" i="4"/>
  <c r="K787" i="4" s="1"/>
  <c r="H786" i="4"/>
  <c r="K786" i="4" s="1"/>
  <c r="H785" i="4"/>
  <c r="K785" i="4" s="1"/>
  <c r="H784" i="4"/>
  <c r="K784" i="4" s="1"/>
  <c r="H783" i="4"/>
  <c r="K783" i="4" s="1"/>
  <c r="H782" i="4"/>
  <c r="K782" i="4" s="1"/>
  <c r="H781" i="4"/>
  <c r="K781" i="4" s="1"/>
  <c r="H780" i="4"/>
  <c r="K780" i="4" s="1"/>
  <c r="H779" i="4"/>
  <c r="K779" i="4" s="1"/>
  <c r="H778" i="4"/>
  <c r="K778" i="4" s="1"/>
  <c r="H777" i="4"/>
  <c r="K777" i="4" s="1"/>
  <c r="H776" i="4"/>
  <c r="K776" i="4" s="1"/>
  <c r="H775" i="4"/>
  <c r="K775" i="4" s="1"/>
  <c r="H774" i="4"/>
  <c r="K774" i="4" s="1"/>
  <c r="H773" i="4"/>
  <c r="K773" i="4" s="1"/>
  <c r="H772" i="4"/>
  <c r="K772" i="4" s="1"/>
  <c r="H771" i="4"/>
  <c r="K771" i="4" s="1"/>
  <c r="H770" i="4"/>
  <c r="K770" i="4" s="1"/>
  <c r="H769" i="4"/>
  <c r="K769" i="4" s="1"/>
  <c r="H768" i="4"/>
  <c r="K768" i="4" s="1"/>
  <c r="H767" i="4"/>
  <c r="K767" i="4" s="1"/>
  <c r="H766" i="4"/>
  <c r="K766" i="4" s="1"/>
  <c r="H765" i="4"/>
  <c r="K765" i="4" s="1"/>
  <c r="H764" i="4"/>
  <c r="K764" i="4" s="1"/>
  <c r="H763" i="4"/>
  <c r="K763" i="4" s="1"/>
  <c r="H762" i="4"/>
  <c r="K762" i="4" s="1"/>
  <c r="H761" i="4"/>
  <c r="K761" i="4" s="1"/>
  <c r="H760" i="4"/>
  <c r="K760" i="4" s="1"/>
  <c r="H759" i="4"/>
  <c r="K759" i="4" s="1"/>
  <c r="H758" i="4"/>
  <c r="K758" i="4" s="1"/>
  <c r="H757" i="4"/>
  <c r="K757" i="4" s="1"/>
  <c r="H756" i="4"/>
  <c r="K756" i="4" s="1"/>
  <c r="H755" i="4"/>
  <c r="K755" i="4" s="1"/>
  <c r="H754" i="4"/>
  <c r="K754" i="4" s="1"/>
  <c r="H753" i="4"/>
  <c r="K753" i="4" s="1"/>
  <c r="H752" i="4"/>
  <c r="K752" i="4" s="1"/>
  <c r="H751" i="4"/>
  <c r="K751" i="4" s="1"/>
  <c r="H750" i="4"/>
  <c r="K750" i="4" s="1"/>
  <c r="H749" i="4"/>
  <c r="K749" i="4" s="1"/>
  <c r="H748" i="4"/>
  <c r="K748" i="4" s="1"/>
  <c r="H747" i="4"/>
  <c r="K747" i="4" s="1"/>
  <c r="H746" i="4"/>
  <c r="K746" i="4" s="1"/>
  <c r="H745" i="4"/>
  <c r="K745" i="4" s="1"/>
  <c r="H744" i="4"/>
  <c r="K744" i="4" s="1"/>
  <c r="H743" i="4"/>
  <c r="K743" i="4" s="1"/>
  <c r="H742" i="4"/>
  <c r="K742" i="4" s="1"/>
  <c r="H741" i="4"/>
  <c r="K741" i="4" s="1"/>
  <c r="H740" i="4"/>
  <c r="K740" i="4" s="1"/>
  <c r="H739" i="4"/>
  <c r="K739" i="4" s="1"/>
  <c r="H738" i="4"/>
  <c r="K738" i="4" s="1"/>
  <c r="H737" i="4"/>
  <c r="K737" i="4" s="1"/>
  <c r="H736" i="4"/>
  <c r="K736" i="4" s="1"/>
  <c r="H735" i="4"/>
  <c r="K735" i="4" s="1"/>
  <c r="H734" i="4"/>
  <c r="K734" i="4" s="1"/>
  <c r="H733" i="4"/>
  <c r="K733" i="4" s="1"/>
  <c r="H732" i="4"/>
  <c r="K732" i="4" s="1"/>
  <c r="H731" i="4"/>
  <c r="K731" i="4" s="1"/>
  <c r="H730" i="4"/>
  <c r="K730" i="4" s="1"/>
  <c r="H729" i="4"/>
  <c r="K729" i="4" s="1"/>
  <c r="H728" i="4"/>
  <c r="K728" i="4" s="1"/>
  <c r="H727" i="4"/>
  <c r="K727" i="4" s="1"/>
  <c r="H726" i="4"/>
  <c r="K726" i="4" s="1"/>
  <c r="H725" i="4"/>
  <c r="K725" i="4" s="1"/>
  <c r="H724" i="4"/>
  <c r="K724" i="4" s="1"/>
  <c r="H723" i="4"/>
  <c r="K723" i="4" s="1"/>
  <c r="H722" i="4"/>
  <c r="K722" i="4" s="1"/>
  <c r="H721" i="4"/>
  <c r="K721" i="4" s="1"/>
  <c r="H720" i="4"/>
  <c r="K720" i="4" s="1"/>
  <c r="H719" i="4"/>
  <c r="K719" i="4" s="1"/>
  <c r="H718" i="4"/>
  <c r="K718" i="4" s="1"/>
  <c r="H717" i="4"/>
  <c r="K717" i="4" s="1"/>
  <c r="H716" i="4"/>
  <c r="K716" i="4" s="1"/>
  <c r="H715" i="4"/>
  <c r="K715" i="4" s="1"/>
  <c r="H714" i="4"/>
  <c r="K714" i="4" s="1"/>
  <c r="H713" i="4"/>
  <c r="K713" i="4" s="1"/>
  <c r="H712" i="4"/>
  <c r="K712" i="4" s="1"/>
  <c r="H711" i="4"/>
  <c r="K711" i="4" s="1"/>
  <c r="H710" i="4"/>
  <c r="K710" i="4" s="1"/>
  <c r="H709" i="4"/>
  <c r="K709" i="4" s="1"/>
  <c r="H708" i="4"/>
  <c r="K708" i="4" s="1"/>
  <c r="H707" i="4"/>
  <c r="K707" i="4" s="1"/>
  <c r="H706" i="4"/>
  <c r="K706" i="4" s="1"/>
  <c r="H705" i="4"/>
  <c r="K705" i="4" s="1"/>
  <c r="H704" i="4"/>
  <c r="K704" i="4" s="1"/>
  <c r="H703" i="4"/>
  <c r="K703" i="4" s="1"/>
  <c r="H702" i="4"/>
  <c r="K702" i="4" s="1"/>
  <c r="H701" i="4"/>
  <c r="K701" i="4" s="1"/>
  <c r="H700" i="4"/>
  <c r="K700" i="4" s="1"/>
  <c r="H699" i="4"/>
  <c r="K699" i="4" s="1"/>
  <c r="H698" i="4"/>
  <c r="K698" i="4" s="1"/>
  <c r="H697" i="4"/>
  <c r="K697" i="4" s="1"/>
  <c r="H696" i="4"/>
  <c r="K696" i="4" s="1"/>
  <c r="H695" i="4"/>
  <c r="K695" i="4" s="1"/>
  <c r="H694" i="4"/>
  <c r="K694" i="4" s="1"/>
  <c r="H693" i="4"/>
  <c r="K693" i="4" s="1"/>
  <c r="H692" i="4"/>
  <c r="K692" i="4" s="1"/>
  <c r="H691" i="4"/>
  <c r="K691" i="4" s="1"/>
  <c r="H690" i="4"/>
  <c r="K690" i="4" s="1"/>
  <c r="H689" i="4"/>
  <c r="K689" i="4" s="1"/>
  <c r="H688" i="4"/>
  <c r="K688" i="4" s="1"/>
  <c r="H687" i="4"/>
  <c r="K687" i="4" s="1"/>
  <c r="H686" i="4"/>
  <c r="K686" i="4" s="1"/>
  <c r="H685" i="4"/>
  <c r="K685" i="4" s="1"/>
  <c r="H684" i="4"/>
  <c r="K684" i="4" s="1"/>
  <c r="H683" i="4"/>
  <c r="K683" i="4" s="1"/>
  <c r="H682" i="4"/>
  <c r="K682" i="4" s="1"/>
  <c r="H681" i="4"/>
  <c r="K681" i="4" s="1"/>
  <c r="H680" i="4"/>
  <c r="K680" i="4" s="1"/>
  <c r="H679" i="4"/>
  <c r="K679" i="4" s="1"/>
  <c r="H678" i="4"/>
  <c r="K678" i="4" s="1"/>
  <c r="H677" i="4"/>
  <c r="K677" i="4" s="1"/>
  <c r="H676" i="4"/>
  <c r="K676" i="4" s="1"/>
  <c r="H675" i="4"/>
  <c r="K675" i="4" s="1"/>
  <c r="H674" i="4"/>
  <c r="K674" i="4" s="1"/>
  <c r="H673" i="4"/>
  <c r="K673" i="4" s="1"/>
  <c r="H672" i="4"/>
  <c r="K672" i="4" s="1"/>
  <c r="H671" i="4"/>
  <c r="K671" i="4" s="1"/>
  <c r="H670" i="4"/>
  <c r="K670" i="4" s="1"/>
  <c r="H669" i="4"/>
  <c r="K669" i="4" s="1"/>
  <c r="H668" i="4"/>
  <c r="K668" i="4" s="1"/>
  <c r="H667" i="4"/>
  <c r="K667" i="4" s="1"/>
  <c r="H666" i="4"/>
  <c r="K666" i="4" s="1"/>
  <c r="H665" i="4"/>
  <c r="K665" i="4" s="1"/>
  <c r="H664" i="4"/>
  <c r="K664" i="4" s="1"/>
  <c r="H663" i="4"/>
  <c r="K663" i="4" s="1"/>
  <c r="H662" i="4"/>
  <c r="K662" i="4" s="1"/>
  <c r="H661" i="4"/>
  <c r="K661" i="4" s="1"/>
  <c r="H660" i="4"/>
  <c r="K660" i="4" s="1"/>
  <c r="H659" i="4"/>
  <c r="K659" i="4" s="1"/>
  <c r="H658" i="4"/>
  <c r="K658" i="4" s="1"/>
  <c r="H657" i="4"/>
  <c r="K657" i="4" s="1"/>
  <c r="H656" i="4"/>
  <c r="K656" i="4" s="1"/>
  <c r="H655" i="4"/>
  <c r="K655" i="4" s="1"/>
  <c r="H654" i="4"/>
  <c r="K654" i="4" s="1"/>
  <c r="H653" i="4"/>
  <c r="K653" i="4" s="1"/>
  <c r="H652" i="4"/>
  <c r="K652" i="4" s="1"/>
  <c r="H651" i="4"/>
  <c r="K651" i="4" s="1"/>
  <c r="H650" i="4"/>
  <c r="K650" i="4" s="1"/>
  <c r="H649" i="4"/>
  <c r="K649" i="4" s="1"/>
  <c r="H648" i="4"/>
  <c r="K648" i="4" s="1"/>
  <c r="H647" i="4"/>
  <c r="K647" i="4" s="1"/>
  <c r="H646" i="4"/>
  <c r="K646" i="4" s="1"/>
  <c r="H645" i="4"/>
  <c r="K645" i="4" s="1"/>
  <c r="H644" i="4"/>
  <c r="K644" i="4" s="1"/>
  <c r="H643" i="4"/>
  <c r="K643" i="4" s="1"/>
  <c r="H642" i="4"/>
  <c r="K642" i="4" s="1"/>
  <c r="H641" i="4"/>
  <c r="K641" i="4" s="1"/>
  <c r="H640" i="4"/>
  <c r="K640" i="4" s="1"/>
  <c r="H639" i="4"/>
  <c r="K639" i="4" s="1"/>
  <c r="H638" i="4"/>
  <c r="K638" i="4" s="1"/>
  <c r="H637" i="4"/>
  <c r="K637" i="4" s="1"/>
  <c r="H636" i="4"/>
  <c r="K636" i="4" s="1"/>
  <c r="H635" i="4"/>
  <c r="K635" i="4" s="1"/>
  <c r="H634" i="4"/>
  <c r="K634" i="4" s="1"/>
  <c r="H633" i="4"/>
  <c r="K633" i="4" s="1"/>
  <c r="H632" i="4"/>
  <c r="K632" i="4" s="1"/>
  <c r="H631" i="4"/>
  <c r="K631" i="4" s="1"/>
  <c r="H630" i="4"/>
  <c r="K630" i="4" s="1"/>
  <c r="H629" i="4"/>
  <c r="K629" i="4" s="1"/>
  <c r="H628" i="4"/>
  <c r="K628" i="4" s="1"/>
  <c r="H627" i="4"/>
  <c r="K627" i="4" s="1"/>
  <c r="H626" i="4"/>
  <c r="K626" i="4" s="1"/>
  <c r="H625" i="4"/>
  <c r="K625" i="4" s="1"/>
  <c r="H624" i="4"/>
  <c r="K624" i="4" s="1"/>
  <c r="H623" i="4"/>
  <c r="K623" i="4" s="1"/>
  <c r="H622" i="4"/>
  <c r="K622" i="4" s="1"/>
  <c r="H621" i="4"/>
  <c r="K621" i="4" s="1"/>
  <c r="H620" i="4"/>
  <c r="K620" i="4" s="1"/>
  <c r="H619" i="4"/>
  <c r="K619" i="4" s="1"/>
  <c r="H618" i="4"/>
  <c r="K618" i="4" s="1"/>
  <c r="H617" i="4"/>
  <c r="K617" i="4" s="1"/>
  <c r="H616" i="4"/>
  <c r="K616" i="4" s="1"/>
  <c r="H615" i="4"/>
  <c r="K615" i="4" s="1"/>
  <c r="H614" i="4"/>
  <c r="K614" i="4" s="1"/>
  <c r="H613" i="4"/>
  <c r="K613" i="4" s="1"/>
  <c r="H612" i="4"/>
  <c r="K612" i="4" s="1"/>
  <c r="H611" i="4"/>
  <c r="K611" i="4" s="1"/>
  <c r="H610" i="4"/>
  <c r="K610" i="4" s="1"/>
  <c r="H609" i="4"/>
  <c r="K609" i="4" s="1"/>
  <c r="H608" i="4"/>
  <c r="K608" i="4" s="1"/>
  <c r="H607" i="4"/>
  <c r="K607" i="4" s="1"/>
  <c r="H606" i="4"/>
  <c r="K606" i="4" s="1"/>
  <c r="H605" i="4"/>
  <c r="K605" i="4" s="1"/>
  <c r="H604" i="4"/>
  <c r="K604" i="4" s="1"/>
  <c r="H603" i="4"/>
  <c r="K603" i="4" s="1"/>
  <c r="H602" i="4"/>
  <c r="K602" i="4" s="1"/>
  <c r="H601" i="4"/>
  <c r="K601" i="4" s="1"/>
  <c r="H600" i="4"/>
  <c r="K600" i="4" s="1"/>
  <c r="H599" i="4"/>
  <c r="K599" i="4" s="1"/>
  <c r="H598" i="4"/>
  <c r="K598" i="4" s="1"/>
  <c r="H597" i="4"/>
  <c r="K597" i="4" s="1"/>
  <c r="H596" i="4"/>
  <c r="K596" i="4" s="1"/>
  <c r="H595" i="4"/>
  <c r="K595" i="4" s="1"/>
  <c r="H594" i="4"/>
  <c r="K594" i="4" s="1"/>
  <c r="H593" i="4"/>
  <c r="K593" i="4" s="1"/>
  <c r="H592" i="4"/>
  <c r="K592" i="4" s="1"/>
  <c r="H591" i="4"/>
  <c r="K591" i="4" s="1"/>
  <c r="H590" i="4"/>
  <c r="K590" i="4" s="1"/>
  <c r="H589" i="4"/>
  <c r="K589" i="4" s="1"/>
  <c r="H588" i="4"/>
  <c r="K588" i="4" s="1"/>
  <c r="H587" i="4"/>
  <c r="K587" i="4" s="1"/>
  <c r="H586" i="4"/>
  <c r="K586" i="4" s="1"/>
  <c r="H585" i="4"/>
  <c r="K585" i="4" s="1"/>
  <c r="H584" i="4"/>
  <c r="K584" i="4" s="1"/>
  <c r="H583" i="4"/>
  <c r="K583" i="4" s="1"/>
  <c r="H582" i="4"/>
  <c r="K582" i="4" s="1"/>
  <c r="H581" i="4"/>
  <c r="K581" i="4" s="1"/>
  <c r="H580" i="4"/>
  <c r="K580" i="4" s="1"/>
  <c r="H579" i="4"/>
  <c r="K579" i="4" s="1"/>
  <c r="H578" i="4"/>
  <c r="K578" i="4" s="1"/>
  <c r="H577" i="4"/>
  <c r="K577" i="4" s="1"/>
  <c r="H576" i="4"/>
  <c r="K576" i="4" s="1"/>
  <c r="H575" i="4"/>
  <c r="K575" i="4" s="1"/>
  <c r="H574" i="4"/>
  <c r="K574" i="4" s="1"/>
  <c r="H573" i="4"/>
  <c r="K573" i="4" s="1"/>
  <c r="H572" i="4"/>
  <c r="K572" i="4" s="1"/>
  <c r="H571" i="4"/>
  <c r="K571" i="4" s="1"/>
  <c r="H570" i="4"/>
  <c r="K570" i="4" s="1"/>
  <c r="H569" i="4"/>
  <c r="K569" i="4" s="1"/>
  <c r="H568" i="4"/>
  <c r="K568" i="4" s="1"/>
  <c r="H567" i="4"/>
  <c r="K567" i="4" s="1"/>
  <c r="H566" i="4"/>
  <c r="K566" i="4" s="1"/>
  <c r="H565" i="4"/>
  <c r="K565" i="4" s="1"/>
  <c r="H564" i="4"/>
  <c r="K564" i="4" s="1"/>
  <c r="H563" i="4"/>
  <c r="K563" i="4" s="1"/>
  <c r="H562" i="4"/>
  <c r="K562" i="4" s="1"/>
  <c r="H561" i="4"/>
  <c r="K561" i="4" s="1"/>
  <c r="H560" i="4"/>
  <c r="K560" i="4" s="1"/>
  <c r="H559" i="4"/>
  <c r="K559" i="4" s="1"/>
  <c r="H558" i="4"/>
  <c r="K558" i="4" s="1"/>
  <c r="H557" i="4"/>
  <c r="K557" i="4" s="1"/>
  <c r="H556" i="4"/>
  <c r="K556" i="4" s="1"/>
  <c r="H555" i="4"/>
  <c r="K555" i="4" s="1"/>
  <c r="H554" i="4"/>
  <c r="K554" i="4" s="1"/>
  <c r="H553" i="4"/>
  <c r="K553" i="4" s="1"/>
  <c r="H552" i="4"/>
  <c r="K552" i="4" s="1"/>
  <c r="H551" i="4"/>
  <c r="K551" i="4" s="1"/>
  <c r="H550" i="4"/>
  <c r="K550" i="4" s="1"/>
  <c r="H549" i="4"/>
  <c r="K549" i="4" s="1"/>
  <c r="H548" i="4"/>
  <c r="K548" i="4" s="1"/>
  <c r="H547" i="4"/>
  <c r="K547" i="4" s="1"/>
  <c r="H546" i="4"/>
  <c r="K546" i="4" s="1"/>
  <c r="H545" i="4"/>
  <c r="K545" i="4" s="1"/>
  <c r="H544" i="4"/>
  <c r="K544" i="4" s="1"/>
  <c r="H543" i="4"/>
  <c r="K543" i="4" s="1"/>
  <c r="H542" i="4"/>
  <c r="K542" i="4" s="1"/>
  <c r="H541" i="4"/>
  <c r="K541" i="4" s="1"/>
  <c r="H540" i="4"/>
  <c r="K540" i="4" s="1"/>
  <c r="H539" i="4"/>
  <c r="K539" i="4" s="1"/>
  <c r="H538" i="4"/>
  <c r="K538" i="4" s="1"/>
  <c r="H537" i="4"/>
  <c r="K537" i="4" s="1"/>
  <c r="H536" i="4"/>
  <c r="K536" i="4" s="1"/>
  <c r="H535" i="4"/>
  <c r="K535" i="4" s="1"/>
  <c r="H534" i="4"/>
  <c r="K534" i="4" s="1"/>
  <c r="H533" i="4"/>
  <c r="K533" i="4" s="1"/>
  <c r="H532" i="4"/>
  <c r="K532" i="4" s="1"/>
  <c r="H531" i="4"/>
  <c r="K531" i="4" s="1"/>
  <c r="H530" i="4"/>
  <c r="K530" i="4" s="1"/>
  <c r="H529" i="4"/>
  <c r="K529" i="4" s="1"/>
  <c r="H528" i="4"/>
  <c r="K528" i="4" s="1"/>
  <c r="H527" i="4"/>
  <c r="K527" i="4" s="1"/>
  <c r="H526" i="4"/>
  <c r="K526" i="4" s="1"/>
  <c r="H525" i="4"/>
  <c r="K525" i="4" s="1"/>
  <c r="H524" i="4"/>
  <c r="K524" i="4" s="1"/>
  <c r="H523" i="4"/>
  <c r="K523" i="4" s="1"/>
  <c r="H522" i="4"/>
  <c r="K522" i="4" s="1"/>
  <c r="H521" i="4"/>
  <c r="K521" i="4" s="1"/>
  <c r="H520" i="4"/>
  <c r="K520" i="4" s="1"/>
  <c r="H519" i="4"/>
  <c r="K519" i="4" s="1"/>
  <c r="H518" i="4"/>
  <c r="K518" i="4" s="1"/>
  <c r="H517" i="4"/>
  <c r="K517" i="4" s="1"/>
  <c r="H516" i="4"/>
  <c r="K516" i="4" s="1"/>
  <c r="H515" i="4"/>
  <c r="K515" i="4" s="1"/>
  <c r="H514" i="4"/>
  <c r="K514" i="4" s="1"/>
  <c r="H513" i="4"/>
  <c r="K513" i="4" s="1"/>
  <c r="H512" i="4"/>
  <c r="K512" i="4" s="1"/>
  <c r="H511" i="4"/>
  <c r="K511" i="4" s="1"/>
  <c r="H510" i="4"/>
  <c r="K510" i="4" s="1"/>
  <c r="H509" i="4"/>
  <c r="K509" i="4" s="1"/>
  <c r="H508" i="4"/>
  <c r="K508" i="4" s="1"/>
  <c r="H507" i="4"/>
  <c r="K507" i="4" s="1"/>
  <c r="H506" i="4"/>
  <c r="K506" i="4" s="1"/>
  <c r="H505" i="4"/>
  <c r="K505" i="4" s="1"/>
  <c r="H504" i="4"/>
  <c r="K504" i="4" s="1"/>
  <c r="H503" i="4"/>
  <c r="K503" i="4" s="1"/>
  <c r="H502" i="4"/>
  <c r="K502" i="4" s="1"/>
  <c r="H501" i="4"/>
  <c r="K501" i="4" s="1"/>
  <c r="H500" i="4"/>
  <c r="K500" i="4" s="1"/>
  <c r="H499" i="4"/>
  <c r="K499" i="4" s="1"/>
  <c r="H498" i="4"/>
  <c r="K498" i="4" s="1"/>
  <c r="H497" i="4"/>
  <c r="K497" i="4" s="1"/>
  <c r="H496" i="4"/>
  <c r="K496" i="4" s="1"/>
  <c r="H495" i="4"/>
  <c r="K495" i="4" s="1"/>
  <c r="H494" i="4"/>
  <c r="K494" i="4" s="1"/>
  <c r="H493" i="4"/>
  <c r="K493" i="4" s="1"/>
  <c r="H492" i="4"/>
  <c r="K492" i="4" s="1"/>
  <c r="H491" i="4"/>
  <c r="K491" i="4" s="1"/>
  <c r="H490" i="4"/>
  <c r="K490" i="4" s="1"/>
  <c r="H489" i="4"/>
  <c r="K489" i="4" s="1"/>
  <c r="H488" i="4"/>
  <c r="K488" i="4" s="1"/>
  <c r="H487" i="4"/>
  <c r="K487" i="4" s="1"/>
  <c r="H486" i="4"/>
  <c r="K486" i="4" s="1"/>
  <c r="H485" i="4"/>
  <c r="K485" i="4" s="1"/>
  <c r="H484" i="4"/>
  <c r="K484" i="4" s="1"/>
  <c r="H483" i="4"/>
  <c r="K483" i="4" s="1"/>
  <c r="H482" i="4"/>
  <c r="K482" i="4" s="1"/>
  <c r="H481" i="4"/>
  <c r="K481" i="4" s="1"/>
  <c r="H480" i="4"/>
  <c r="K480" i="4" s="1"/>
  <c r="H479" i="4"/>
  <c r="K479" i="4" s="1"/>
  <c r="H478" i="4"/>
  <c r="K478" i="4" s="1"/>
  <c r="H477" i="4"/>
  <c r="K477" i="4" s="1"/>
  <c r="H476" i="4"/>
  <c r="K476" i="4" s="1"/>
  <c r="H475" i="4"/>
  <c r="K475" i="4" s="1"/>
  <c r="H474" i="4"/>
  <c r="K474" i="4" s="1"/>
  <c r="H473" i="4"/>
  <c r="K473" i="4" s="1"/>
  <c r="H472" i="4"/>
  <c r="K472" i="4" s="1"/>
  <c r="H471" i="4"/>
  <c r="K471" i="4" s="1"/>
  <c r="H470" i="4"/>
  <c r="K470" i="4" s="1"/>
  <c r="H469" i="4"/>
  <c r="K469" i="4" s="1"/>
  <c r="H468" i="4"/>
  <c r="K468" i="4" s="1"/>
  <c r="H467" i="4"/>
  <c r="K467" i="4" s="1"/>
  <c r="H466" i="4"/>
  <c r="K466" i="4" s="1"/>
  <c r="H465" i="4"/>
  <c r="K465" i="4" s="1"/>
  <c r="H464" i="4"/>
  <c r="K464" i="4" s="1"/>
  <c r="H463" i="4"/>
  <c r="K463" i="4" s="1"/>
  <c r="H462" i="4"/>
  <c r="K462" i="4" s="1"/>
  <c r="H461" i="4"/>
  <c r="K461" i="4" s="1"/>
  <c r="H460" i="4"/>
  <c r="K460" i="4" s="1"/>
  <c r="H459" i="4"/>
  <c r="K459" i="4" s="1"/>
  <c r="H458" i="4"/>
  <c r="K458" i="4" s="1"/>
  <c r="H457" i="4"/>
  <c r="K457" i="4" s="1"/>
  <c r="H456" i="4"/>
  <c r="K456" i="4" s="1"/>
  <c r="H455" i="4"/>
  <c r="K455" i="4" s="1"/>
  <c r="H454" i="4"/>
  <c r="K454" i="4" s="1"/>
  <c r="H453" i="4"/>
  <c r="K453" i="4" s="1"/>
  <c r="H452" i="4"/>
  <c r="K452" i="4" s="1"/>
  <c r="H451" i="4"/>
  <c r="K451" i="4" s="1"/>
  <c r="H450" i="4"/>
  <c r="K450" i="4" s="1"/>
  <c r="H449" i="4"/>
  <c r="K449" i="4" s="1"/>
  <c r="H448" i="4"/>
  <c r="K448" i="4" s="1"/>
  <c r="H447" i="4"/>
  <c r="K447" i="4" s="1"/>
  <c r="H446" i="4"/>
  <c r="K446" i="4" s="1"/>
  <c r="H445" i="4"/>
  <c r="K445" i="4" s="1"/>
  <c r="H444" i="4"/>
  <c r="K444" i="4" s="1"/>
  <c r="H443" i="4"/>
  <c r="K443" i="4" s="1"/>
  <c r="H442" i="4"/>
  <c r="K442" i="4" s="1"/>
  <c r="H441" i="4"/>
  <c r="K441" i="4" s="1"/>
  <c r="H440" i="4"/>
  <c r="K440" i="4" s="1"/>
  <c r="H439" i="4"/>
  <c r="K439" i="4" s="1"/>
  <c r="H438" i="4"/>
  <c r="K438" i="4" s="1"/>
  <c r="H437" i="4"/>
  <c r="K437" i="4" s="1"/>
  <c r="H436" i="4"/>
  <c r="K436" i="4" s="1"/>
  <c r="H435" i="4"/>
  <c r="K435" i="4" s="1"/>
  <c r="H434" i="4"/>
  <c r="K434" i="4" s="1"/>
  <c r="H433" i="4"/>
  <c r="K433" i="4" s="1"/>
  <c r="H432" i="4"/>
  <c r="K432" i="4" s="1"/>
  <c r="H431" i="4"/>
  <c r="K431" i="4" s="1"/>
  <c r="H430" i="4"/>
  <c r="K430" i="4" s="1"/>
  <c r="H429" i="4"/>
  <c r="K429" i="4" s="1"/>
  <c r="H428" i="4"/>
  <c r="K428" i="4" s="1"/>
  <c r="H427" i="4"/>
  <c r="K427" i="4" s="1"/>
  <c r="H426" i="4"/>
  <c r="K426" i="4" s="1"/>
  <c r="H425" i="4"/>
  <c r="K425" i="4" s="1"/>
  <c r="H424" i="4"/>
  <c r="K424" i="4" s="1"/>
  <c r="H423" i="4"/>
  <c r="K423" i="4" s="1"/>
  <c r="H422" i="4"/>
  <c r="K422" i="4" s="1"/>
  <c r="H421" i="4"/>
  <c r="K421" i="4" s="1"/>
  <c r="H420" i="4"/>
  <c r="K420" i="4" s="1"/>
  <c r="H419" i="4"/>
  <c r="K419" i="4" s="1"/>
  <c r="H418" i="4"/>
  <c r="K418" i="4" s="1"/>
  <c r="H417" i="4"/>
  <c r="K417" i="4" s="1"/>
  <c r="H416" i="4"/>
  <c r="K416" i="4" s="1"/>
  <c r="H415" i="4"/>
  <c r="K415" i="4" s="1"/>
  <c r="H414" i="4"/>
  <c r="K414" i="4" s="1"/>
  <c r="H413" i="4"/>
  <c r="K413" i="4" s="1"/>
  <c r="H412" i="4"/>
  <c r="K412" i="4" s="1"/>
  <c r="H411" i="4"/>
  <c r="K411" i="4" s="1"/>
  <c r="H410" i="4"/>
  <c r="K410" i="4" s="1"/>
  <c r="H409" i="4"/>
  <c r="K409" i="4" s="1"/>
  <c r="H408" i="4"/>
  <c r="K408" i="4" s="1"/>
  <c r="H407" i="4"/>
  <c r="K407" i="4" s="1"/>
  <c r="H406" i="4"/>
  <c r="K406" i="4" s="1"/>
  <c r="H405" i="4"/>
  <c r="K405" i="4" s="1"/>
  <c r="H404" i="4"/>
  <c r="K404" i="4" s="1"/>
  <c r="H403" i="4"/>
  <c r="K403" i="4" s="1"/>
  <c r="H402" i="4"/>
  <c r="K402" i="4" s="1"/>
  <c r="H401" i="4"/>
  <c r="K401" i="4" s="1"/>
  <c r="H400" i="4"/>
  <c r="K400" i="4" s="1"/>
  <c r="H399" i="4"/>
  <c r="K399" i="4" s="1"/>
  <c r="H398" i="4"/>
  <c r="K398" i="4" s="1"/>
  <c r="H397" i="4"/>
  <c r="K397" i="4" s="1"/>
  <c r="H396" i="4"/>
  <c r="K396" i="4" s="1"/>
  <c r="H395" i="4"/>
  <c r="K395" i="4" s="1"/>
  <c r="H394" i="4"/>
  <c r="K394" i="4" s="1"/>
  <c r="H393" i="4"/>
  <c r="K393" i="4" s="1"/>
  <c r="H392" i="4"/>
  <c r="K392" i="4" s="1"/>
  <c r="H391" i="4"/>
  <c r="K391" i="4" s="1"/>
  <c r="H390" i="4"/>
  <c r="K390" i="4" s="1"/>
  <c r="H389" i="4"/>
  <c r="K389" i="4" s="1"/>
  <c r="H388" i="4"/>
  <c r="K388" i="4" s="1"/>
  <c r="H387" i="4"/>
  <c r="K387" i="4" s="1"/>
  <c r="H386" i="4"/>
  <c r="K386" i="4" s="1"/>
  <c r="H385" i="4"/>
  <c r="K385" i="4" s="1"/>
  <c r="H384" i="4"/>
  <c r="K384" i="4" s="1"/>
  <c r="H383" i="4"/>
  <c r="K383" i="4" s="1"/>
  <c r="H382" i="4"/>
  <c r="K382" i="4" s="1"/>
  <c r="H381" i="4"/>
  <c r="K381" i="4" s="1"/>
  <c r="H380" i="4"/>
  <c r="K380" i="4" s="1"/>
  <c r="H379" i="4"/>
  <c r="K379" i="4" s="1"/>
  <c r="H378" i="4"/>
  <c r="K378" i="4" s="1"/>
  <c r="H377" i="4"/>
  <c r="K377" i="4" s="1"/>
  <c r="H376" i="4"/>
  <c r="K376" i="4" s="1"/>
  <c r="H375" i="4"/>
  <c r="K375" i="4" s="1"/>
  <c r="H374" i="4"/>
  <c r="K374" i="4" s="1"/>
  <c r="H373" i="4"/>
  <c r="K373" i="4" s="1"/>
  <c r="H372" i="4"/>
  <c r="K372" i="4" s="1"/>
  <c r="H371" i="4"/>
  <c r="K371" i="4" s="1"/>
  <c r="H370" i="4"/>
  <c r="K370" i="4" s="1"/>
  <c r="H369" i="4"/>
  <c r="K369" i="4" s="1"/>
  <c r="H368" i="4"/>
  <c r="K368" i="4" s="1"/>
  <c r="H367" i="4"/>
  <c r="K367" i="4" s="1"/>
  <c r="H366" i="4"/>
  <c r="K366" i="4" s="1"/>
  <c r="H365" i="4"/>
  <c r="K365" i="4" s="1"/>
  <c r="H364" i="4"/>
  <c r="K364" i="4" s="1"/>
  <c r="H363" i="4"/>
  <c r="K363" i="4" s="1"/>
  <c r="H362" i="4"/>
  <c r="K362" i="4" s="1"/>
  <c r="H361" i="4"/>
  <c r="K361" i="4" s="1"/>
  <c r="H360" i="4"/>
  <c r="K360" i="4" s="1"/>
  <c r="H359" i="4"/>
  <c r="K359" i="4" s="1"/>
  <c r="H358" i="4"/>
  <c r="K358" i="4" s="1"/>
  <c r="H357" i="4"/>
  <c r="K357" i="4" s="1"/>
  <c r="H356" i="4"/>
  <c r="K356" i="4" s="1"/>
  <c r="H355" i="4"/>
  <c r="K355" i="4" s="1"/>
  <c r="H354" i="4"/>
  <c r="K354" i="4" s="1"/>
  <c r="H353" i="4"/>
  <c r="K353" i="4" s="1"/>
  <c r="H352" i="4"/>
  <c r="K352" i="4" s="1"/>
  <c r="H351" i="4"/>
  <c r="K351" i="4" s="1"/>
  <c r="H350" i="4"/>
  <c r="K350" i="4" s="1"/>
  <c r="H349" i="4"/>
  <c r="K349" i="4" s="1"/>
  <c r="H348" i="4"/>
  <c r="K348" i="4" s="1"/>
  <c r="H347" i="4"/>
  <c r="K347" i="4" s="1"/>
  <c r="H346" i="4"/>
  <c r="K346" i="4" s="1"/>
  <c r="H345" i="4"/>
  <c r="K345" i="4" s="1"/>
  <c r="H344" i="4"/>
  <c r="K344" i="4" s="1"/>
  <c r="H343" i="4"/>
  <c r="K343" i="4" s="1"/>
  <c r="H342" i="4"/>
  <c r="K342" i="4" s="1"/>
  <c r="H341" i="4"/>
  <c r="K341" i="4" s="1"/>
  <c r="H340" i="4"/>
  <c r="K340" i="4" s="1"/>
  <c r="H339" i="4"/>
  <c r="K339" i="4" s="1"/>
  <c r="H338" i="4"/>
  <c r="K338" i="4" s="1"/>
  <c r="H337" i="4"/>
  <c r="K337" i="4" s="1"/>
  <c r="H336" i="4"/>
  <c r="K336" i="4" s="1"/>
  <c r="H335" i="4"/>
  <c r="K335" i="4" s="1"/>
  <c r="H334" i="4"/>
  <c r="K334" i="4" s="1"/>
  <c r="H333" i="4"/>
  <c r="K333" i="4" s="1"/>
  <c r="H332" i="4"/>
  <c r="K332" i="4" s="1"/>
  <c r="H331" i="4"/>
  <c r="K331" i="4" s="1"/>
  <c r="H330" i="4"/>
  <c r="K330" i="4" s="1"/>
  <c r="H329" i="4"/>
  <c r="K329" i="4" s="1"/>
  <c r="H328" i="4"/>
  <c r="K328" i="4" s="1"/>
  <c r="H327" i="4"/>
  <c r="K327" i="4" s="1"/>
  <c r="H326" i="4"/>
  <c r="K326" i="4" s="1"/>
  <c r="H325" i="4"/>
  <c r="K325" i="4" s="1"/>
  <c r="H324" i="4"/>
  <c r="K324" i="4" s="1"/>
  <c r="H323" i="4"/>
  <c r="K323" i="4" s="1"/>
  <c r="H322" i="4"/>
  <c r="K322" i="4" s="1"/>
  <c r="H321" i="4"/>
  <c r="K321" i="4" s="1"/>
  <c r="H320" i="4"/>
  <c r="K320" i="4" s="1"/>
  <c r="H319" i="4"/>
  <c r="K319" i="4" s="1"/>
  <c r="H318" i="4"/>
  <c r="K318" i="4" s="1"/>
  <c r="H317" i="4"/>
  <c r="K317" i="4" s="1"/>
  <c r="H316" i="4"/>
  <c r="K316" i="4" s="1"/>
  <c r="H315" i="4"/>
  <c r="K315" i="4" s="1"/>
  <c r="H314" i="4"/>
  <c r="K314" i="4" s="1"/>
  <c r="H313" i="4"/>
  <c r="K313" i="4" s="1"/>
  <c r="H312" i="4"/>
  <c r="K312" i="4" s="1"/>
  <c r="H311" i="4"/>
  <c r="K311" i="4" s="1"/>
  <c r="H310" i="4"/>
  <c r="K310" i="4" s="1"/>
  <c r="H309" i="4"/>
  <c r="K309" i="4" s="1"/>
  <c r="H308" i="4"/>
  <c r="K308" i="4" s="1"/>
  <c r="H307" i="4"/>
  <c r="K307" i="4" s="1"/>
  <c r="H306" i="4"/>
  <c r="K306" i="4" s="1"/>
  <c r="H305" i="4"/>
  <c r="K305" i="4" s="1"/>
  <c r="H304" i="4"/>
  <c r="K304" i="4" s="1"/>
  <c r="H303" i="4"/>
  <c r="K303" i="4" s="1"/>
  <c r="H302" i="4"/>
  <c r="K302" i="4" s="1"/>
  <c r="H301" i="4"/>
  <c r="K301" i="4" s="1"/>
  <c r="H300" i="4"/>
  <c r="K300" i="4" s="1"/>
  <c r="H299" i="4"/>
  <c r="K299" i="4" s="1"/>
  <c r="H298" i="4"/>
  <c r="K298" i="4" s="1"/>
  <c r="H297" i="4"/>
  <c r="K297" i="4" s="1"/>
  <c r="H296" i="4"/>
  <c r="K296" i="4" s="1"/>
  <c r="H295" i="4"/>
  <c r="K295" i="4" s="1"/>
  <c r="H294" i="4"/>
  <c r="K294" i="4" s="1"/>
  <c r="H293" i="4"/>
  <c r="K293" i="4" s="1"/>
  <c r="H292" i="4"/>
  <c r="K292" i="4" s="1"/>
  <c r="H291" i="4"/>
  <c r="K291" i="4" s="1"/>
  <c r="H290" i="4"/>
  <c r="K290" i="4" s="1"/>
  <c r="H289" i="4"/>
  <c r="K289" i="4" s="1"/>
  <c r="H288" i="4"/>
  <c r="K288" i="4" s="1"/>
  <c r="H287" i="4"/>
  <c r="K287" i="4" s="1"/>
  <c r="H286" i="4"/>
  <c r="K286" i="4" s="1"/>
  <c r="H285" i="4"/>
  <c r="K285" i="4" s="1"/>
  <c r="H284" i="4"/>
  <c r="K284" i="4" s="1"/>
  <c r="H283" i="4"/>
  <c r="K283" i="4" s="1"/>
  <c r="H282" i="4"/>
  <c r="K282" i="4" s="1"/>
  <c r="H281" i="4"/>
  <c r="K281" i="4" s="1"/>
  <c r="H280" i="4"/>
  <c r="K280" i="4" s="1"/>
  <c r="H279" i="4"/>
  <c r="K279" i="4" s="1"/>
  <c r="H278" i="4"/>
  <c r="K278" i="4" s="1"/>
  <c r="H277" i="4"/>
  <c r="K277" i="4" s="1"/>
  <c r="H276" i="4"/>
  <c r="K276" i="4" s="1"/>
  <c r="H275" i="4"/>
  <c r="K275" i="4" s="1"/>
  <c r="H274" i="4"/>
  <c r="K274" i="4" s="1"/>
  <c r="H273" i="4"/>
  <c r="K273" i="4" s="1"/>
  <c r="H272" i="4"/>
  <c r="K272" i="4" s="1"/>
  <c r="H271" i="4"/>
  <c r="K271" i="4" s="1"/>
  <c r="H270" i="4"/>
  <c r="K270" i="4" s="1"/>
  <c r="H269" i="4"/>
  <c r="K269" i="4" s="1"/>
  <c r="H268" i="4"/>
  <c r="K268" i="4" s="1"/>
  <c r="H267" i="4"/>
  <c r="K267" i="4" s="1"/>
  <c r="H266" i="4"/>
  <c r="K266" i="4" s="1"/>
  <c r="H265" i="4"/>
  <c r="K265" i="4" s="1"/>
  <c r="H264" i="4"/>
  <c r="K264" i="4" s="1"/>
  <c r="H263" i="4"/>
  <c r="K263" i="4" s="1"/>
  <c r="H262" i="4"/>
  <c r="K262" i="4" s="1"/>
  <c r="H261" i="4"/>
  <c r="K261" i="4" s="1"/>
  <c r="H260" i="4"/>
  <c r="K260" i="4" s="1"/>
  <c r="H259" i="4"/>
  <c r="K259" i="4" s="1"/>
  <c r="H258" i="4"/>
  <c r="K258" i="4" s="1"/>
  <c r="H257" i="4"/>
  <c r="K257" i="4" s="1"/>
  <c r="H256" i="4"/>
  <c r="K256" i="4" s="1"/>
  <c r="H255" i="4"/>
  <c r="K255" i="4" s="1"/>
  <c r="H254" i="4"/>
  <c r="K254" i="4" s="1"/>
  <c r="H253" i="4"/>
  <c r="K253" i="4" s="1"/>
  <c r="H252" i="4"/>
  <c r="K252" i="4" s="1"/>
  <c r="H251" i="4"/>
  <c r="K251" i="4" s="1"/>
  <c r="H250" i="4"/>
  <c r="K250" i="4" s="1"/>
  <c r="H249" i="4"/>
  <c r="K249" i="4" s="1"/>
  <c r="H248" i="4"/>
  <c r="K248" i="4" s="1"/>
  <c r="H247" i="4"/>
  <c r="K247" i="4" s="1"/>
  <c r="H246" i="4"/>
  <c r="K246" i="4" s="1"/>
  <c r="H245" i="4"/>
  <c r="K245" i="4" s="1"/>
  <c r="H244" i="4"/>
  <c r="K244" i="4" s="1"/>
  <c r="H243" i="4"/>
  <c r="K243" i="4" s="1"/>
  <c r="H242" i="4"/>
  <c r="K242" i="4" s="1"/>
  <c r="H241" i="4"/>
  <c r="K241" i="4" s="1"/>
  <c r="H240" i="4"/>
  <c r="K240" i="4" s="1"/>
  <c r="H239" i="4"/>
  <c r="K239" i="4" s="1"/>
  <c r="H238" i="4"/>
  <c r="K238" i="4" s="1"/>
  <c r="H237" i="4"/>
  <c r="K237" i="4" s="1"/>
  <c r="H236" i="4"/>
  <c r="K236" i="4" s="1"/>
  <c r="H235" i="4"/>
  <c r="K235" i="4" s="1"/>
  <c r="H234" i="4"/>
  <c r="K234" i="4" s="1"/>
  <c r="H233" i="4"/>
  <c r="K233" i="4" s="1"/>
  <c r="H232" i="4"/>
  <c r="K232" i="4" s="1"/>
  <c r="H231" i="4"/>
  <c r="K231" i="4" s="1"/>
  <c r="H230" i="4"/>
  <c r="K230" i="4" s="1"/>
  <c r="H229" i="4"/>
  <c r="K229" i="4" s="1"/>
  <c r="H228" i="4"/>
  <c r="K228" i="4" s="1"/>
  <c r="H227" i="4"/>
  <c r="K227" i="4" s="1"/>
  <c r="H226" i="4"/>
  <c r="K226" i="4" s="1"/>
  <c r="H225" i="4"/>
  <c r="K225" i="4" s="1"/>
  <c r="H224" i="4"/>
  <c r="K224" i="4" s="1"/>
  <c r="H223" i="4"/>
  <c r="K223" i="4" s="1"/>
  <c r="H222" i="4"/>
  <c r="K222" i="4" s="1"/>
  <c r="H221" i="4"/>
  <c r="K221" i="4" s="1"/>
  <c r="H220" i="4"/>
  <c r="K220" i="4" s="1"/>
  <c r="H219" i="4"/>
  <c r="K219" i="4" s="1"/>
  <c r="H218" i="4"/>
  <c r="K218" i="4" s="1"/>
  <c r="H217" i="4"/>
  <c r="K217" i="4" s="1"/>
  <c r="H216" i="4"/>
  <c r="K216" i="4" s="1"/>
  <c r="H215" i="4"/>
  <c r="K215" i="4" s="1"/>
  <c r="H214" i="4"/>
  <c r="K214" i="4" s="1"/>
  <c r="H213" i="4"/>
  <c r="K213" i="4" s="1"/>
  <c r="H212" i="4"/>
  <c r="K212" i="4" s="1"/>
  <c r="H211" i="4"/>
  <c r="K211" i="4" s="1"/>
  <c r="H210" i="4"/>
  <c r="K210" i="4" s="1"/>
  <c r="H209" i="4"/>
  <c r="K209" i="4" s="1"/>
  <c r="H208" i="4"/>
  <c r="K208" i="4" s="1"/>
  <c r="H207" i="4"/>
  <c r="K207" i="4" s="1"/>
  <c r="H206" i="4"/>
  <c r="K206" i="4" s="1"/>
  <c r="H205" i="4"/>
  <c r="K205" i="4" s="1"/>
  <c r="H204" i="4"/>
  <c r="K204" i="4" s="1"/>
  <c r="H203" i="4"/>
  <c r="K203" i="4" s="1"/>
  <c r="H202" i="4"/>
  <c r="K202" i="4" s="1"/>
  <c r="H201" i="4"/>
  <c r="K201" i="4" s="1"/>
  <c r="H200" i="4"/>
  <c r="K200" i="4" s="1"/>
  <c r="H199" i="4"/>
  <c r="K199" i="4" s="1"/>
  <c r="H198" i="4"/>
  <c r="K198" i="4" s="1"/>
  <c r="H197" i="4"/>
  <c r="K197" i="4" s="1"/>
  <c r="H196" i="4"/>
  <c r="K196" i="4" s="1"/>
  <c r="H195" i="4"/>
  <c r="K195" i="4" s="1"/>
  <c r="H194" i="4"/>
  <c r="K194" i="4" s="1"/>
  <c r="H193" i="4"/>
  <c r="K193" i="4" s="1"/>
  <c r="H192" i="4"/>
  <c r="K192" i="4" s="1"/>
  <c r="H191" i="4"/>
  <c r="K191" i="4" s="1"/>
  <c r="H190" i="4"/>
  <c r="K190" i="4" s="1"/>
  <c r="H189" i="4"/>
  <c r="K189" i="4" s="1"/>
  <c r="H188" i="4"/>
  <c r="K188" i="4" s="1"/>
  <c r="H187" i="4"/>
  <c r="K187" i="4" s="1"/>
  <c r="H186" i="4"/>
  <c r="K186" i="4" s="1"/>
  <c r="H185" i="4"/>
  <c r="K185" i="4" s="1"/>
  <c r="H184" i="4"/>
  <c r="K184" i="4" s="1"/>
  <c r="H183" i="4"/>
  <c r="K183" i="4" s="1"/>
  <c r="H182" i="4"/>
  <c r="K182" i="4" s="1"/>
  <c r="H181" i="4"/>
  <c r="K181" i="4" s="1"/>
  <c r="H180" i="4"/>
  <c r="K180" i="4" s="1"/>
  <c r="H179" i="4"/>
  <c r="K179" i="4" s="1"/>
  <c r="H178" i="4"/>
  <c r="K178" i="4" s="1"/>
  <c r="H177" i="4"/>
  <c r="K177" i="4" s="1"/>
  <c r="H176" i="4"/>
  <c r="K176" i="4" s="1"/>
  <c r="H175" i="4"/>
  <c r="K175" i="4" s="1"/>
  <c r="H174" i="4"/>
  <c r="K174" i="4" s="1"/>
  <c r="H173" i="4"/>
  <c r="K173" i="4" s="1"/>
  <c r="H172" i="4"/>
  <c r="K172" i="4" s="1"/>
  <c r="H171" i="4"/>
  <c r="K171" i="4" s="1"/>
  <c r="H170" i="4"/>
  <c r="K170" i="4" s="1"/>
  <c r="H169" i="4"/>
  <c r="K169" i="4" s="1"/>
  <c r="H168" i="4"/>
  <c r="K168" i="4" s="1"/>
  <c r="H167" i="4"/>
  <c r="K167" i="4" s="1"/>
  <c r="H166" i="4"/>
  <c r="K166" i="4" s="1"/>
  <c r="H165" i="4"/>
  <c r="K165" i="4" s="1"/>
  <c r="H164" i="4"/>
  <c r="K164" i="4" s="1"/>
  <c r="H163" i="4"/>
  <c r="K163" i="4" s="1"/>
  <c r="H162" i="4"/>
  <c r="K162" i="4" s="1"/>
  <c r="H161" i="4"/>
  <c r="K161" i="4" s="1"/>
  <c r="H160" i="4"/>
  <c r="K160" i="4" s="1"/>
  <c r="H159" i="4"/>
  <c r="K159" i="4" s="1"/>
  <c r="H158" i="4"/>
  <c r="K158" i="4" s="1"/>
  <c r="H157" i="4"/>
  <c r="K157" i="4" s="1"/>
  <c r="H156" i="4"/>
  <c r="K156" i="4" s="1"/>
  <c r="H155" i="4"/>
  <c r="K155" i="4" s="1"/>
  <c r="H154" i="4"/>
  <c r="K154" i="4" s="1"/>
  <c r="H153" i="4"/>
  <c r="K153" i="4" s="1"/>
  <c r="H152" i="4"/>
  <c r="K152" i="4" s="1"/>
  <c r="H151" i="4"/>
  <c r="K151" i="4" s="1"/>
  <c r="H150" i="4"/>
  <c r="K150" i="4" s="1"/>
  <c r="H149" i="4"/>
  <c r="K149" i="4" s="1"/>
  <c r="H148" i="4"/>
  <c r="K148" i="4" s="1"/>
  <c r="H147" i="4"/>
  <c r="K147" i="4" s="1"/>
  <c r="H146" i="4"/>
  <c r="K146" i="4" s="1"/>
  <c r="H145" i="4"/>
  <c r="K145" i="4" s="1"/>
  <c r="H144" i="4"/>
  <c r="K144" i="4" s="1"/>
  <c r="H143" i="4"/>
  <c r="K143" i="4" s="1"/>
  <c r="H142" i="4"/>
  <c r="K142" i="4" s="1"/>
  <c r="H141" i="4"/>
  <c r="K141" i="4" s="1"/>
  <c r="H140" i="4"/>
  <c r="K140" i="4" s="1"/>
  <c r="H139" i="4"/>
  <c r="K139" i="4" s="1"/>
  <c r="H138" i="4"/>
  <c r="K138" i="4" s="1"/>
  <c r="H137" i="4"/>
  <c r="K137" i="4" s="1"/>
  <c r="H136" i="4"/>
  <c r="K136" i="4" s="1"/>
  <c r="H135" i="4"/>
  <c r="K135" i="4" s="1"/>
  <c r="H134" i="4"/>
  <c r="K134" i="4" s="1"/>
  <c r="H133" i="4"/>
  <c r="K133" i="4" s="1"/>
  <c r="H132" i="4"/>
  <c r="K132" i="4" s="1"/>
  <c r="H131" i="4"/>
  <c r="K131" i="4" s="1"/>
  <c r="H130" i="4"/>
  <c r="K130" i="4" s="1"/>
  <c r="H129" i="4"/>
  <c r="K129" i="4" s="1"/>
  <c r="H128" i="4"/>
  <c r="K128" i="4" s="1"/>
  <c r="H127" i="4"/>
  <c r="K127" i="4" s="1"/>
  <c r="H126" i="4"/>
  <c r="K126" i="4" s="1"/>
  <c r="H125" i="4"/>
  <c r="K125" i="4" s="1"/>
  <c r="H124" i="4"/>
  <c r="K124" i="4" s="1"/>
  <c r="H123" i="4"/>
  <c r="K123" i="4" s="1"/>
  <c r="H122" i="4"/>
  <c r="K122" i="4" s="1"/>
  <c r="H121" i="4"/>
  <c r="K121" i="4" s="1"/>
  <c r="H120" i="4"/>
  <c r="K120" i="4" s="1"/>
  <c r="H119" i="4"/>
  <c r="K119" i="4" s="1"/>
  <c r="H118" i="4"/>
  <c r="K118" i="4" s="1"/>
  <c r="H117" i="4"/>
  <c r="K117" i="4" s="1"/>
  <c r="H116" i="4"/>
  <c r="K116" i="4" s="1"/>
  <c r="H115" i="4"/>
  <c r="K115" i="4" s="1"/>
  <c r="H114" i="4"/>
  <c r="K114" i="4" s="1"/>
  <c r="H113" i="4"/>
  <c r="K113" i="4" s="1"/>
  <c r="H112" i="4"/>
  <c r="K112" i="4" s="1"/>
  <c r="H111" i="4"/>
  <c r="K111" i="4" s="1"/>
  <c r="H110" i="4"/>
  <c r="K110" i="4" s="1"/>
  <c r="H109" i="4"/>
  <c r="K109" i="4" s="1"/>
  <c r="H108" i="4"/>
  <c r="K108" i="4" s="1"/>
  <c r="H107" i="4"/>
  <c r="K107" i="4" s="1"/>
  <c r="H106" i="4"/>
  <c r="K106" i="4" s="1"/>
  <c r="H105" i="4"/>
  <c r="K105" i="4" s="1"/>
  <c r="H104" i="4"/>
  <c r="K104" i="4" s="1"/>
  <c r="H103" i="4"/>
  <c r="K103" i="4" s="1"/>
  <c r="H102" i="4"/>
  <c r="K102" i="4" s="1"/>
  <c r="H101" i="4"/>
  <c r="K101" i="4" s="1"/>
  <c r="H100" i="4"/>
  <c r="K100" i="4" s="1"/>
  <c r="H99" i="4"/>
  <c r="K99" i="4" s="1"/>
  <c r="H98" i="4"/>
  <c r="K98" i="4" s="1"/>
  <c r="H97" i="4"/>
  <c r="K97" i="4" s="1"/>
  <c r="H96" i="4"/>
  <c r="K96" i="4" s="1"/>
  <c r="H95" i="4"/>
  <c r="K95" i="4" s="1"/>
  <c r="H94" i="4"/>
  <c r="K94" i="4" s="1"/>
  <c r="H93" i="4"/>
  <c r="K93" i="4" s="1"/>
  <c r="H92" i="4"/>
  <c r="K92" i="4" s="1"/>
  <c r="H91" i="4"/>
  <c r="K91" i="4" s="1"/>
  <c r="H90" i="4"/>
  <c r="K90" i="4" s="1"/>
  <c r="H89" i="4"/>
  <c r="K89" i="4" s="1"/>
  <c r="H88" i="4"/>
  <c r="K88" i="4" s="1"/>
  <c r="H87" i="4"/>
  <c r="K87" i="4" s="1"/>
  <c r="H86" i="4"/>
  <c r="K86" i="4" s="1"/>
  <c r="H85" i="4"/>
  <c r="K85" i="4" s="1"/>
  <c r="H84" i="4"/>
  <c r="K84" i="4" s="1"/>
  <c r="H83" i="4"/>
  <c r="K83" i="4" s="1"/>
  <c r="H82" i="4"/>
  <c r="K82" i="4" s="1"/>
  <c r="H81" i="4"/>
  <c r="K81" i="4" s="1"/>
  <c r="H80" i="4"/>
  <c r="K80" i="4" s="1"/>
  <c r="H79" i="4"/>
  <c r="K79" i="4" s="1"/>
  <c r="H78" i="4"/>
  <c r="K78" i="4" s="1"/>
  <c r="H77" i="4"/>
  <c r="K77" i="4" s="1"/>
  <c r="H76" i="4"/>
  <c r="K76" i="4" s="1"/>
  <c r="H75" i="4"/>
  <c r="K75" i="4" s="1"/>
  <c r="H74" i="4"/>
  <c r="K74" i="4" s="1"/>
  <c r="H73" i="4"/>
  <c r="K73" i="4" s="1"/>
  <c r="H72" i="4"/>
  <c r="K72" i="4" s="1"/>
  <c r="H71" i="4"/>
  <c r="K71" i="4" s="1"/>
  <c r="H70" i="4"/>
  <c r="K70" i="4" s="1"/>
  <c r="H69" i="4"/>
  <c r="K69" i="4" s="1"/>
  <c r="H68" i="4"/>
  <c r="K68" i="4" s="1"/>
  <c r="H67" i="4"/>
  <c r="K67" i="4" s="1"/>
  <c r="H66" i="4"/>
  <c r="K66" i="4" s="1"/>
  <c r="H65" i="4"/>
  <c r="K65" i="4" s="1"/>
  <c r="H64" i="4"/>
  <c r="K64" i="4" s="1"/>
  <c r="H63" i="4"/>
  <c r="K63" i="4" s="1"/>
  <c r="H62" i="4"/>
  <c r="K62" i="4" s="1"/>
  <c r="H61" i="4"/>
  <c r="K61" i="4" s="1"/>
  <c r="H60" i="4"/>
  <c r="K60" i="4" s="1"/>
  <c r="H59" i="4"/>
  <c r="K59" i="4" s="1"/>
  <c r="H58" i="4"/>
  <c r="K58" i="4" s="1"/>
  <c r="H57" i="4"/>
  <c r="K57" i="4" s="1"/>
  <c r="H56" i="4"/>
  <c r="K56" i="4" s="1"/>
  <c r="H55" i="4"/>
  <c r="K55" i="4" s="1"/>
  <c r="H54" i="4"/>
  <c r="K54" i="4" s="1"/>
  <c r="H53" i="4"/>
  <c r="K53" i="4" s="1"/>
  <c r="H52" i="4"/>
  <c r="K52" i="4" s="1"/>
  <c r="H51" i="4"/>
  <c r="K51" i="4" s="1"/>
  <c r="H50" i="4"/>
  <c r="K50" i="4" s="1"/>
  <c r="H49" i="4"/>
  <c r="K49" i="4" s="1"/>
  <c r="H48" i="4"/>
  <c r="K48" i="4" s="1"/>
  <c r="H47" i="4"/>
  <c r="K47" i="4" s="1"/>
  <c r="H46" i="4"/>
  <c r="K46" i="4" s="1"/>
  <c r="H45" i="4"/>
  <c r="K45" i="4" s="1"/>
  <c r="H44" i="4"/>
  <c r="K44" i="4" s="1"/>
  <c r="H43" i="4"/>
  <c r="K43" i="4" s="1"/>
  <c r="H42" i="4"/>
  <c r="K42" i="4" s="1"/>
  <c r="H41" i="4"/>
  <c r="K41" i="4" s="1"/>
  <c r="H40" i="4"/>
  <c r="K40" i="4" s="1"/>
  <c r="H39" i="4"/>
  <c r="K39" i="4" s="1"/>
  <c r="H38" i="4"/>
  <c r="K38" i="4" s="1"/>
  <c r="H37" i="4"/>
  <c r="K37" i="4" s="1"/>
  <c r="H36" i="4"/>
  <c r="K36" i="4" s="1"/>
  <c r="H35" i="4"/>
  <c r="K35" i="4" s="1"/>
  <c r="H34" i="4"/>
  <c r="K34" i="4" s="1"/>
  <c r="H33" i="4"/>
  <c r="K33" i="4" s="1"/>
  <c r="H32" i="4"/>
  <c r="K32" i="4" s="1"/>
  <c r="H31" i="4"/>
  <c r="K31" i="4" s="1"/>
  <c r="H30" i="4"/>
  <c r="K30" i="4" s="1"/>
  <c r="H29" i="4"/>
  <c r="K29" i="4" s="1"/>
  <c r="H28" i="4"/>
  <c r="K28" i="4" s="1"/>
  <c r="H27" i="4"/>
  <c r="K27" i="4" s="1"/>
  <c r="H26" i="4"/>
  <c r="K26" i="4" s="1"/>
  <c r="H25" i="4"/>
  <c r="K25" i="4" s="1"/>
  <c r="H24" i="4"/>
  <c r="K24" i="4" s="1"/>
  <c r="H23" i="4"/>
  <c r="K23" i="4" s="1"/>
  <c r="H22" i="4"/>
  <c r="K22" i="4" s="1"/>
  <c r="H21" i="4"/>
  <c r="K21" i="4" s="1"/>
  <c r="H20" i="4"/>
  <c r="K20" i="4" s="1"/>
  <c r="H19" i="4"/>
  <c r="K19" i="4" s="1"/>
  <c r="H18" i="4"/>
  <c r="K18" i="4" s="1"/>
  <c r="H17" i="4"/>
  <c r="K17" i="4" s="1"/>
  <c r="H16" i="4"/>
  <c r="K16" i="4" s="1"/>
  <c r="H15" i="4"/>
  <c r="K15" i="4" s="1"/>
  <c r="H14" i="4"/>
  <c r="K14" i="4" s="1"/>
  <c r="H13" i="4"/>
  <c r="K13" i="4" s="1"/>
  <c r="H12" i="4"/>
  <c r="K12" i="4" s="1"/>
  <c r="H11" i="4"/>
  <c r="K11" i="4" s="1"/>
  <c r="H10" i="4"/>
  <c r="K10" i="4" s="1"/>
  <c r="H9" i="4"/>
  <c r="K9" i="4" s="1"/>
  <c r="H8" i="4"/>
  <c r="K8" i="4" s="1"/>
  <c r="H7" i="4"/>
  <c r="K7" i="4" s="1"/>
  <c r="I887" i="4"/>
  <c r="J887" i="4" s="1"/>
  <c r="L887" i="4" s="1"/>
  <c r="I886" i="4"/>
  <c r="J886" i="4" s="1"/>
  <c r="L886" i="4" s="1"/>
  <c r="I885" i="4"/>
  <c r="J885" i="4" s="1"/>
  <c r="L885" i="4" s="1"/>
  <c r="I884" i="4"/>
  <c r="J884" i="4" s="1"/>
  <c r="L884" i="4" s="1"/>
  <c r="I883" i="4"/>
  <c r="J883" i="4" s="1"/>
  <c r="L883" i="4" s="1"/>
  <c r="I882" i="4"/>
  <c r="J882" i="4" s="1"/>
  <c r="L882" i="4" s="1"/>
  <c r="I881" i="4"/>
  <c r="J881" i="4" s="1"/>
  <c r="L881" i="4" s="1"/>
  <c r="I880" i="4"/>
  <c r="J880" i="4" s="1"/>
  <c r="L880" i="4" s="1"/>
  <c r="I879" i="4"/>
  <c r="J879" i="4" s="1"/>
  <c r="L879" i="4" s="1"/>
  <c r="I878" i="4"/>
  <c r="J878" i="4" s="1"/>
  <c r="L878" i="4" s="1"/>
  <c r="I877" i="4"/>
  <c r="J877" i="4" s="1"/>
  <c r="L877" i="4" s="1"/>
  <c r="I876" i="4"/>
  <c r="J876" i="4" s="1"/>
  <c r="L876" i="4" s="1"/>
  <c r="I875" i="4"/>
  <c r="J875" i="4" s="1"/>
  <c r="L875" i="4" s="1"/>
  <c r="I874" i="4"/>
  <c r="J874" i="4" s="1"/>
  <c r="L874" i="4" s="1"/>
  <c r="I873" i="4"/>
  <c r="J873" i="4" s="1"/>
  <c r="L873" i="4" s="1"/>
  <c r="I872" i="4"/>
  <c r="J872" i="4" s="1"/>
  <c r="L872" i="4" s="1"/>
  <c r="I871" i="4"/>
  <c r="J871" i="4" s="1"/>
  <c r="L871" i="4" s="1"/>
  <c r="I870" i="4"/>
  <c r="J870" i="4" s="1"/>
  <c r="L870" i="4" s="1"/>
  <c r="I869" i="4"/>
  <c r="J869" i="4" s="1"/>
  <c r="L869" i="4" s="1"/>
  <c r="I868" i="4"/>
  <c r="J868" i="4" s="1"/>
  <c r="L868" i="4" s="1"/>
  <c r="I867" i="4"/>
  <c r="J867" i="4" s="1"/>
  <c r="L867" i="4" s="1"/>
  <c r="I866" i="4"/>
  <c r="J866" i="4" s="1"/>
  <c r="L866" i="4" s="1"/>
  <c r="I865" i="4"/>
  <c r="J865" i="4" s="1"/>
  <c r="L865" i="4" s="1"/>
  <c r="I864" i="4"/>
  <c r="J864" i="4" s="1"/>
  <c r="L864" i="4" s="1"/>
  <c r="I863" i="4"/>
  <c r="J863" i="4" s="1"/>
  <c r="L863" i="4" s="1"/>
  <c r="I862" i="4"/>
  <c r="J862" i="4" s="1"/>
  <c r="L862" i="4" s="1"/>
  <c r="I861" i="4"/>
  <c r="J861" i="4" s="1"/>
  <c r="L861" i="4" s="1"/>
  <c r="I860" i="4"/>
  <c r="J860" i="4" s="1"/>
  <c r="L860" i="4" s="1"/>
  <c r="I859" i="4"/>
  <c r="J859" i="4" s="1"/>
  <c r="L859" i="4" s="1"/>
  <c r="I858" i="4"/>
  <c r="J858" i="4" s="1"/>
  <c r="L858" i="4" s="1"/>
  <c r="I857" i="4"/>
  <c r="J857" i="4" s="1"/>
  <c r="L857" i="4" s="1"/>
  <c r="I856" i="4"/>
  <c r="J856" i="4" s="1"/>
  <c r="L856" i="4" s="1"/>
  <c r="I855" i="4"/>
  <c r="J855" i="4" s="1"/>
  <c r="L855" i="4" s="1"/>
  <c r="I854" i="4"/>
  <c r="J854" i="4" s="1"/>
  <c r="L854" i="4" s="1"/>
  <c r="I853" i="4"/>
  <c r="J853" i="4" s="1"/>
  <c r="L853" i="4" s="1"/>
  <c r="I852" i="4"/>
  <c r="J852" i="4" s="1"/>
  <c r="L852" i="4" s="1"/>
  <c r="I851" i="4"/>
  <c r="J851" i="4" s="1"/>
  <c r="L851" i="4" s="1"/>
  <c r="I850" i="4"/>
  <c r="J850" i="4" s="1"/>
  <c r="L850" i="4" s="1"/>
  <c r="I849" i="4"/>
  <c r="J849" i="4" s="1"/>
  <c r="L849" i="4" s="1"/>
  <c r="I848" i="4"/>
  <c r="J848" i="4" s="1"/>
  <c r="L848" i="4" s="1"/>
  <c r="I847" i="4"/>
  <c r="J847" i="4" s="1"/>
  <c r="L847" i="4" s="1"/>
  <c r="I846" i="4"/>
  <c r="J846" i="4" s="1"/>
  <c r="L846" i="4" s="1"/>
  <c r="I845" i="4"/>
  <c r="J845" i="4" s="1"/>
  <c r="L845" i="4" s="1"/>
  <c r="I844" i="4"/>
  <c r="J844" i="4" s="1"/>
  <c r="L844" i="4" s="1"/>
  <c r="I843" i="4"/>
  <c r="J843" i="4" s="1"/>
  <c r="L843" i="4" s="1"/>
  <c r="I842" i="4"/>
  <c r="J842" i="4" s="1"/>
  <c r="L842" i="4" s="1"/>
  <c r="I841" i="4"/>
  <c r="J841" i="4" s="1"/>
  <c r="L841" i="4" s="1"/>
  <c r="I840" i="4"/>
  <c r="J840" i="4" s="1"/>
  <c r="L840" i="4" s="1"/>
  <c r="I839" i="4"/>
  <c r="J839" i="4" s="1"/>
  <c r="L839" i="4" s="1"/>
  <c r="I838" i="4"/>
  <c r="J838" i="4" s="1"/>
  <c r="L838" i="4" s="1"/>
  <c r="I837" i="4"/>
  <c r="J837" i="4" s="1"/>
  <c r="L837" i="4" s="1"/>
  <c r="I836" i="4"/>
  <c r="J836" i="4" s="1"/>
  <c r="L836" i="4" s="1"/>
  <c r="I835" i="4"/>
  <c r="J835" i="4" s="1"/>
  <c r="L835" i="4" s="1"/>
  <c r="I834" i="4"/>
  <c r="J834" i="4" s="1"/>
  <c r="L834" i="4" s="1"/>
  <c r="I833" i="4"/>
  <c r="J833" i="4" s="1"/>
  <c r="L833" i="4" s="1"/>
  <c r="I832" i="4"/>
  <c r="J832" i="4" s="1"/>
  <c r="L832" i="4" s="1"/>
  <c r="I831" i="4"/>
  <c r="J831" i="4" s="1"/>
  <c r="L831" i="4" s="1"/>
  <c r="I830" i="4"/>
  <c r="J830" i="4" s="1"/>
  <c r="L830" i="4" s="1"/>
  <c r="I829" i="4"/>
  <c r="J829" i="4" s="1"/>
  <c r="L829" i="4" s="1"/>
  <c r="I828" i="4"/>
  <c r="J828" i="4" s="1"/>
  <c r="L828" i="4" s="1"/>
  <c r="I827" i="4"/>
  <c r="J827" i="4" s="1"/>
  <c r="L827" i="4" s="1"/>
  <c r="I826" i="4"/>
  <c r="J826" i="4" s="1"/>
  <c r="L826" i="4" s="1"/>
  <c r="I825" i="4"/>
  <c r="J825" i="4" s="1"/>
  <c r="L825" i="4" s="1"/>
  <c r="I824" i="4"/>
  <c r="J824" i="4" s="1"/>
  <c r="L824" i="4" s="1"/>
  <c r="I823" i="4"/>
  <c r="J823" i="4" s="1"/>
  <c r="L823" i="4" s="1"/>
  <c r="I822" i="4"/>
  <c r="J822" i="4" s="1"/>
  <c r="L822" i="4" s="1"/>
  <c r="I821" i="4"/>
  <c r="J821" i="4" s="1"/>
  <c r="L821" i="4" s="1"/>
  <c r="I820" i="4"/>
  <c r="J820" i="4" s="1"/>
  <c r="L820" i="4" s="1"/>
  <c r="I819" i="4"/>
  <c r="J819" i="4" s="1"/>
  <c r="L819" i="4" s="1"/>
  <c r="I818" i="4"/>
  <c r="J818" i="4" s="1"/>
  <c r="L818" i="4" s="1"/>
  <c r="I817" i="4"/>
  <c r="J817" i="4" s="1"/>
  <c r="L817" i="4" s="1"/>
  <c r="I816" i="4"/>
  <c r="J816" i="4" s="1"/>
  <c r="L816" i="4" s="1"/>
  <c r="I815" i="4"/>
  <c r="J815" i="4" s="1"/>
  <c r="L815" i="4" s="1"/>
  <c r="I814" i="4"/>
  <c r="J814" i="4" s="1"/>
  <c r="L814" i="4" s="1"/>
  <c r="I813" i="4"/>
  <c r="J813" i="4" s="1"/>
  <c r="L813" i="4" s="1"/>
  <c r="I812" i="4"/>
  <c r="J812" i="4" s="1"/>
  <c r="L812" i="4" s="1"/>
  <c r="I811" i="4"/>
  <c r="J811" i="4" s="1"/>
  <c r="L811" i="4" s="1"/>
  <c r="I810" i="4"/>
  <c r="J810" i="4" s="1"/>
  <c r="L810" i="4" s="1"/>
  <c r="I809" i="4"/>
  <c r="J809" i="4" s="1"/>
  <c r="L809" i="4" s="1"/>
  <c r="I808" i="4"/>
  <c r="J808" i="4" s="1"/>
  <c r="L808" i="4" s="1"/>
  <c r="I807" i="4"/>
  <c r="J807" i="4" s="1"/>
  <c r="L807" i="4" s="1"/>
  <c r="I806" i="4"/>
  <c r="J806" i="4" s="1"/>
  <c r="L806" i="4" s="1"/>
  <c r="I805" i="4"/>
  <c r="J805" i="4" s="1"/>
  <c r="L805" i="4" s="1"/>
  <c r="I804" i="4"/>
  <c r="J804" i="4" s="1"/>
  <c r="L804" i="4" s="1"/>
  <c r="I803" i="4"/>
  <c r="J803" i="4" s="1"/>
  <c r="L803" i="4" s="1"/>
  <c r="I802" i="4"/>
  <c r="J802" i="4" s="1"/>
  <c r="L802" i="4" s="1"/>
  <c r="I801" i="4"/>
  <c r="J801" i="4" s="1"/>
  <c r="L801" i="4" s="1"/>
  <c r="I800" i="4"/>
  <c r="J800" i="4" s="1"/>
  <c r="L800" i="4" s="1"/>
  <c r="I799" i="4"/>
  <c r="J799" i="4" s="1"/>
  <c r="L799" i="4" s="1"/>
  <c r="I798" i="4"/>
  <c r="J798" i="4" s="1"/>
  <c r="L798" i="4" s="1"/>
  <c r="I797" i="4"/>
  <c r="J797" i="4" s="1"/>
  <c r="L797" i="4" s="1"/>
  <c r="I796" i="4"/>
  <c r="J796" i="4" s="1"/>
  <c r="L796" i="4" s="1"/>
  <c r="I795" i="4"/>
  <c r="J795" i="4" s="1"/>
  <c r="L795" i="4" s="1"/>
  <c r="I794" i="4"/>
  <c r="J794" i="4" s="1"/>
  <c r="L794" i="4" s="1"/>
  <c r="I793" i="4"/>
  <c r="J793" i="4" s="1"/>
  <c r="L793" i="4" s="1"/>
  <c r="I792" i="4"/>
  <c r="J792" i="4" s="1"/>
  <c r="L792" i="4" s="1"/>
  <c r="I791" i="4"/>
  <c r="J791" i="4" s="1"/>
  <c r="L791" i="4" s="1"/>
  <c r="I790" i="4"/>
  <c r="J790" i="4" s="1"/>
  <c r="L790" i="4" s="1"/>
  <c r="I789" i="4"/>
  <c r="J789" i="4" s="1"/>
  <c r="L789" i="4" s="1"/>
  <c r="I788" i="4"/>
  <c r="J788" i="4" s="1"/>
  <c r="L788" i="4" s="1"/>
  <c r="I787" i="4"/>
  <c r="J787" i="4" s="1"/>
  <c r="L787" i="4" s="1"/>
  <c r="I786" i="4"/>
  <c r="J786" i="4" s="1"/>
  <c r="L786" i="4" s="1"/>
  <c r="I785" i="4"/>
  <c r="J785" i="4" s="1"/>
  <c r="L785" i="4" s="1"/>
  <c r="I784" i="4"/>
  <c r="J784" i="4" s="1"/>
  <c r="L784" i="4" s="1"/>
  <c r="I783" i="4"/>
  <c r="J783" i="4" s="1"/>
  <c r="L783" i="4" s="1"/>
  <c r="I782" i="4"/>
  <c r="J782" i="4" s="1"/>
  <c r="L782" i="4" s="1"/>
  <c r="I781" i="4"/>
  <c r="J781" i="4" s="1"/>
  <c r="L781" i="4" s="1"/>
  <c r="I780" i="4"/>
  <c r="J780" i="4" s="1"/>
  <c r="L780" i="4" s="1"/>
  <c r="I779" i="4"/>
  <c r="J779" i="4" s="1"/>
  <c r="L779" i="4" s="1"/>
  <c r="I778" i="4"/>
  <c r="J778" i="4" s="1"/>
  <c r="L778" i="4" s="1"/>
  <c r="I777" i="4"/>
  <c r="J777" i="4" s="1"/>
  <c r="L777" i="4" s="1"/>
  <c r="I776" i="4"/>
  <c r="J776" i="4" s="1"/>
  <c r="L776" i="4" s="1"/>
  <c r="I775" i="4"/>
  <c r="J775" i="4" s="1"/>
  <c r="L775" i="4" s="1"/>
  <c r="I774" i="4"/>
  <c r="J774" i="4" s="1"/>
  <c r="L774" i="4" s="1"/>
  <c r="I773" i="4"/>
  <c r="J773" i="4" s="1"/>
  <c r="L773" i="4" s="1"/>
  <c r="I772" i="4"/>
  <c r="J772" i="4" s="1"/>
  <c r="L772" i="4" s="1"/>
  <c r="I771" i="4"/>
  <c r="J771" i="4" s="1"/>
  <c r="L771" i="4" s="1"/>
  <c r="I770" i="4"/>
  <c r="J770" i="4" s="1"/>
  <c r="L770" i="4" s="1"/>
  <c r="I769" i="4"/>
  <c r="J769" i="4" s="1"/>
  <c r="L769" i="4" s="1"/>
  <c r="I768" i="4"/>
  <c r="J768" i="4" s="1"/>
  <c r="L768" i="4" s="1"/>
  <c r="I767" i="4"/>
  <c r="J767" i="4" s="1"/>
  <c r="L767" i="4" s="1"/>
  <c r="I766" i="4"/>
  <c r="J766" i="4" s="1"/>
  <c r="L766" i="4" s="1"/>
  <c r="I765" i="4"/>
  <c r="J765" i="4" s="1"/>
  <c r="L765" i="4" s="1"/>
  <c r="I764" i="4"/>
  <c r="J764" i="4" s="1"/>
  <c r="L764" i="4" s="1"/>
  <c r="I763" i="4"/>
  <c r="J763" i="4" s="1"/>
  <c r="L763" i="4" s="1"/>
  <c r="I762" i="4"/>
  <c r="J762" i="4" s="1"/>
  <c r="L762" i="4" s="1"/>
  <c r="I761" i="4"/>
  <c r="J761" i="4" s="1"/>
  <c r="L761" i="4" s="1"/>
  <c r="I760" i="4"/>
  <c r="J760" i="4" s="1"/>
  <c r="L760" i="4" s="1"/>
  <c r="I759" i="4"/>
  <c r="J759" i="4" s="1"/>
  <c r="L759" i="4" s="1"/>
  <c r="I758" i="4"/>
  <c r="J758" i="4" s="1"/>
  <c r="L758" i="4" s="1"/>
  <c r="I757" i="4"/>
  <c r="J757" i="4" s="1"/>
  <c r="L757" i="4" s="1"/>
  <c r="I756" i="4"/>
  <c r="J756" i="4" s="1"/>
  <c r="L756" i="4" s="1"/>
  <c r="I755" i="4"/>
  <c r="J755" i="4" s="1"/>
  <c r="L755" i="4" s="1"/>
  <c r="I754" i="4"/>
  <c r="J754" i="4" s="1"/>
  <c r="L754" i="4" s="1"/>
  <c r="I753" i="4"/>
  <c r="J753" i="4" s="1"/>
  <c r="L753" i="4" s="1"/>
  <c r="I752" i="4"/>
  <c r="J752" i="4" s="1"/>
  <c r="L752" i="4" s="1"/>
  <c r="I751" i="4"/>
  <c r="J751" i="4" s="1"/>
  <c r="L751" i="4" s="1"/>
  <c r="I750" i="4"/>
  <c r="J750" i="4" s="1"/>
  <c r="L750" i="4" s="1"/>
  <c r="I749" i="4"/>
  <c r="J749" i="4" s="1"/>
  <c r="L749" i="4" s="1"/>
  <c r="I748" i="4"/>
  <c r="J748" i="4" s="1"/>
  <c r="L748" i="4" s="1"/>
  <c r="I747" i="4"/>
  <c r="J747" i="4" s="1"/>
  <c r="L747" i="4" s="1"/>
  <c r="I746" i="4"/>
  <c r="J746" i="4" s="1"/>
  <c r="L746" i="4" s="1"/>
  <c r="I745" i="4"/>
  <c r="J745" i="4" s="1"/>
  <c r="L745" i="4" s="1"/>
  <c r="I744" i="4"/>
  <c r="J744" i="4" s="1"/>
  <c r="L744" i="4" s="1"/>
  <c r="I743" i="4"/>
  <c r="J743" i="4" s="1"/>
  <c r="L743" i="4" s="1"/>
  <c r="I742" i="4"/>
  <c r="J742" i="4" s="1"/>
  <c r="L742" i="4" s="1"/>
  <c r="I741" i="4"/>
  <c r="J741" i="4" s="1"/>
  <c r="L741" i="4" s="1"/>
  <c r="I740" i="4"/>
  <c r="J740" i="4" s="1"/>
  <c r="L740" i="4" s="1"/>
  <c r="I739" i="4"/>
  <c r="J739" i="4" s="1"/>
  <c r="L739" i="4" s="1"/>
  <c r="I738" i="4"/>
  <c r="J738" i="4" s="1"/>
  <c r="L738" i="4" s="1"/>
  <c r="I737" i="4"/>
  <c r="J737" i="4" s="1"/>
  <c r="L737" i="4" s="1"/>
  <c r="I736" i="4"/>
  <c r="J736" i="4" s="1"/>
  <c r="L736" i="4" s="1"/>
  <c r="I735" i="4"/>
  <c r="J735" i="4" s="1"/>
  <c r="L735" i="4" s="1"/>
  <c r="I734" i="4"/>
  <c r="J734" i="4" s="1"/>
  <c r="L734" i="4" s="1"/>
  <c r="I733" i="4"/>
  <c r="J733" i="4" s="1"/>
  <c r="L733" i="4" s="1"/>
  <c r="I732" i="4"/>
  <c r="J732" i="4" s="1"/>
  <c r="L732" i="4" s="1"/>
  <c r="I731" i="4"/>
  <c r="J731" i="4" s="1"/>
  <c r="L731" i="4" s="1"/>
  <c r="I730" i="4"/>
  <c r="J730" i="4" s="1"/>
  <c r="L730" i="4" s="1"/>
  <c r="I729" i="4"/>
  <c r="J729" i="4" s="1"/>
  <c r="L729" i="4" s="1"/>
  <c r="I728" i="4"/>
  <c r="J728" i="4" s="1"/>
  <c r="L728" i="4" s="1"/>
  <c r="I727" i="4"/>
  <c r="J727" i="4" s="1"/>
  <c r="L727" i="4" s="1"/>
  <c r="I726" i="4"/>
  <c r="J726" i="4" s="1"/>
  <c r="L726" i="4" s="1"/>
  <c r="I725" i="4"/>
  <c r="J725" i="4" s="1"/>
  <c r="L725" i="4" s="1"/>
  <c r="I724" i="4"/>
  <c r="J724" i="4" s="1"/>
  <c r="L724" i="4" s="1"/>
  <c r="I723" i="4"/>
  <c r="J723" i="4" s="1"/>
  <c r="L723" i="4" s="1"/>
  <c r="I722" i="4"/>
  <c r="J722" i="4" s="1"/>
  <c r="L722" i="4" s="1"/>
  <c r="I721" i="4"/>
  <c r="J721" i="4" s="1"/>
  <c r="L721" i="4" s="1"/>
  <c r="I720" i="4"/>
  <c r="J720" i="4" s="1"/>
  <c r="L720" i="4" s="1"/>
  <c r="I719" i="4"/>
  <c r="J719" i="4" s="1"/>
  <c r="L719" i="4" s="1"/>
  <c r="I718" i="4"/>
  <c r="J718" i="4" s="1"/>
  <c r="L718" i="4" s="1"/>
  <c r="I717" i="4"/>
  <c r="J717" i="4" s="1"/>
  <c r="L717" i="4" s="1"/>
  <c r="I716" i="4"/>
  <c r="J716" i="4" s="1"/>
  <c r="L716" i="4" s="1"/>
  <c r="I715" i="4"/>
  <c r="J715" i="4" s="1"/>
  <c r="L715" i="4" s="1"/>
  <c r="I714" i="4"/>
  <c r="J714" i="4" s="1"/>
  <c r="L714" i="4" s="1"/>
  <c r="I713" i="4"/>
  <c r="J713" i="4" s="1"/>
  <c r="L713" i="4" s="1"/>
  <c r="I712" i="4"/>
  <c r="J712" i="4" s="1"/>
  <c r="L712" i="4" s="1"/>
  <c r="I711" i="4"/>
  <c r="J711" i="4" s="1"/>
  <c r="L711" i="4" s="1"/>
  <c r="I710" i="4"/>
  <c r="J710" i="4" s="1"/>
  <c r="L710" i="4" s="1"/>
  <c r="I709" i="4"/>
  <c r="J709" i="4" s="1"/>
  <c r="L709" i="4" s="1"/>
  <c r="I708" i="4"/>
  <c r="J708" i="4" s="1"/>
  <c r="L708" i="4" s="1"/>
  <c r="I707" i="4"/>
  <c r="J707" i="4" s="1"/>
  <c r="L707" i="4" s="1"/>
  <c r="I706" i="4"/>
  <c r="J706" i="4" s="1"/>
  <c r="L706" i="4" s="1"/>
  <c r="I705" i="4"/>
  <c r="J705" i="4" s="1"/>
  <c r="L705" i="4" s="1"/>
  <c r="I704" i="4"/>
  <c r="J704" i="4" s="1"/>
  <c r="L704" i="4" s="1"/>
  <c r="I703" i="4"/>
  <c r="J703" i="4" s="1"/>
  <c r="L703" i="4" s="1"/>
  <c r="I702" i="4"/>
  <c r="J702" i="4" s="1"/>
  <c r="L702" i="4" s="1"/>
  <c r="I701" i="4"/>
  <c r="J701" i="4" s="1"/>
  <c r="L701" i="4" s="1"/>
  <c r="I700" i="4"/>
  <c r="J700" i="4" s="1"/>
  <c r="L700" i="4" s="1"/>
  <c r="I699" i="4"/>
  <c r="J699" i="4" s="1"/>
  <c r="L699" i="4" s="1"/>
  <c r="I698" i="4"/>
  <c r="J698" i="4" s="1"/>
  <c r="L698" i="4" s="1"/>
  <c r="I697" i="4"/>
  <c r="J697" i="4" s="1"/>
  <c r="L697" i="4" s="1"/>
  <c r="I696" i="4"/>
  <c r="J696" i="4" s="1"/>
  <c r="L696" i="4" s="1"/>
  <c r="I695" i="4"/>
  <c r="J695" i="4" s="1"/>
  <c r="L695" i="4" s="1"/>
  <c r="I694" i="4"/>
  <c r="J694" i="4" s="1"/>
  <c r="L694" i="4" s="1"/>
  <c r="I693" i="4"/>
  <c r="J693" i="4" s="1"/>
  <c r="L693" i="4" s="1"/>
  <c r="I692" i="4"/>
  <c r="J692" i="4" s="1"/>
  <c r="L692" i="4" s="1"/>
  <c r="I691" i="4"/>
  <c r="J691" i="4" s="1"/>
  <c r="L691" i="4" s="1"/>
  <c r="I690" i="4"/>
  <c r="J690" i="4" s="1"/>
  <c r="L690" i="4" s="1"/>
  <c r="I689" i="4"/>
  <c r="J689" i="4" s="1"/>
  <c r="L689" i="4" s="1"/>
  <c r="I688" i="4"/>
  <c r="J688" i="4" s="1"/>
  <c r="L688" i="4" s="1"/>
  <c r="I687" i="4"/>
  <c r="J687" i="4" s="1"/>
  <c r="L687" i="4" s="1"/>
  <c r="I686" i="4"/>
  <c r="J686" i="4" s="1"/>
  <c r="L686" i="4" s="1"/>
  <c r="I685" i="4"/>
  <c r="J685" i="4" s="1"/>
  <c r="L685" i="4" s="1"/>
  <c r="I684" i="4"/>
  <c r="J684" i="4" s="1"/>
  <c r="L684" i="4" s="1"/>
  <c r="I683" i="4"/>
  <c r="J683" i="4" s="1"/>
  <c r="L683" i="4" s="1"/>
  <c r="I682" i="4"/>
  <c r="J682" i="4" s="1"/>
  <c r="L682" i="4" s="1"/>
  <c r="I681" i="4"/>
  <c r="J681" i="4" s="1"/>
  <c r="L681" i="4" s="1"/>
  <c r="I680" i="4"/>
  <c r="J680" i="4" s="1"/>
  <c r="L680" i="4" s="1"/>
  <c r="I679" i="4"/>
  <c r="J679" i="4" s="1"/>
  <c r="L679" i="4" s="1"/>
  <c r="I678" i="4"/>
  <c r="J678" i="4" s="1"/>
  <c r="L678" i="4" s="1"/>
  <c r="I677" i="4"/>
  <c r="J677" i="4" s="1"/>
  <c r="L677" i="4" s="1"/>
  <c r="I676" i="4"/>
  <c r="J676" i="4" s="1"/>
  <c r="L676" i="4" s="1"/>
  <c r="I675" i="4"/>
  <c r="J675" i="4" s="1"/>
  <c r="L675" i="4" s="1"/>
  <c r="I674" i="4"/>
  <c r="J674" i="4" s="1"/>
  <c r="L674" i="4" s="1"/>
  <c r="I673" i="4"/>
  <c r="J673" i="4" s="1"/>
  <c r="L673" i="4" s="1"/>
  <c r="I672" i="4"/>
  <c r="J672" i="4" s="1"/>
  <c r="L672" i="4" s="1"/>
  <c r="I671" i="4"/>
  <c r="J671" i="4" s="1"/>
  <c r="L671" i="4" s="1"/>
  <c r="I670" i="4"/>
  <c r="J670" i="4" s="1"/>
  <c r="L670" i="4" s="1"/>
  <c r="I669" i="4"/>
  <c r="J669" i="4" s="1"/>
  <c r="L669" i="4" s="1"/>
  <c r="I668" i="4"/>
  <c r="J668" i="4" s="1"/>
  <c r="L668" i="4" s="1"/>
  <c r="I667" i="4"/>
  <c r="J667" i="4" s="1"/>
  <c r="L667" i="4" s="1"/>
  <c r="I666" i="4"/>
  <c r="J666" i="4" s="1"/>
  <c r="L666" i="4" s="1"/>
  <c r="I665" i="4"/>
  <c r="J665" i="4" s="1"/>
  <c r="L665" i="4" s="1"/>
  <c r="I664" i="4"/>
  <c r="J664" i="4" s="1"/>
  <c r="L664" i="4" s="1"/>
  <c r="I663" i="4"/>
  <c r="J663" i="4" s="1"/>
  <c r="L663" i="4" s="1"/>
  <c r="I662" i="4"/>
  <c r="J662" i="4" s="1"/>
  <c r="L662" i="4" s="1"/>
  <c r="I661" i="4"/>
  <c r="J661" i="4" s="1"/>
  <c r="L661" i="4" s="1"/>
  <c r="I660" i="4"/>
  <c r="J660" i="4" s="1"/>
  <c r="L660" i="4" s="1"/>
  <c r="I659" i="4"/>
  <c r="J659" i="4" s="1"/>
  <c r="L659" i="4" s="1"/>
  <c r="I658" i="4"/>
  <c r="J658" i="4" s="1"/>
  <c r="L658" i="4" s="1"/>
  <c r="I657" i="4"/>
  <c r="J657" i="4" s="1"/>
  <c r="L657" i="4" s="1"/>
  <c r="I656" i="4"/>
  <c r="J656" i="4" s="1"/>
  <c r="L656" i="4" s="1"/>
  <c r="I655" i="4"/>
  <c r="J655" i="4" s="1"/>
  <c r="L655" i="4" s="1"/>
  <c r="I654" i="4"/>
  <c r="J654" i="4" s="1"/>
  <c r="L654" i="4" s="1"/>
  <c r="I653" i="4"/>
  <c r="J653" i="4" s="1"/>
  <c r="L653" i="4" s="1"/>
  <c r="I652" i="4"/>
  <c r="J652" i="4" s="1"/>
  <c r="L652" i="4" s="1"/>
  <c r="I651" i="4"/>
  <c r="J651" i="4" s="1"/>
  <c r="L651" i="4" s="1"/>
  <c r="I650" i="4"/>
  <c r="J650" i="4" s="1"/>
  <c r="L650" i="4" s="1"/>
  <c r="I649" i="4"/>
  <c r="J649" i="4" s="1"/>
  <c r="L649" i="4" s="1"/>
  <c r="I648" i="4"/>
  <c r="J648" i="4" s="1"/>
  <c r="L648" i="4" s="1"/>
  <c r="I647" i="4"/>
  <c r="J647" i="4" s="1"/>
  <c r="L647" i="4" s="1"/>
  <c r="I646" i="4"/>
  <c r="J646" i="4" s="1"/>
  <c r="L646" i="4" s="1"/>
  <c r="I645" i="4"/>
  <c r="J645" i="4" s="1"/>
  <c r="L645" i="4" s="1"/>
  <c r="I644" i="4"/>
  <c r="J644" i="4" s="1"/>
  <c r="L644" i="4" s="1"/>
  <c r="I643" i="4"/>
  <c r="J643" i="4" s="1"/>
  <c r="L643" i="4" s="1"/>
  <c r="I642" i="4"/>
  <c r="J642" i="4" s="1"/>
  <c r="L642" i="4" s="1"/>
  <c r="I641" i="4"/>
  <c r="J641" i="4" s="1"/>
  <c r="L641" i="4" s="1"/>
  <c r="I640" i="4"/>
  <c r="J640" i="4" s="1"/>
  <c r="L640" i="4" s="1"/>
  <c r="I639" i="4"/>
  <c r="J639" i="4" s="1"/>
  <c r="L639" i="4" s="1"/>
  <c r="I638" i="4"/>
  <c r="J638" i="4" s="1"/>
  <c r="L638" i="4" s="1"/>
  <c r="I637" i="4"/>
  <c r="J637" i="4" s="1"/>
  <c r="L637" i="4" s="1"/>
  <c r="I636" i="4"/>
  <c r="J636" i="4" s="1"/>
  <c r="L636" i="4" s="1"/>
  <c r="I635" i="4"/>
  <c r="J635" i="4" s="1"/>
  <c r="L635" i="4" s="1"/>
  <c r="I634" i="4"/>
  <c r="J634" i="4" s="1"/>
  <c r="L634" i="4" s="1"/>
  <c r="I633" i="4"/>
  <c r="J633" i="4" s="1"/>
  <c r="L633" i="4" s="1"/>
  <c r="I632" i="4"/>
  <c r="J632" i="4" s="1"/>
  <c r="L632" i="4" s="1"/>
  <c r="I631" i="4"/>
  <c r="J631" i="4" s="1"/>
  <c r="L631" i="4" s="1"/>
  <c r="I630" i="4"/>
  <c r="J630" i="4" s="1"/>
  <c r="L630" i="4" s="1"/>
  <c r="I629" i="4"/>
  <c r="J629" i="4" s="1"/>
  <c r="L629" i="4" s="1"/>
  <c r="I628" i="4"/>
  <c r="J628" i="4" s="1"/>
  <c r="L628" i="4" s="1"/>
  <c r="I627" i="4"/>
  <c r="J627" i="4" s="1"/>
  <c r="L627" i="4" s="1"/>
  <c r="I626" i="4"/>
  <c r="J626" i="4" s="1"/>
  <c r="L626" i="4" s="1"/>
  <c r="I625" i="4"/>
  <c r="J625" i="4" s="1"/>
  <c r="L625" i="4" s="1"/>
  <c r="I624" i="4"/>
  <c r="J624" i="4" s="1"/>
  <c r="L624" i="4" s="1"/>
  <c r="I623" i="4"/>
  <c r="J623" i="4" s="1"/>
  <c r="L623" i="4" s="1"/>
  <c r="I622" i="4"/>
  <c r="J622" i="4" s="1"/>
  <c r="L622" i="4" s="1"/>
  <c r="I621" i="4"/>
  <c r="J621" i="4" s="1"/>
  <c r="L621" i="4" s="1"/>
  <c r="I620" i="4"/>
  <c r="J620" i="4" s="1"/>
  <c r="L620" i="4" s="1"/>
  <c r="I619" i="4"/>
  <c r="J619" i="4" s="1"/>
  <c r="L619" i="4" s="1"/>
  <c r="I618" i="4"/>
  <c r="J618" i="4" s="1"/>
  <c r="L618" i="4" s="1"/>
  <c r="I617" i="4"/>
  <c r="J617" i="4" s="1"/>
  <c r="L617" i="4" s="1"/>
  <c r="I616" i="4"/>
  <c r="J616" i="4" s="1"/>
  <c r="L616" i="4" s="1"/>
  <c r="I615" i="4"/>
  <c r="J615" i="4" s="1"/>
  <c r="L615" i="4" s="1"/>
  <c r="I614" i="4"/>
  <c r="J614" i="4" s="1"/>
  <c r="L614" i="4" s="1"/>
  <c r="I613" i="4"/>
  <c r="J613" i="4" s="1"/>
  <c r="L613" i="4" s="1"/>
  <c r="I612" i="4"/>
  <c r="J612" i="4" s="1"/>
  <c r="L612" i="4" s="1"/>
  <c r="I611" i="4"/>
  <c r="J611" i="4" s="1"/>
  <c r="L611" i="4" s="1"/>
  <c r="I610" i="4"/>
  <c r="J610" i="4" s="1"/>
  <c r="L610" i="4" s="1"/>
  <c r="I609" i="4"/>
  <c r="J609" i="4" s="1"/>
  <c r="L609" i="4" s="1"/>
  <c r="I608" i="4"/>
  <c r="J608" i="4" s="1"/>
  <c r="L608" i="4" s="1"/>
  <c r="I607" i="4"/>
  <c r="J607" i="4" s="1"/>
  <c r="L607" i="4" s="1"/>
  <c r="I606" i="4"/>
  <c r="J606" i="4" s="1"/>
  <c r="L606" i="4" s="1"/>
  <c r="I605" i="4"/>
  <c r="J605" i="4" s="1"/>
  <c r="L605" i="4" s="1"/>
  <c r="I604" i="4"/>
  <c r="J604" i="4" s="1"/>
  <c r="L604" i="4" s="1"/>
  <c r="I603" i="4"/>
  <c r="J603" i="4" s="1"/>
  <c r="L603" i="4" s="1"/>
  <c r="I602" i="4"/>
  <c r="J602" i="4" s="1"/>
  <c r="L602" i="4" s="1"/>
  <c r="I601" i="4"/>
  <c r="J601" i="4" s="1"/>
  <c r="L601" i="4" s="1"/>
  <c r="I600" i="4"/>
  <c r="J600" i="4" s="1"/>
  <c r="L600" i="4" s="1"/>
  <c r="I599" i="4"/>
  <c r="J599" i="4" s="1"/>
  <c r="L599" i="4" s="1"/>
  <c r="I598" i="4"/>
  <c r="J598" i="4" s="1"/>
  <c r="L598" i="4" s="1"/>
  <c r="I597" i="4"/>
  <c r="J597" i="4" s="1"/>
  <c r="L597" i="4" s="1"/>
  <c r="I596" i="4"/>
  <c r="J596" i="4" s="1"/>
  <c r="L596" i="4" s="1"/>
  <c r="I595" i="4"/>
  <c r="J595" i="4" s="1"/>
  <c r="L595" i="4" s="1"/>
  <c r="I594" i="4"/>
  <c r="J594" i="4" s="1"/>
  <c r="L594" i="4" s="1"/>
  <c r="I593" i="4"/>
  <c r="J593" i="4" s="1"/>
  <c r="L593" i="4" s="1"/>
  <c r="I592" i="4"/>
  <c r="J592" i="4" s="1"/>
  <c r="L592" i="4" s="1"/>
  <c r="I591" i="4"/>
  <c r="J591" i="4" s="1"/>
  <c r="L591" i="4" s="1"/>
  <c r="I590" i="4"/>
  <c r="J590" i="4" s="1"/>
  <c r="L590" i="4" s="1"/>
  <c r="I589" i="4"/>
  <c r="J589" i="4" s="1"/>
  <c r="L589" i="4" s="1"/>
  <c r="I588" i="4"/>
  <c r="J588" i="4" s="1"/>
  <c r="L588" i="4" s="1"/>
  <c r="I587" i="4"/>
  <c r="J587" i="4" s="1"/>
  <c r="L587" i="4" s="1"/>
  <c r="I586" i="4"/>
  <c r="J586" i="4" s="1"/>
  <c r="L586" i="4" s="1"/>
  <c r="I585" i="4"/>
  <c r="J585" i="4" s="1"/>
  <c r="L585" i="4" s="1"/>
  <c r="I584" i="4"/>
  <c r="J584" i="4" s="1"/>
  <c r="L584" i="4" s="1"/>
  <c r="I583" i="4"/>
  <c r="J583" i="4" s="1"/>
  <c r="L583" i="4" s="1"/>
  <c r="I582" i="4"/>
  <c r="J582" i="4" s="1"/>
  <c r="L582" i="4" s="1"/>
  <c r="I581" i="4"/>
  <c r="J581" i="4" s="1"/>
  <c r="L581" i="4" s="1"/>
  <c r="I580" i="4"/>
  <c r="J580" i="4" s="1"/>
  <c r="L580" i="4" s="1"/>
  <c r="I579" i="4"/>
  <c r="J579" i="4" s="1"/>
  <c r="L579" i="4" s="1"/>
  <c r="I578" i="4"/>
  <c r="J578" i="4" s="1"/>
  <c r="L578" i="4" s="1"/>
  <c r="I577" i="4"/>
  <c r="J577" i="4" s="1"/>
  <c r="L577" i="4" s="1"/>
  <c r="I576" i="4"/>
  <c r="J576" i="4" s="1"/>
  <c r="L576" i="4" s="1"/>
  <c r="I575" i="4"/>
  <c r="J575" i="4" s="1"/>
  <c r="L575" i="4" s="1"/>
  <c r="I574" i="4"/>
  <c r="J574" i="4" s="1"/>
  <c r="L574" i="4" s="1"/>
  <c r="I573" i="4"/>
  <c r="J573" i="4" s="1"/>
  <c r="L573" i="4" s="1"/>
  <c r="I572" i="4"/>
  <c r="J572" i="4" s="1"/>
  <c r="L572" i="4" s="1"/>
  <c r="I571" i="4"/>
  <c r="J571" i="4" s="1"/>
  <c r="L571" i="4" s="1"/>
  <c r="I570" i="4"/>
  <c r="J570" i="4" s="1"/>
  <c r="L570" i="4" s="1"/>
  <c r="I569" i="4"/>
  <c r="J569" i="4" s="1"/>
  <c r="L569" i="4" s="1"/>
  <c r="I568" i="4"/>
  <c r="J568" i="4" s="1"/>
  <c r="L568" i="4" s="1"/>
  <c r="I567" i="4"/>
  <c r="J567" i="4" s="1"/>
  <c r="L567" i="4" s="1"/>
  <c r="I566" i="4"/>
  <c r="J566" i="4" s="1"/>
  <c r="L566" i="4" s="1"/>
  <c r="I565" i="4"/>
  <c r="J565" i="4" s="1"/>
  <c r="L565" i="4" s="1"/>
  <c r="I564" i="4"/>
  <c r="J564" i="4" s="1"/>
  <c r="L564" i="4" s="1"/>
  <c r="I563" i="4"/>
  <c r="J563" i="4" s="1"/>
  <c r="L563" i="4" s="1"/>
  <c r="I562" i="4"/>
  <c r="J562" i="4" s="1"/>
  <c r="L562" i="4" s="1"/>
  <c r="I561" i="4"/>
  <c r="J561" i="4" s="1"/>
  <c r="L561" i="4" s="1"/>
  <c r="I560" i="4"/>
  <c r="J560" i="4" s="1"/>
  <c r="L560" i="4" s="1"/>
  <c r="I559" i="4"/>
  <c r="J559" i="4" s="1"/>
  <c r="L559" i="4" s="1"/>
  <c r="I558" i="4"/>
  <c r="J558" i="4" s="1"/>
  <c r="L558" i="4" s="1"/>
  <c r="I557" i="4"/>
  <c r="J557" i="4" s="1"/>
  <c r="L557" i="4" s="1"/>
  <c r="I556" i="4"/>
  <c r="J556" i="4" s="1"/>
  <c r="L556" i="4" s="1"/>
  <c r="I555" i="4"/>
  <c r="J555" i="4" s="1"/>
  <c r="L555" i="4" s="1"/>
  <c r="I554" i="4"/>
  <c r="J554" i="4" s="1"/>
  <c r="L554" i="4" s="1"/>
  <c r="I553" i="4"/>
  <c r="J553" i="4" s="1"/>
  <c r="L553" i="4" s="1"/>
  <c r="I552" i="4"/>
  <c r="J552" i="4" s="1"/>
  <c r="L552" i="4" s="1"/>
  <c r="I551" i="4"/>
  <c r="J551" i="4" s="1"/>
  <c r="L551" i="4" s="1"/>
  <c r="I550" i="4"/>
  <c r="J550" i="4" s="1"/>
  <c r="L550" i="4" s="1"/>
  <c r="I549" i="4"/>
  <c r="J549" i="4" s="1"/>
  <c r="L549" i="4" s="1"/>
  <c r="I548" i="4"/>
  <c r="J548" i="4" s="1"/>
  <c r="L548" i="4" s="1"/>
  <c r="I547" i="4"/>
  <c r="J547" i="4" s="1"/>
  <c r="L547" i="4" s="1"/>
  <c r="I546" i="4"/>
  <c r="J546" i="4" s="1"/>
  <c r="L546" i="4" s="1"/>
  <c r="I545" i="4"/>
  <c r="J545" i="4" s="1"/>
  <c r="L545" i="4" s="1"/>
  <c r="I544" i="4"/>
  <c r="J544" i="4" s="1"/>
  <c r="L544" i="4" s="1"/>
  <c r="I543" i="4"/>
  <c r="J543" i="4" s="1"/>
  <c r="L543" i="4" s="1"/>
  <c r="I542" i="4"/>
  <c r="J542" i="4" s="1"/>
  <c r="L542" i="4" s="1"/>
  <c r="I541" i="4"/>
  <c r="J541" i="4" s="1"/>
  <c r="L541" i="4" s="1"/>
  <c r="I540" i="4"/>
  <c r="J540" i="4" s="1"/>
  <c r="L540" i="4" s="1"/>
  <c r="I539" i="4"/>
  <c r="J539" i="4" s="1"/>
  <c r="L539" i="4" s="1"/>
  <c r="I538" i="4"/>
  <c r="J538" i="4" s="1"/>
  <c r="L538" i="4" s="1"/>
  <c r="I537" i="4"/>
  <c r="J537" i="4" s="1"/>
  <c r="L537" i="4" s="1"/>
  <c r="I536" i="4"/>
  <c r="J536" i="4" s="1"/>
  <c r="L536" i="4" s="1"/>
  <c r="I535" i="4"/>
  <c r="J535" i="4" s="1"/>
  <c r="L535" i="4" s="1"/>
  <c r="I534" i="4"/>
  <c r="J534" i="4" s="1"/>
  <c r="L534" i="4" s="1"/>
  <c r="I533" i="4"/>
  <c r="J533" i="4" s="1"/>
  <c r="L533" i="4" s="1"/>
  <c r="I532" i="4"/>
  <c r="J532" i="4" s="1"/>
  <c r="L532" i="4" s="1"/>
  <c r="I531" i="4"/>
  <c r="J531" i="4" s="1"/>
  <c r="L531" i="4" s="1"/>
  <c r="I530" i="4"/>
  <c r="J530" i="4" s="1"/>
  <c r="L530" i="4" s="1"/>
  <c r="I529" i="4"/>
  <c r="J529" i="4" s="1"/>
  <c r="L529" i="4" s="1"/>
  <c r="I528" i="4"/>
  <c r="J528" i="4" s="1"/>
  <c r="L528" i="4" s="1"/>
  <c r="I527" i="4"/>
  <c r="J527" i="4" s="1"/>
  <c r="L527" i="4" s="1"/>
  <c r="I526" i="4"/>
  <c r="J526" i="4" s="1"/>
  <c r="L526" i="4" s="1"/>
  <c r="I525" i="4"/>
  <c r="J525" i="4" s="1"/>
  <c r="L525" i="4" s="1"/>
  <c r="I524" i="4"/>
  <c r="J524" i="4" s="1"/>
  <c r="L524" i="4" s="1"/>
  <c r="I523" i="4"/>
  <c r="J523" i="4" s="1"/>
  <c r="L523" i="4" s="1"/>
  <c r="I522" i="4"/>
  <c r="J522" i="4" s="1"/>
  <c r="L522" i="4" s="1"/>
  <c r="I521" i="4"/>
  <c r="J521" i="4" s="1"/>
  <c r="L521" i="4" s="1"/>
  <c r="I520" i="4"/>
  <c r="J520" i="4" s="1"/>
  <c r="L520" i="4" s="1"/>
  <c r="I519" i="4"/>
  <c r="J519" i="4" s="1"/>
  <c r="L519" i="4" s="1"/>
  <c r="I518" i="4"/>
  <c r="J518" i="4" s="1"/>
  <c r="L518" i="4" s="1"/>
  <c r="I517" i="4"/>
  <c r="J517" i="4" s="1"/>
  <c r="L517" i="4" s="1"/>
  <c r="I516" i="4"/>
  <c r="J516" i="4" s="1"/>
  <c r="L516" i="4" s="1"/>
  <c r="I515" i="4"/>
  <c r="J515" i="4" s="1"/>
  <c r="L515" i="4" s="1"/>
  <c r="I514" i="4"/>
  <c r="J514" i="4" s="1"/>
  <c r="L514" i="4" s="1"/>
  <c r="I513" i="4"/>
  <c r="J513" i="4" s="1"/>
  <c r="L513" i="4" s="1"/>
  <c r="I512" i="4"/>
  <c r="J512" i="4" s="1"/>
  <c r="L512" i="4" s="1"/>
  <c r="I511" i="4"/>
  <c r="J511" i="4" s="1"/>
  <c r="L511" i="4" s="1"/>
  <c r="I510" i="4"/>
  <c r="J510" i="4" s="1"/>
  <c r="L510" i="4" s="1"/>
  <c r="I509" i="4"/>
  <c r="J509" i="4" s="1"/>
  <c r="L509" i="4" s="1"/>
  <c r="I508" i="4"/>
  <c r="J508" i="4" s="1"/>
  <c r="L508" i="4" s="1"/>
  <c r="I507" i="4"/>
  <c r="J507" i="4" s="1"/>
  <c r="L507" i="4" s="1"/>
  <c r="I506" i="4"/>
  <c r="J506" i="4" s="1"/>
  <c r="L506" i="4" s="1"/>
  <c r="I505" i="4"/>
  <c r="J505" i="4" s="1"/>
  <c r="L505" i="4" s="1"/>
  <c r="I504" i="4"/>
  <c r="J504" i="4" s="1"/>
  <c r="L504" i="4" s="1"/>
  <c r="I503" i="4"/>
  <c r="J503" i="4" s="1"/>
  <c r="L503" i="4" s="1"/>
  <c r="I502" i="4"/>
  <c r="J502" i="4" s="1"/>
  <c r="L502" i="4" s="1"/>
  <c r="I501" i="4"/>
  <c r="J501" i="4" s="1"/>
  <c r="L501" i="4" s="1"/>
  <c r="I500" i="4"/>
  <c r="J500" i="4" s="1"/>
  <c r="L500" i="4" s="1"/>
  <c r="I499" i="4"/>
  <c r="J499" i="4" s="1"/>
  <c r="L499" i="4" s="1"/>
  <c r="I498" i="4"/>
  <c r="J498" i="4" s="1"/>
  <c r="L498" i="4" s="1"/>
  <c r="I497" i="4"/>
  <c r="J497" i="4" s="1"/>
  <c r="L497" i="4" s="1"/>
  <c r="I496" i="4"/>
  <c r="J496" i="4" s="1"/>
  <c r="L496" i="4" s="1"/>
  <c r="I495" i="4"/>
  <c r="J495" i="4" s="1"/>
  <c r="L495" i="4" s="1"/>
  <c r="I494" i="4"/>
  <c r="J494" i="4" s="1"/>
  <c r="L494" i="4" s="1"/>
  <c r="I493" i="4"/>
  <c r="J493" i="4" s="1"/>
  <c r="L493" i="4" s="1"/>
  <c r="I492" i="4"/>
  <c r="J492" i="4" s="1"/>
  <c r="L492" i="4" s="1"/>
  <c r="I491" i="4"/>
  <c r="J491" i="4" s="1"/>
  <c r="L491" i="4" s="1"/>
  <c r="I490" i="4"/>
  <c r="J490" i="4" s="1"/>
  <c r="L490" i="4" s="1"/>
  <c r="I489" i="4"/>
  <c r="J489" i="4" s="1"/>
  <c r="L489" i="4" s="1"/>
  <c r="I488" i="4"/>
  <c r="J488" i="4" s="1"/>
  <c r="L488" i="4" s="1"/>
  <c r="I487" i="4"/>
  <c r="J487" i="4" s="1"/>
  <c r="L487" i="4" s="1"/>
  <c r="I486" i="4"/>
  <c r="J486" i="4" s="1"/>
  <c r="L486" i="4" s="1"/>
  <c r="I485" i="4"/>
  <c r="J485" i="4" s="1"/>
  <c r="L485" i="4" s="1"/>
  <c r="I484" i="4"/>
  <c r="J484" i="4" s="1"/>
  <c r="L484" i="4" s="1"/>
  <c r="I483" i="4"/>
  <c r="J483" i="4" s="1"/>
  <c r="L483" i="4" s="1"/>
  <c r="I482" i="4"/>
  <c r="J482" i="4" s="1"/>
  <c r="L482" i="4" s="1"/>
  <c r="I481" i="4"/>
  <c r="J481" i="4" s="1"/>
  <c r="L481" i="4" s="1"/>
  <c r="I480" i="4"/>
  <c r="J480" i="4" s="1"/>
  <c r="L480" i="4" s="1"/>
  <c r="I479" i="4"/>
  <c r="J479" i="4" s="1"/>
  <c r="L479" i="4" s="1"/>
  <c r="I478" i="4"/>
  <c r="J478" i="4" s="1"/>
  <c r="L478" i="4" s="1"/>
  <c r="I477" i="4"/>
  <c r="J477" i="4" s="1"/>
  <c r="L477" i="4" s="1"/>
  <c r="I476" i="4"/>
  <c r="J476" i="4" s="1"/>
  <c r="L476" i="4" s="1"/>
  <c r="I475" i="4"/>
  <c r="J475" i="4" s="1"/>
  <c r="L475" i="4" s="1"/>
  <c r="I474" i="4"/>
  <c r="J474" i="4" s="1"/>
  <c r="L474" i="4" s="1"/>
  <c r="I473" i="4"/>
  <c r="J473" i="4" s="1"/>
  <c r="L473" i="4" s="1"/>
  <c r="I472" i="4"/>
  <c r="J472" i="4" s="1"/>
  <c r="L472" i="4" s="1"/>
  <c r="I471" i="4"/>
  <c r="J471" i="4" s="1"/>
  <c r="L471" i="4" s="1"/>
  <c r="I470" i="4"/>
  <c r="J470" i="4" s="1"/>
  <c r="L470" i="4" s="1"/>
  <c r="I469" i="4"/>
  <c r="J469" i="4" s="1"/>
  <c r="L469" i="4" s="1"/>
  <c r="I468" i="4"/>
  <c r="J468" i="4" s="1"/>
  <c r="L468" i="4" s="1"/>
  <c r="I467" i="4"/>
  <c r="J467" i="4" s="1"/>
  <c r="L467" i="4" s="1"/>
  <c r="I466" i="4"/>
  <c r="J466" i="4" s="1"/>
  <c r="L466" i="4" s="1"/>
  <c r="I465" i="4"/>
  <c r="J465" i="4" s="1"/>
  <c r="L465" i="4" s="1"/>
  <c r="I464" i="4"/>
  <c r="J464" i="4" s="1"/>
  <c r="L464" i="4" s="1"/>
  <c r="I463" i="4"/>
  <c r="J463" i="4" s="1"/>
  <c r="L463" i="4" s="1"/>
  <c r="I462" i="4"/>
  <c r="J462" i="4" s="1"/>
  <c r="L462" i="4" s="1"/>
  <c r="I461" i="4"/>
  <c r="J461" i="4" s="1"/>
  <c r="L461" i="4" s="1"/>
  <c r="I460" i="4"/>
  <c r="J460" i="4" s="1"/>
  <c r="L460" i="4" s="1"/>
  <c r="I459" i="4"/>
  <c r="J459" i="4" s="1"/>
  <c r="L459" i="4" s="1"/>
  <c r="I458" i="4"/>
  <c r="J458" i="4" s="1"/>
  <c r="L458" i="4" s="1"/>
  <c r="I457" i="4"/>
  <c r="J457" i="4" s="1"/>
  <c r="L457" i="4" s="1"/>
  <c r="I456" i="4"/>
  <c r="J456" i="4" s="1"/>
  <c r="L456" i="4" s="1"/>
  <c r="I455" i="4"/>
  <c r="J455" i="4" s="1"/>
  <c r="L455" i="4" s="1"/>
  <c r="I454" i="4"/>
  <c r="J454" i="4" s="1"/>
  <c r="L454" i="4" s="1"/>
  <c r="I453" i="4"/>
  <c r="J453" i="4" s="1"/>
  <c r="L453" i="4" s="1"/>
  <c r="I452" i="4"/>
  <c r="J452" i="4" s="1"/>
  <c r="L452" i="4" s="1"/>
  <c r="I451" i="4"/>
  <c r="J451" i="4" s="1"/>
  <c r="L451" i="4" s="1"/>
  <c r="I450" i="4"/>
  <c r="J450" i="4" s="1"/>
  <c r="L450" i="4" s="1"/>
  <c r="I449" i="4"/>
  <c r="J449" i="4" s="1"/>
  <c r="L449" i="4" s="1"/>
  <c r="I448" i="4"/>
  <c r="J448" i="4" s="1"/>
  <c r="L448" i="4" s="1"/>
  <c r="I447" i="4"/>
  <c r="J447" i="4" s="1"/>
  <c r="L447" i="4" s="1"/>
  <c r="I446" i="4"/>
  <c r="J446" i="4" s="1"/>
  <c r="L446" i="4" s="1"/>
  <c r="I445" i="4"/>
  <c r="J445" i="4" s="1"/>
  <c r="L445" i="4" s="1"/>
  <c r="I444" i="4"/>
  <c r="J444" i="4" s="1"/>
  <c r="L444" i="4" s="1"/>
  <c r="I443" i="4"/>
  <c r="J443" i="4" s="1"/>
  <c r="L443" i="4" s="1"/>
  <c r="I442" i="4"/>
  <c r="J442" i="4" s="1"/>
  <c r="L442" i="4" s="1"/>
  <c r="I441" i="4"/>
  <c r="J441" i="4" s="1"/>
  <c r="L441" i="4" s="1"/>
  <c r="I440" i="4"/>
  <c r="J440" i="4" s="1"/>
  <c r="L440" i="4" s="1"/>
  <c r="I439" i="4"/>
  <c r="J439" i="4" s="1"/>
  <c r="L439" i="4" s="1"/>
  <c r="I438" i="4"/>
  <c r="J438" i="4" s="1"/>
  <c r="L438" i="4" s="1"/>
  <c r="I437" i="4"/>
  <c r="J437" i="4" s="1"/>
  <c r="L437" i="4" s="1"/>
  <c r="I436" i="4"/>
  <c r="J436" i="4" s="1"/>
  <c r="L436" i="4" s="1"/>
  <c r="I435" i="4"/>
  <c r="J435" i="4" s="1"/>
  <c r="L435" i="4" s="1"/>
  <c r="I434" i="4"/>
  <c r="J434" i="4" s="1"/>
  <c r="L434" i="4" s="1"/>
  <c r="I433" i="4"/>
  <c r="J433" i="4" s="1"/>
  <c r="L433" i="4" s="1"/>
  <c r="I432" i="4"/>
  <c r="J432" i="4" s="1"/>
  <c r="L432" i="4" s="1"/>
  <c r="I431" i="4"/>
  <c r="J431" i="4" s="1"/>
  <c r="L431" i="4" s="1"/>
  <c r="I430" i="4"/>
  <c r="J430" i="4" s="1"/>
  <c r="L430" i="4" s="1"/>
  <c r="I429" i="4"/>
  <c r="J429" i="4" s="1"/>
  <c r="L429" i="4" s="1"/>
  <c r="I428" i="4"/>
  <c r="J428" i="4" s="1"/>
  <c r="L428" i="4" s="1"/>
  <c r="I427" i="4"/>
  <c r="J427" i="4" s="1"/>
  <c r="L427" i="4" s="1"/>
  <c r="I426" i="4"/>
  <c r="J426" i="4" s="1"/>
  <c r="L426" i="4" s="1"/>
  <c r="I425" i="4"/>
  <c r="J425" i="4" s="1"/>
  <c r="L425" i="4" s="1"/>
  <c r="I424" i="4"/>
  <c r="J424" i="4" s="1"/>
  <c r="L424" i="4" s="1"/>
  <c r="I423" i="4"/>
  <c r="J423" i="4" s="1"/>
  <c r="L423" i="4" s="1"/>
  <c r="I422" i="4"/>
  <c r="J422" i="4" s="1"/>
  <c r="L422" i="4" s="1"/>
  <c r="I421" i="4"/>
  <c r="J421" i="4" s="1"/>
  <c r="L421" i="4" s="1"/>
  <c r="I420" i="4"/>
  <c r="J420" i="4" s="1"/>
  <c r="L420" i="4" s="1"/>
  <c r="I419" i="4"/>
  <c r="J419" i="4" s="1"/>
  <c r="L419" i="4" s="1"/>
  <c r="I418" i="4"/>
  <c r="J418" i="4" s="1"/>
  <c r="L418" i="4" s="1"/>
  <c r="I417" i="4"/>
  <c r="J417" i="4" s="1"/>
  <c r="L417" i="4" s="1"/>
  <c r="I416" i="4"/>
  <c r="J416" i="4" s="1"/>
  <c r="L416" i="4" s="1"/>
  <c r="I415" i="4"/>
  <c r="J415" i="4" s="1"/>
  <c r="L415" i="4" s="1"/>
  <c r="I414" i="4"/>
  <c r="J414" i="4" s="1"/>
  <c r="L414" i="4" s="1"/>
  <c r="I413" i="4"/>
  <c r="J413" i="4" s="1"/>
  <c r="L413" i="4" s="1"/>
  <c r="I412" i="4"/>
  <c r="J412" i="4" s="1"/>
  <c r="L412" i="4" s="1"/>
  <c r="I411" i="4"/>
  <c r="J411" i="4" s="1"/>
  <c r="L411" i="4" s="1"/>
  <c r="I410" i="4"/>
  <c r="J410" i="4" s="1"/>
  <c r="L410" i="4" s="1"/>
  <c r="I409" i="4"/>
  <c r="J409" i="4" s="1"/>
  <c r="L409" i="4" s="1"/>
  <c r="I408" i="4"/>
  <c r="J408" i="4" s="1"/>
  <c r="L408" i="4" s="1"/>
  <c r="I407" i="4"/>
  <c r="J407" i="4" s="1"/>
  <c r="L407" i="4" s="1"/>
  <c r="I406" i="4"/>
  <c r="J406" i="4" s="1"/>
  <c r="L406" i="4" s="1"/>
  <c r="I405" i="4"/>
  <c r="J405" i="4" s="1"/>
  <c r="L405" i="4" s="1"/>
  <c r="I404" i="4"/>
  <c r="J404" i="4" s="1"/>
  <c r="L404" i="4" s="1"/>
  <c r="I403" i="4"/>
  <c r="J403" i="4" s="1"/>
  <c r="L403" i="4" s="1"/>
  <c r="I402" i="4"/>
  <c r="J402" i="4" s="1"/>
  <c r="L402" i="4" s="1"/>
  <c r="I401" i="4"/>
  <c r="J401" i="4" s="1"/>
  <c r="L401" i="4" s="1"/>
  <c r="I400" i="4"/>
  <c r="J400" i="4" s="1"/>
  <c r="L400" i="4" s="1"/>
  <c r="I399" i="4"/>
  <c r="J399" i="4" s="1"/>
  <c r="L399" i="4" s="1"/>
  <c r="I398" i="4"/>
  <c r="J398" i="4" s="1"/>
  <c r="L398" i="4" s="1"/>
  <c r="I397" i="4"/>
  <c r="J397" i="4" s="1"/>
  <c r="L397" i="4" s="1"/>
  <c r="I396" i="4"/>
  <c r="J396" i="4" s="1"/>
  <c r="L396" i="4" s="1"/>
  <c r="I395" i="4"/>
  <c r="J395" i="4" s="1"/>
  <c r="L395" i="4" s="1"/>
  <c r="I394" i="4"/>
  <c r="J394" i="4" s="1"/>
  <c r="L394" i="4" s="1"/>
  <c r="I393" i="4"/>
  <c r="J393" i="4" s="1"/>
  <c r="L393" i="4" s="1"/>
  <c r="I392" i="4"/>
  <c r="J392" i="4" s="1"/>
  <c r="L392" i="4" s="1"/>
  <c r="I391" i="4"/>
  <c r="J391" i="4" s="1"/>
  <c r="L391" i="4" s="1"/>
  <c r="I390" i="4"/>
  <c r="J390" i="4" s="1"/>
  <c r="L390" i="4" s="1"/>
  <c r="I389" i="4"/>
  <c r="J389" i="4" s="1"/>
  <c r="L389" i="4" s="1"/>
  <c r="I388" i="4"/>
  <c r="J388" i="4" s="1"/>
  <c r="L388" i="4" s="1"/>
  <c r="I387" i="4"/>
  <c r="J387" i="4" s="1"/>
  <c r="L387" i="4" s="1"/>
  <c r="I386" i="4"/>
  <c r="J386" i="4" s="1"/>
  <c r="L386" i="4" s="1"/>
  <c r="I385" i="4"/>
  <c r="J385" i="4" s="1"/>
  <c r="L385" i="4" s="1"/>
  <c r="I384" i="4"/>
  <c r="J384" i="4" s="1"/>
  <c r="L384" i="4" s="1"/>
  <c r="I383" i="4"/>
  <c r="J383" i="4" s="1"/>
  <c r="L383" i="4" s="1"/>
  <c r="I382" i="4"/>
  <c r="J382" i="4" s="1"/>
  <c r="L382" i="4" s="1"/>
  <c r="I381" i="4"/>
  <c r="J381" i="4" s="1"/>
  <c r="L381" i="4" s="1"/>
  <c r="I380" i="4"/>
  <c r="J380" i="4" s="1"/>
  <c r="L380" i="4" s="1"/>
  <c r="I379" i="4"/>
  <c r="J379" i="4" s="1"/>
  <c r="L379" i="4" s="1"/>
  <c r="I378" i="4"/>
  <c r="J378" i="4" s="1"/>
  <c r="L378" i="4" s="1"/>
  <c r="I377" i="4"/>
  <c r="J377" i="4" s="1"/>
  <c r="L377" i="4" s="1"/>
  <c r="I376" i="4"/>
  <c r="J376" i="4" s="1"/>
  <c r="L376" i="4" s="1"/>
  <c r="I375" i="4"/>
  <c r="J375" i="4" s="1"/>
  <c r="L375" i="4" s="1"/>
  <c r="I374" i="4"/>
  <c r="J374" i="4" s="1"/>
  <c r="L374" i="4" s="1"/>
  <c r="I373" i="4"/>
  <c r="J373" i="4" s="1"/>
  <c r="L373" i="4" s="1"/>
  <c r="I372" i="4"/>
  <c r="J372" i="4" s="1"/>
  <c r="L372" i="4" s="1"/>
  <c r="I371" i="4"/>
  <c r="J371" i="4" s="1"/>
  <c r="L371" i="4" s="1"/>
  <c r="I370" i="4"/>
  <c r="J370" i="4" s="1"/>
  <c r="L370" i="4" s="1"/>
  <c r="I369" i="4"/>
  <c r="J369" i="4" s="1"/>
  <c r="L369" i="4" s="1"/>
  <c r="I368" i="4"/>
  <c r="J368" i="4" s="1"/>
  <c r="L368" i="4" s="1"/>
  <c r="I367" i="4"/>
  <c r="J367" i="4" s="1"/>
  <c r="L367" i="4" s="1"/>
  <c r="I366" i="4"/>
  <c r="J366" i="4" s="1"/>
  <c r="L366" i="4" s="1"/>
  <c r="I365" i="4"/>
  <c r="J365" i="4" s="1"/>
  <c r="L365" i="4" s="1"/>
  <c r="I364" i="4"/>
  <c r="J364" i="4" s="1"/>
  <c r="L364" i="4" s="1"/>
  <c r="I363" i="4"/>
  <c r="J363" i="4" s="1"/>
  <c r="L363" i="4" s="1"/>
  <c r="I362" i="4"/>
  <c r="J362" i="4" s="1"/>
  <c r="L362" i="4" s="1"/>
  <c r="I361" i="4"/>
  <c r="J361" i="4" s="1"/>
  <c r="L361" i="4" s="1"/>
  <c r="I360" i="4"/>
  <c r="J360" i="4" s="1"/>
  <c r="L360" i="4" s="1"/>
  <c r="I359" i="4"/>
  <c r="J359" i="4" s="1"/>
  <c r="L359" i="4" s="1"/>
  <c r="I358" i="4"/>
  <c r="J358" i="4" s="1"/>
  <c r="L358" i="4" s="1"/>
  <c r="I357" i="4"/>
  <c r="J357" i="4" s="1"/>
  <c r="L357" i="4" s="1"/>
  <c r="I356" i="4"/>
  <c r="J356" i="4" s="1"/>
  <c r="L356" i="4" s="1"/>
  <c r="I355" i="4"/>
  <c r="J355" i="4" s="1"/>
  <c r="L355" i="4" s="1"/>
  <c r="I354" i="4"/>
  <c r="J354" i="4" s="1"/>
  <c r="L354" i="4" s="1"/>
  <c r="I353" i="4"/>
  <c r="J353" i="4" s="1"/>
  <c r="L353" i="4" s="1"/>
  <c r="I352" i="4"/>
  <c r="J352" i="4" s="1"/>
  <c r="L352" i="4" s="1"/>
  <c r="I351" i="4"/>
  <c r="J351" i="4" s="1"/>
  <c r="L351" i="4" s="1"/>
  <c r="I350" i="4"/>
  <c r="J350" i="4" s="1"/>
  <c r="L350" i="4" s="1"/>
  <c r="I349" i="4"/>
  <c r="J349" i="4" s="1"/>
  <c r="L349" i="4" s="1"/>
  <c r="I348" i="4"/>
  <c r="J348" i="4" s="1"/>
  <c r="L348" i="4" s="1"/>
  <c r="I347" i="4"/>
  <c r="J347" i="4" s="1"/>
  <c r="L347" i="4" s="1"/>
  <c r="I346" i="4"/>
  <c r="J346" i="4" s="1"/>
  <c r="L346" i="4" s="1"/>
  <c r="I345" i="4"/>
  <c r="J345" i="4" s="1"/>
  <c r="L345" i="4" s="1"/>
  <c r="I344" i="4"/>
  <c r="J344" i="4" s="1"/>
  <c r="L344" i="4" s="1"/>
  <c r="I343" i="4"/>
  <c r="J343" i="4" s="1"/>
  <c r="L343" i="4" s="1"/>
  <c r="I342" i="4"/>
  <c r="J342" i="4" s="1"/>
  <c r="L342" i="4" s="1"/>
  <c r="I341" i="4"/>
  <c r="J341" i="4" s="1"/>
  <c r="L341" i="4" s="1"/>
  <c r="I340" i="4"/>
  <c r="J340" i="4" s="1"/>
  <c r="L340" i="4" s="1"/>
  <c r="I339" i="4"/>
  <c r="J339" i="4" s="1"/>
  <c r="L339" i="4" s="1"/>
  <c r="I338" i="4"/>
  <c r="J338" i="4" s="1"/>
  <c r="L338" i="4" s="1"/>
  <c r="I337" i="4"/>
  <c r="J337" i="4" s="1"/>
  <c r="L337" i="4" s="1"/>
  <c r="I336" i="4"/>
  <c r="J336" i="4" s="1"/>
  <c r="L336" i="4" s="1"/>
  <c r="I335" i="4"/>
  <c r="J335" i="4" s="1"/>
  <c r="L335" i="4" s="1"/>
  <c r="I334" i="4"/>
  <c r="J334" i="4" s="1"/>
  <c r="L334" i="4" s="1"/>
  <c r="I333" i="4"/>
  <c r="J333" i="4" s="1"/>
  <c r="L333" i="4" s="1"/>
  <c r="I332" i="4"/>
  <c r="J332" i="4" s="1"/>
  <c r="L332" i="4" s="1"/>
  <c r="I331" i="4"/>
  <c r="J331" i="4" s="1"/>
  <c r="L331" i="4" s="1"/>
  <c r="I330" i="4"/>
  <c r="J330" i="4" s="1"/>
  <c r="L330" i="4" s="1"/>
  <c r="I329" i="4"/>
  <c r="J329" i="4" s="1"/>
  <c r="L329" i="4" s="1"/>
  <c r="I328" i="4"/>
  <c r="J328" i="4" s="1"/>
  <c r="L328" i="4" s="1"/>
  <c r="I327" i="4"/>
  <c r="J327" i="4" s="1"/>
  <c r="L327" i="4" s="1"/>
  <c r="I326" i="4"/>
  <c r="J326" i="4" s="1"/>
  <c r="L326" i="4" s="1"/>
  <c r="I325" i="4"/>
  <c r="J325" i="4" s="1"/>
  <c r="L325" i="4" s="1"/>
  <c r="I324" i="4"/>
  <c r="J324" i="4" s="1"/>
  <c r="L324" i="4" s="1"/>
  <c r="I323" i="4"/>
  <c r="J323" i="4" s="1"/>
  <c r="L323" i="4" s="1"/>
  <c r="I322" i="4"/>
  <c r="J322" i="4" s="1"/>
  <c r="L322" i="4" s="1"/>
  <c r="I321" i="4"/>
  <c r="J321" i="4" s="1"/>
  <c r="L321" i="4" s="1"/>
  <c r="I320" i="4"/>
  <c r="J320" i="4" s="1"/>
  <c r="L320" i="4" s="1"/>
  <c r="I319" i="4"/>
  <c r="J319" i="4" s="1"/>
  <c r="L319" i="4" s="1"/>
  <c r="I318" i="4"/>
  <c r="J318" i="4" s="1"/>
  <c r="L318" i="4" s="1"/>
  <c r="I317" i="4"/>
  <c r="J317" i="4" s="1"/>
  <c r="L317" i="4" s="1"/>
  <c r="I316" i="4"/>
  <c r="J316" i="4" s="1"/>
  <c r="L316" i="4" s="1"/>
  <c r="I315" i="4"/>
  <c r="J315" i="4" s="1"/>
  <c r="L315" i="4" s="1"/>
  <c r="I314" i="4"/>
  <c r="J314" i="4" s="1"/>
  <c r="L314" i="4" s="1"/>
  <c r="I313" i="4"/>
  <c r="J313" i="4" s="1"/>
  <c r="L313" i="4" s="1"/>
  <c r="I312" i="4"/>
  <c r="J312" i="4" s="1"/>
  <c r="L312" i="4" s="1"/>
  <c r="I311" i="4"/>
  <c r="J311" i="4" s="1"/>
  <c r="L311" i="4" s="1"/>
  <c r="I310" i="4"/>
  <c r="J310" i="4" s="1"/>
  <c r="L310" i="4" s="1"/>
  <c r="I309" i="4"/>
  <c r="J309" i="4" s="1"/>
  <c r="L309" i="4" s="1"/>
  <c r="I308" i="4"/>
  <c r="J308" i="4" s="1"/>
  <c r="L308" i="4" s="1"/>
  <c r="I307" i="4"/>
  <c r="J307" i="4" s="1"/>
  <c r="L307" i="4" s="1"/>
  <c r="I306" i="4"/>
  <c r="J306" i="4" s="1"/>
  <c r="L306" i="4" s="1"/>
  <c r="I305" i="4"/>
  <c r="J305" i="4" s="1"/>
  <c r="L305" i="4" s="1"/>
  <c r="I304" i="4"/>
  <c r="J304" i="4" s="1"/>
  <c r="L304" i="4" s="1"/>
  <c r="I303" i="4"/>
  <c r="J303" i="4" s="1"/>
  <c r="L303" i="4" s="1"/>
  <c r="I302" i="4"/>
  <c r="J302" i="4" s="1"/>
  <c r="L302" i="4" s="1"/>
  <c r="I301" i="4"/>
  <c r="J301" i="4" s="1"/>
  <c r="L301" i="4" s="1"/>
  <c r="I300" i="4"/>
  <c r="J300" i="4" s="1"/>
  <c r="L300" i="4" s="1"/>
  <c r="I299" i="4"/>
  <c r="J299" i="4" s="1"/>
  <c r="L299" i="4" s="1"/>
  <c r="I298" i="4"/>
  <c r="J298" i="4" s="1"/>
  <c r="L298" i="4" s="1"/>
  <c r="I297" i="4"/>
  <c r="J297" i="4" s="1"/>
  <c r="L297" i="4" s="1"/>
  <c r="I296" i="4"/>
  <c r="J296" i="4" s="1"/>
  <c r="L296" i="4" s="1"/>
  <c r="I295" i="4"/>
  <c r="J295" i="4" s="1"/>
  <c r="L295" i="4" s="1"/>
  <c r="I294" i="4"/>
  <c r="J294" i="4" s="1"/>
  <c r="L294" i="4" s="1"/>
  <c r="I293" i="4"/>
  <c r="J293" i="4" s="1"/>
  <c r="L293" i="4" s="1"/>
  <c r="I292" i="4"/>
  <c r="J292" i="4" s="1"/>
  <c r="L292" i="4" s="1"/>
  <c r="I291" i="4"/>
  <c r="J291" i="4" s="1"/>
  <c r="L291" i="4" s="1"/>
  <c r="I290" i="4"/>
  <c r="J290" i="4" s="1"/>
  <c r="L290" i="4" s="1"/>
  <c r="I289" i="4"/>
  <c r="J289" i="4" s="1"/>
  <c r="L289" i="4" s="1"/>
  <c r="I288" i="4"/>
  <c r="J288" i="4" s="1"/>
  <c r="L288" i="4" s="1"/>
  <c r="I287" i="4"/>
  <c r="J287" i="4" s="1"/>
  <c r="L287" i="4" s="1"/>
  <c r="I286" i="4"/>
  <c r="J286" i="4" s="1"/>
  <c r="L286" i="4" s="1"/>
  <c r="I285" i="4"/>
  <c r="J285" i="4" s="1"/>
  <c r="L285" i="4" s="1"/>
  <c r="I284" i="4"/>
  <c r="J284" i="4" s="1"/>
  <c r="L284" i="4" s="1"/>
  <c r="I283" i="4"/>
  <c r="J283" i="4" s="1"/>
  <c r="L283" i="4" s="1"/>
  <c r="I282" i="4"/>
  <c r="J282" i="4" s="1"/>
  <c r="L282" i="4" s="1"/>
  <c r="I281" i="4"/>
  <c r="J281" i="4" s="1"/>
  <c r="L281" i="4" s="1"/>
  <c r="I280" i="4"/>
  <c r="J280" i="4" s="1"/>
  <c r="L280" i="4" s="1"/>
  <c r="I279" i="4"/>
  <c r="J279" i="4" s="1"/>
  <c r="L279" i="4" s="1"/>
  <c r="I278" i="4"/>
  <c r="J278" i="4" s="1"/>
  <c r="L278" i="4" s="1"/>
  <c r="I277" i="4"/>
  <c r="J277" i="4" s="1"/>
  <c r="L277" i="4" s="1"/>
  <c r="I276" i="4"/>
  <c r="J276" i="4" s="1"/>
  <c r="L276" i="4" s="1"/>
  <c r="I275" i="4"/>
  <c r="J275" i="4" s="1"/>
  <c r="L275" i="4" s="1"/>
  <c r="I274" i="4"/>
  <c r="J274" i="4" s="1"/>
  <c r="L274" i="4" s="1"/>
  <c r="I273" i="4"/>
  <c r="J273" i="4" s="1"/>
  <c r="L273" i="4" s="1"/>
  <c r="I272" i="4"/>
  <c r="J272" i="4" s="1"/>
  <c r="L272" i="4" s="1"/>
  <c r="I271" i="4"/>
  <c r="J271" i="4" s="1"/>
  <c r="L271" i="4" s="1"/>
  <c r="I270" i="4"/>
  <c r="J270" i="4" s="1"/>
  <c r="L270" i="4" s="1"/>
  <c r="J269" i="4"/>
  <c r="L269" i="4" s="1"/>
  <c r="I268" i="4"/>
  <c r="J268" i="4" s="1"/>
  <c r="L268" i="4" s="1"/>
  <c r="I267" i="4"/>
  <c r="J267" i="4" s="1"/>
  <c r="L267" i="4" s="1"/>
  <c r="I266" i="4"/>
  <c r="J266" i="4" s="1"/>
  <c r="L266" i="4" s="1"/>
  <c r="I265" i="4"/>
  <c r="J265" i="4" s="1"/>
  <c r="L265" i="4" s="1"/>
  <c r="I264" i="4"/>
  <c r="J264" i="4" s="1"/>
  <c r="L264" i="4" s="1"/>
  <c r="J263" i="4"/>
  <c r="L263" i="4" s="1"/>
  <c r="I262" i="4"/>
  <c r="J262" i="4" s="1"/>
  <c r="L262" i="4" s="1"/>
  <c r="I261" i="4"/>
  <c r="J261" i="4" s="1"/>
  <c r="L261" i="4" s="1"/>
  <c r="I260" i="4"/>
  <c r="J260" i="4" s="1"/>
  <c r="L260" i="4" s="1"/>
  <c r="I259" i="4"/>
  <c r="J259" i="4" s="1"/>
  <c r="L259" i="4" s="1"/>
  <c r="I258" i="4"/>
  <c r="J258" i="4" s="1"/>
  <c r="L258" i="4" s="1"/>
  <c r="I257" i="4"/>
  <c r="J257" i="4" s="1"/>
  <c r="L257" i="4" s="1"/>
  <c r="I256" i="4"/>
  <c r="J256" i="4" s="1"/>
  <c r="L256" i="4" s="1"/>
  <c r="I255" i="4"/>
  <c r="J255" i="4" s="1"/>
  <c r="L255" i="4" s="1"/>
  <c r="I254" i="4"/>
  <c r="J254" i="4" s="1"/>
  <c r="L254" i="4" s="1"/>
  <c r="I253" i="4"/>
  <c r="J253" i="4" s="1"/>
  <c r="L253" i="4" s="1"/>
  <c r="I252" i="4"/>
  <c r="J252" i="4" s="1"/>
  <c r="L252" i="4" s="1"/>
  <c r="I251" i="4"/>
  <c r="J251" i="4" s="1"/>
  <c r="L251" i="4" s="1"/>
  <c r="I250" i="4"/>
  <c r="J250" i="4" s="1"/>
  <c r="L250" i="4" s="1"/>
  <c r="I249" i="4"/>
  <c r="J249" i="4" s="1"/>
  <c r="L249" i="4" s="1"/>
  <c r="I248" i="4"/>
  <c r="J248" i="4" s="1"/>
  <c r="L248" i="4" s="1"/>
  <c r="I247" i="4"/>
  <c r="J247" i="4" s="1"/>
  <c r="L247" i="4" s="1"/>
  <c r="I246" i="4"/>
  <c r="J246" i="4" s="1"/>
  <c r="L246" i="4" s="1"/>
  <c r="I245" i="4"/>
  <c r="J245" i="4" s="1"/>
  <c r="L245" i="4" s="1"/>
  <c r="I244" i="4"/>
  <c r="J244" i="4" s="1"/>
  <c r="L244" i="4" s="1"/>
  <c r="I243" i="4"/>
  <c r="J243" i="4" s="1"/>
  <c r="L243" i="4" s="1"/>
  <c r="I242" i="4"/>
  <c r="J242" i="4" s="1"/>
  <c r="L242" i="4" s="1"/>
  <c r="I241" i="4"/>
  <c r="J241" i="4" s="1"/>
  <c r="L241" i="4" s="1"/>
  <c r="I240" i="4"/>
  <c r="J240" i="4" s="1"/>
  <c r="L240" i="4" s="1"/>
  <c r="I239" i="4"/>
  <c r="J239" i="4" s="1"/>
  <c r="L239" i="4" s="1"/>
  <c r="I238" i="4"/>
  <c r="J238" i="4" s="1"/>
  <c r="L238" i="4" s="1"/>
  <c r="I237" i="4"/>
  <c r="J237" i="4" s="1"/>
  <c r="L237" i="4" s="1"/>
  <c r="I236" i="4"/>
  <c r="J236" i="4" s="1"/>
  <c r="L236" i="4" s="1"/>
  <c r="I235" i="4"/>
  <c r="J235" i="4" s="1"/>
  <c r="L235" i="4" s="1"/>
  <c r="I234" i="4"/>
  <c r="J234" i="4" s="1"/>
  <c r="L234" i="4" s="1"/>
  <c r="I233" i="4"/>
  <c r="J233" i="4" s="1"/>
  <c r="L233" i="4" s="1"/>
  <c r="I232" i="4"/>
  <c r="J232" i="4" s="1"/>
  <c r="L232" i="4" s="1"/>
  <c r="I231" i="4"/>
  <c r="J231" i="4" s="1"/>
  <c r="L231" i="4" s="1"/>
  <c r="I230" i="4"/>
  <c r="J230" i="4" s="1"/>
  <c r="L230" i="4" s="1"/>
  <c r="I229" i="4"/>
  <c r="J229" i="4" s="1"/>
  <c r="L229" i="4" s="1"/>
  <c r="I228" i="4"/>
  <c r="J228" i="4" s="1"/>
  <c r="L228" i="4" s="1"/>
  <c r="I227" i="4"/>
  <c r="J227" i="4" s="1"/>
  <c r="L227" i="4" s="1"/>
  <c r="I226" i="4"/>
  <c r="J226" i="4" s="1"/>
  <c r="L226" i="4" s="1"/>
  <c r="I225" i="4"/>
  <c r="J225" i="4" s="1"/>
  <c r="L225" i="4" s="1"/>
  <c r="I224" i="4"/>
  <c r="J224" i="4" s="1"/>
  <c r="L224" i="4" s="1"/>
  <c r="I223" i="4"/>
  <c r="J223" i="4" s="1"/>
  <c r="L223" i="4" s="1"/>
  <c r="I222" i="4"/>
  <c r="J222" i="4" s="1"/>
  <c r="L222" i="4" s="1"/>
  <c r="I221" i="4"/>
  <c r="J221" i="4" s="1"/>
  <c r="L221" i="4" s="1"/>
  <c r="I220" i="4"/>
  <c r="J220" i="4" s="1"/>
  <c r="L220" i="4" s="1"/>
  <c r="I219" i="4"/>
  <c r="J219" i="4" s="1"/>
  <c r="L219" i="4" s="1"/>
  <c r="I218" i="4"/>
  <c r="J218" i="4" s="1"/>
  <c r="L218" i="4" s="1"/>
  <c r="I217" i="4"/>
  <c r="J217" i="4" s="1"/>
  <c r="L217" i="4" s="1"/>
  <c r="I216" i="4"/>
  <c r="J216" i="4" s="1"/>
  <c r="L216" i="4" s="1"/>
  <c r="I215" i="4"/>
  <c r="J215" i="4" s="1"/>
  <c r="L215" i="4" s="1"/>
  <c r="I214" i="4"/>
  <c r="J214" i="4" s="1"/>
  <c r="L214" i="4" s="1"/>
  <c r="I213" i="4"/>
  <c r="J213" i="4" s="1"/>
  <c r="L213" i="4" s="1"/>
  <c r="I212" i="4"/>
  <c r="J212" i="4" s="1"/>
  <c r="L212" i="4" s="1"/>
  <c r="I211" i="4"/>
  <c r="J211" i="4" s="1"/>
  <c r="L211" i="4" s="1"/>
  <c r="I210" i="4"/>
  <c r="J210" i="4" s="1"/>
  <c r="L210" i="4" s="1"/>
  <c r="I209" i="4"/>
  <c r="J209" i="4" s="1"/>
  <c r="L209" i="4" s="1"/>
  <c r="I208" i="4"/>
  <c r="J208" i="4" s="1"/>
  <c r="L208" i="4" s="1"/>
  <c r="I207" i="4"/>
  <c r="J207" i="4" s="1"/>
  <c r="L207" i="4" s="1"/>
  <c r="I206" i="4"/>
  <c r="J206" i="4" s="1"/>
  <c r="L206" i="4" s="1"/>
  <c r="I205" i="4"/>
  <c r="J205" i="4" s="1"/>
  <c r="L205" i="4" s="1"/>
  <c r="I204" i="4"/>
  <c r="J204" i="4" s="1"/>
  <c r="L204" i="4" s="1"/>
  <c r="I203" i="4"/>
  <c r="J203" i="4" s="1"/>
  <c r="L203" i="4" s="1"/>
  <c r="I202" i="4"/>
  <c r="J202" i="4" s="1"/>
  <c r="L202" i="4" s="1"/>
  <c r="I201" i="4"/>
  <c r="J201" i="4" s="1"/>
  <c r="L201" i="4" s="1"/>
  <c r="I200" i="4"/>
  <c r="J200" i="4" s="1"/>
  <c r="L200" i="4" s="1"/>
  <c r="I199" i="4"/>
  <c r="J199" i="4" s="1"/>
  <c r="L199" i="4" s="1"/>
  <c r="I198" i="4"/>
  <c r="J198" i="4" s="1"/>
  <c r="L198" i="4" s="1"/>
  <c r="I197" i="4"/>
  <c r="J197" i="4" s="1"/>
  <c r="L197" i="4" s="1"/>
  <c r="I196" i="4"/>
  <c r="J196" i="4" s="1"/>
  <c r="L196" i="4" s="1"/>
  <c r="I195" i="4"/>
  <c r="J195" i="4" s="1"/>
  <c r="L195" i="4" s="1"/>
  <c r="I194" i="4"/>
  <c r="J194" i="4" s="1"/>
  <c r="L194" i="4" s="1"/>
  <c r="I193" i="4"/>
  <c r="J193" i="4" s="1"/>
  <c r="L193" i="4" s="1"/>
  <c r="I192" i="4"/>
  <c r="J192" i="4" s="1"/>
  <c r="L192" i="4" s="1"/>
  <c r="I191" i="4"/>
  <c r="J191" i="4" s="1"/>
  <c r="L191" i="4" s="1"/>
  <c r="I190" i="4"/>
  <c r="J190" i="4" s="1"/>
  <c r="L190" i="4" s="1"/>
  <c r="I189" i="4"/>
  <c r="J189" i="4" s="1"/>
  <c r="L189" i="4" s="1"/>
  <c r="I188" i="4"/>
  <c r="J188" i="4" s="1"/>
  <c r="L188" i="4" s="1"/>
  <c r="I187" i="4"/>
  <c r="J187" i="4" s="1"/>
  <c r="L187" i="4" s="1"/>
  <c r="I186" i="4"/>
  <c r="J186" i="4" s="1"/>
  <c r="L186" i="4" s="1"/>
  <c r="I185" i="4"/>
  <c r="J185" i="4" s="1"/>
  <c r="L185" i="4" s="1"/>
  <c r="I184" i="4"/>
  <c r="J184" i="4" s="1"/>
  <c r="L184" i="4" s="1"/>
  <c r="I183" i="4"/>
  <c r="J183" i="4" s="1"/>
  <c r="L183" i="4" s="1"/>
  <c r="I182" i="4"/>
  <c r="J182" i="4" s="1"/>
  <c r="L182" i="4" s="1"/>
  <c r="I181" i="4"/>
  <c r="J181" i="4" s="1"/>
  <c r="L181" i="4" s="1"/>
  <c r="I180" i="4"/>
  <c r="J180" i="4" s="1"/>
  <c r="L180" i="4" s="1"/>
  <c r="I179" i="4"/>
  <c r="J179" i="4" s="1"/>
  <c r="L179" i="4" s="1"/>
  <c r="I178" i="4"/>
  <c r="J178" i="4" s="1"/>
  <c r="L178" i="4" s="1"/>
  <c r="I177" i="4"/>
  <c r="J177" i="4" s="1"/>
  <c r="L177" i="4" s="1"/>
  <c r="I176" i="4"/>
  <c r="J176" i="4" s="1"/>
  <c r="L176" i="4" s="1"/>
  <c r="I175" i="4"/>
  <c r="J175" i="4" s="1"/>
  <c r="L175" i="4" s="1"/>
  <c r="I174" i="4"/>
  <c r="J174" i="4" s="1"/>
  <c r="L174" i="4" s="1"/>
  <c r="I173" i="4"/>
  <c r="J173" i="4" s="1"/>
  <c r="L173" i="4" s="1"/>
  <c r="I172" i="4"/>
  <c r="J172" i="4" s="1"/>
  <c r="L172" i="4" s="1"/>
  <c r="I171" i="4"/>
  <c r="J171" i="4" s="1"/>
  <c r="L171" i="4" s="1"/>
  <c r="I170" i="4"/>
  <c r="J170" i="4" s="1"/>
  <c r="L170" i="4" s="1"/>
  <c r="I169" i="4"/>
  <c r="J169" i="4" s="1"/>
  <c r="L169" i="4" s="1"/>
  <c r="I168" i="4"/>
  <c r="J168" i="4" s="1"/>
  <c r="L168" i="4" s="1"/>
  <c r="I167" i="4"/>
  <c r="J167" i="4" s="1"/>
  <c r="L167" i="4" s="1"/>
  <c r="I166" i="4"/>
  <c r="J166" i="4" s="1"/>
  <c r="L166" i="4" s="1"/>
  <c r="I165" i="4"/>
  <c r="J165" i="4" s="1"/>
  <c r="L165" i="4" s="1"/>
  <c r="I164" i="4"/>
  <c r="J164" i="4" s="1"/>
  <c r="L164" i="4" s="1"/>
  <c r="I163" i="4"/>
  <c r="J163" i="4" s="1"/>
  <c r="L163" i="4" s="1"/>
  <c r="I162" i="4"/>
  <c r="J162" i="4" s="1"/>
  <c r="L162" i="4" s="1"/>
  <c r="I161" i="4"/>
  <c r="J161" i="4" s="1"/>
  <c r="L161" i="4" s="1"/>
  <c r="I160" i="4"/>
  <c r="J160" i="4" s="1"/>
  <c r="L160" i="4" s="1"/>
  <c r="I159" i="4"/>
  <c r="J159" i="4" s="1"/>
  <c r="L159" i="4" s="1"/>
  <c r="I158" i="4"/>
  <c r="J158" i="4" s="1"/>
  <c r="L158" i="4" s="1"/>
  <c r="I157" i="4"/>
  <c r="J157" i="4" s="1"/>
  <c r="L157" i="4" s="1"/>
  <c r="I156" i="4"/>
  <c r="J156" i="4" s="1"/>
  <c r="L156" i="4" s="1"/>
  <c r="I155" i="4"/>
  <c r="J155" i="4" s="1"/>
  <c r="L155" i="4" s="1"/>
  <c r="I154" i="4"/>
  <c r="J154" i="4" s="1"/>
  <c r="L154" i="4" s="1"/>
  <c r="I153" i="4"/>
  <c r="J153" i="4" s="1"/>
  <c r="L153" i="4" s="1"/>
  <c r="I152" i="4"/>
  <c r="J152" i="4" s="1"/>
  <c r="L152" i="4" s="1"/>
  <c r="I151" i="4"/>
  <c r="J151" i="4" s="1"/>
  <c r="L151" i="4" s="1"/>
  <c r="I150" i="4"/>
  <c r="J150" i="4" s="1"/>
  <c r="L150" i="4" s="1"/>
  <c r="I149" i="4"/>
  <c r="J149" i="4" s="1"/>
  <c r="L149" i="4" s="1"/>
  <c r="I148" i="4"/>
  <c r="J148" i="4" s="1"/>
  <c r="L148" i="4" s="1"/>
  <c r="I147" i="4"/>
  <c r="J147" i="4" s="1"/>
  <c r="L147" i="4" s="1"/>
  <c r="I146" i="4"/>
  <c r="J146" i="4" s="1"/>
  <c r="L146" i="4" s="1"/>
  <c r="I145" i="4"/>
  <c r="J145" i="4" s="1"/>
  <c r="L145" i="4" s="1"/>
  <c r="I144" i="4"/>
  <c r="J144" i="4" s="1"/>
  <c r="L144" i="4" s="1"/>
  <c r="I143" i="4"/>
  <c r="J143" i="4" s="1"/>
  <c r="L143" i="4" s="1"/>
  <c r="I142" i="4"/>
  <c r="J142" i="4" s="1"/>
  <c r="L142" i="4" s="1"/>
  <c r="I141" i="4"/>
  <c r="J141" i="4" s="1"/>
  <c r="L141" i="4" s="1"/>
  <c r="I140" i="4"/>
  <c r="J140" i="4" s="1"/>
  <c r="L140" i="4" s="1"/>
  <c r="I139" i="4"/>
  <c r="J139" i="4" s="1"/>
  <c r="L139" i="4" s="1"/>
  <c r="I138" i="4"/>
  <c r="J138" i="4" s="1"/>
  <c r="L138" i="4" s="1"/>
  <c r="I137" i="4"/>
  <c r="J137" i="4" s="1"/>
  <c r="L137" i="4" s="1"/>
  <c r="I136" i="4"/>
  <c r="J136" i="4" s="1"/>
  <c r="L136" i="4" s="1"/>
  <c r="I135" i="4"/>
  <c r="J135" i="4" s="1"/>
  <c r="L135" i="4" s="1"/>
  <c r="I134" i="4"/>
  <c r="J134" i="4" s="1"/>
  <c r="L134" i="4" s="1"/>
  <c r="I133" i="4"/>
  <c r="J133" i="4" s="1"/>
  <c r="L133" i="4" s="1"/>
  <c r="I132" i="4"/>
  <c r="J132" i="4" s="1"/>
  <c r="L132" i="4" s="1"/>
  <c r="I131" i="4"/>
  <c r="J131" i="4" s="1"/>
  <c r="L131" i="4" s="1"/>
  <c r="I130" i="4"/>
  <c r="J130" i="4" s="1"/>
  <c r="L130" i="4" s="1"/>
  <c r="I129" i="4"/>
  <c r="J129" i="4" s="1"/>
  <c r="L129" i="4" s="1"/>
  <c r="I128" i="4"/>
  <c r="J128" i="4" s="1"/>
  <c r="L128" i="4" s="1"/>
  <c r="I127" i="4"/>
  <c r="J127" i="4" s="1"/>
  <c r="L127" i="4" s="1"/>
  <c r="I126" i="4"/>
  <c r="J126" i="4" s="1"/>
  <c r="L126" i="4" s="1"/>
  <c r="I125" i="4"/>
  <c r="J125" i="4" s="1"/>
  <c r="L125" i="4" s="1"/>
  <c r="I124" i="4"/>
  <c r="J124" i="4" s="1"/>
  <c r="L124" i="4" s="1"/>
  <c r="I123" i="4"/>
  <c r="J123" i="4" s="1"/>
  <c r="L123" i="4" s="1"/>
  <c r="I122" i="4"/>
  <c r="J122" i="4" s="1"/>
  <c r="L122" i="4" s="1"/>
  <c r="I121" i="4"/>
  <c r="J121" i="4" s="1"/>
  <c r="L121" i="4" s="1"/>
  <c r="I120" i="4"/>
  <c r="J120" i="4" s="1"/>
  <c r="L120" i="4" s="1"/>
  <c r="I119" i="4"/>
  <c r="J119" i="4" s="1"/>
  <c r="L119" i="4" s="1"/>
  <c r="I118" i="4"/>
  <c r="J118" i="4" s="1"/>
  <c r="L118" i="4" s="1"/>
  <c r="I117" i="4"/>
  <c r="J117" i="4" s="1"/>
  <c r="L117" i="4" s="1"/>
  <c r="I116" i="4"/>
  <c r="J116" i="4" s="1"/>
  <c r="L116" i="4" s="1"/>
  <c r="I115" i="4"/>
  <c r="J115" i="4" s="1"/>
  <c r="L115" i="4" s="1"/>
  <c r="I114" i="4"/>
  <c r="J114" i="4" s="1"/>
  <c r="L114" i="4" s="1"/>
  <c r="I113" i="4"/>
  <c r="J113" i="4" s="1"/>
  <c r="L113" i="4" s="1"/>
  <c r="I112" i="4"/>
  <c r="J112" i="4" s="1"/>
  <c r="L112" i="4" s="1"/>
  <c r="I111" i="4"/>
  <c r="J111" i="4" s="1"/>
  <c r="L111" i="4" s="1"/>
  <c r="I110" i="4"/>
  <c r="J110" i="4" s="1"/>
  <c r="L110" i="4" s="1"/>
  <c r="I109" i="4"/>
  <c r="J109" i="4" s="1"/>
  <c r="L109" i="4" s="1"/>
  <c r="I108" i="4"/>
  <c r="J108" i="4" s="1"/>
  <c r="L108" i="4" s="1"/>
  <c r="I107" i="4"/>
  <c r="J107" i="4" s="1"/>
  <c r="L107" i="4" s="1"/>
  <c r="I106" i="4"/>
  <c r="J106" i="4" s="1"/>
  <c r="L106" i="4" s="1"/>
  <c r="I105" i="4"/>
  <c r="J105" i="4" s="1"/>
  <c r="L105" i="4" s="1"/>
  <c r="I104" i="4"/>
  <c r="J104" i="4" s="1"/>
  <c r="L104" i="4" s="1"/>
  <c r="I103" i="4"/>
  <c r="J103" i="4" s="1"/>
  <c r="L103" i="4" s="1"/>
  <c r="I102" i="4"/>
  <c r="J102" i="4" s="1"/>
  <c r="L102" i="4" s="1"/>
  <c r="I101" i="4"/>
  <c r="J101" i="4" s="1"/>
  <c r="L101" i="4" s="1"/>
  <c r="I100" i="4"/>
  <c r="J100" i="4" s="1"/>
  <c r="L100" i="4" s="1"/>
  <c r="I99" i="4"/>
  <c r="J99" i="4" s="1"/>
  <c r="L99" i="4" s="1"/>
  <c r="I98" i="4"/>
  <c r="J98" i="4" s="1"/>
  <c r="L98" i="4" s="1"/>
  <c r="I97" i="4"/>
  <c r="J97" i="4" s="1"/>
  <c r="L97" i="4" s="1"/>
  <c r="I96" i="4"/>
  <c r="J96" i="4" s="1"/>
  <c r="L96" i="4" s="1"/>
  <c r="I95" i="4"/>
  <c r="J95" i="4" s="1"/>
  <c r="L95" i="4" s="1"/>
  <c r="I94" i="4"/>
  <c r="J94" i="4" s="1"/>
  <c r="L94" i="4" s="1"/>
  <c r="I93" i="4"/>
  <c r="J93" i="4" s="1"/>
  <c r="L93" i="4" s="1"/>
  <c r="I92" i="4"/>
  <c r="J92" i="4" s="1"/>
  <c r="L92" i="4" s="1"/>
  <c r="I91" i="4"/>
  <c r="J91" i="4" s="1"/>
  <c r="L91" i="4" s="1"/>
  <c r="I90" i="4"/>
  <c r="J90" i="4" s="1"/>
  <c r="L90" i="4" s="1"/>
  <c r="I89" i="4"/>
  <c r="J89" i="4" s="1"/>
  <c r="L89" i="4" s="1"/>
  <c r="I88" i="4"/>
  <c r="J88" i="4" s="1"/>
  <c r="L88" i="4" s="1"/>
  <c r="I87" i="4"/>
  <c r="J87" i="4" s="1"/>
  <c r="L87" i="4" s="1"/>
  <c r="I86" i="4"/>
  <c r="J86" i="4" s="1"/>
  <c r="L86" i="4" s="1"/>
  <c r="I85" i="4"/>
  <c r="J85" i="4" s="1"/>
  <c r="L85" i="4" s="1"/>
  <c r="I84" i="4"/>
  <c r="J84" i="4" s="1"/>
  <c r="L84" i="4" s="1"/>
  <c r="I83" i="4"/>
  <c r="J83" i="4" s="1"/>
  <c r="L83" i="4" s="1"/>
  <c r="I82" i="4"/>
  <c r="J82" i="4" s="1"/>
  <c r="L82" i="4" s="1"/>
  <c r="I81" i="4"/>
  <c r="J81" i="4" s="1"/>
  <c r="L81" i="4" s="1"/>
  <c r="I80" i="4"/>
  <c r="J80" i="4" s="1"/>
  <c r="L80" i="4" s="1"/>
  <c r="I79" i="4"/>
  <c r="J79" i="4" s="1"/>
  <c r="L79" i="4" s="1"/>
  <c r="I78" i="4"/>
  <c r="J78" i="4" s="1"/>
  <c r="L78" i="4" s="1"/>
  <c r="I77" i="4"/>
  <c r="J77" i="4" s="1"/>
  <c r="L77" i="4" s="1"/>
  <c r="I76" i="4"/>
  <c r="J76" i="4" s="1"/>
  <c r="L76" i="4" s="1"/>
  <c r="I75" i="4"/>
  <c r="J75" i="4" s="1"/>
  <c r="L75" i="4" s="1"/>
  <c r="I74" i="4"/>
  <c r="J74" i="4" s="1"/>
  <c r="L74" i="4" s="1"/>
  <c r="I73" i="4"/>
  <c r="J73" i="4" s="1"/>
  <c r="L73" i="4" s="1"/>
  <c r="I72" i="4"/>
  <c r="J72" i="4" s="1"/>
  <c r="L72" i="4" s="1"/>
  <c r="I71" i="4"/>
  <c r="J71" i="4" s="1"/>
  <c r="L71" i="4" s="1"/>
  <c r="I70" i="4"/>
  <c r="J70" i="4" s="1"/>
  <c r="L70" i="4" s="1"/>
  <c r="I69" i="4"/>
  <c r="J69" i="4" s="1"/>
  <c r="L69" i="4" s="1"/>
  <c r="I68" i="4"/>
  <c r="J68" i="4" s="1"/>
  <c r="L68" i="4" s="1"/>
  <c r="I67" i="4"/>
  <c r="J67" i="4" s="1"/>
  <c r="L67" i="4" s="1"/>
  <c r="I66" i="4"/>
  <c r="J66" i="4" s="1"/>
  <c r="L66" i="4" s="1"/>
  <c r="I65" i="4"/>
  <c r="J65" i="4" s="1"/>
  <c r="L65" i="4" s="1"/>
  <c r="I64" i="4"/>
  <c r="J64" i="4" s="1"/>
  <c r="L64" i="4" s="1"/>
  <c r="I63" i="4"/>
  <c r="J63" i="4" s="1"/>
  <c r="L63" i="4" s="1"/>
  <c r="I62" i="4"/>
  <c r="J62" i="4" s="1"/>
  <c r="L62" i="4" s="1"/>
  <c r="I61" i="4"/>
  <c r="J61" i="4" s="1"/>
  <c r="L61" i="4" s="1"/>
  <c r="I60" i="4"/>
  <c r="J60" i="4" s="1"/>
  <c r="L60" i="4" s="1"/>
  <c r="I59" i="4"/>
  <c r="J59" i="4" s="1"/>
  <c r="L59" i="4" s="1"/>
  <c r="I58" i="4"/>
  <c r="J58" i="4" s="1"/>
  <c r="L58" i="4" s="1"/>
  <c r="I57" i="4"/>
  <c r="J57" i="4" s="1"/>
  <c r="L57" i="4" s="1"/>
  <c r="I56" i="4"/>
  <c r="J56" i="4" s="1"/>
  <c r="L56" i="4" s="1"/>
  <c r="I55" i="4"/>
  <c r="J55" i="4" s="1"/>
  <c r="L55" i="4" s="1"/>
  <c r="I54" i="4"/>
  <c r="J54" i="4" s="1"/>
  <c r="L54" i="4" s="1"/>
  <c r="I53" i="4"/>
  <c r="J53" i="4" s="1"/>
  <c r="L53" i="4" s="1"/>
  <c r="I52" i="4"/>
  <c r="J52" i="4" s="1"/>
  <c r="L52" i="4" s="1"/>
  <c r="I51" i="4"/>
  <c r="J51" i="4" s="1"/>
  <c r="L51" i="4" s="1"/>
  <c r="I50" i="4"/>
  <c r="J50" i="4" s="1"/>
  <c r="L50" i="4" s="1"/>
  <c r="I49" i="4"/>
  <c r="J49" i="4" s="1"/>
  <c r="L49" i="4" s="1"/>
  <c r="I48" i="4"/>
  <c r="J48" i="4" s="1"/>
  <c r="L48" i="4" s="1"/>
  <c r="I47" i="4"/>
  <c r="J47" i="4" s="1"/>
  <c r="L47" i="4" s="1"/>
  <c r="I46" i="4"/>
  <c r="J46" i="4" s="1"/>
  <c r="L46" i="4" s="1"/>
  <c r="I45" i="4"/>
  <c r="J45" i="4" s="1"/>
  <c r="L45" i="4" s="1"/>
  <c r="I44" i="4"/>
  <c r="J44" i="4" s="1"/>
  <c r="L44" i="4" s="1"/>
  <c r="I43" i="4"/>
  <c r="J43" i="4" s="1"/>
  <c r="L43" i="4" s="1"/>
  <c r="I42" i="4"/>
  <c r="J42" i="4" s="1"/>
  <c r="L42" i="4" s="1"/>
  <c r="I41" i="4"/>
  <c r="J41" i="4" s="1"/>
  <c r="L41" i="4" s="1"/>
  <c r="I40" i="4"/>
  <c r="J40" i="4" s="1"/>
  <c r="L40" i="4" s="1"/>
  <c r="I39" i="4"/>
  <c r="J39" i="4" s="1"/>
  <c r="L39" i="4" s="1"/>
  <c r="I38" i="4"/>
  <c r="J38" i="4" s="1"/>
  <c r="L38" i="4" s="1"/>
  <c r="I37" i="4"/>
  <c r="J37" i="4" s="1"/>
  <c r="L37" i="4" s="1"/>
  <c r="I36" i="4"/>
  <c r="J36" i="4" s="1"/>
  <c r="L36" i="4" s="1"/>
  <c r="I35" i="4"/>
  <c r="J35" i="4" s="1"/>
  <c r="L35" i="4" s="1"/>
  <c r="I34" i="4"/>
  <c r="J34" i="4" s="1"/>
  <c r="L34" i="4" s="1"/>
  <c r="I33" i="4"/>
  <c r="J33" i="4" s="1"/>
  <c r="L33" i="4" s="1"/>
  <c r="I32" i="4"/>
  <c r="J32" i="4" s="1"/>
  <c r="L32" i="4" s="1"/>
  <c r="I31" i="4"/>
  <c r="J31" i="4" s="1"/>
  <c r="L31" i="4" s="1"/>
  <c r="I30" i="4"/>
  <c r="J30" i="4" s="1"/>
  <c r="L30" i="4" s="1"/>
  <c r="I29" i="4"/>
  <c r="J29" i="4" s="1"/>
  <c r="L29" i="4" s="1"/>
  <c r="I28" i="4"/>
  <c r="J28" i="4" s="1"/>
  <c r="L28" i="4" s="1"/>
  <c r="I27" i="4"/>
  <c r="J27" i="4" s="1"/>
  <c r="L27" i="4" s="1"/>
  <c r="I26" i="4"/>
  <c r="J26" i="4" s="1"/>
  <c r="L26" i="4" s="1"/>
  <c r="I25" i="4"/>
  <c r="J25" i="4" s="1"/>
  <c r="L25" i="4" s="1"/>
  <c r="I24" i="4"/>
  <c r="J24" i="4" s="1"/>
  <c r="L24" i="4" s="1"/>
  <c r="I23" i="4"/>
  <c r="J23" i="4" s="1"/>
  <c r="L23" i="4" s="1"/>
  <c r="I22" i="4"/>
  <c r="J22" i="4" s="1"/>
  <c r="L22" i="4" s="1"/>
  <c r="I21" i="4"/>
  <c r="J21" i="4" s="1"/>
  <c r="L21" i="4" s="1"/>
  <c r="I20" i="4"/>
  <c r="J20" i="4" s="1"/>
  <c r="L20" i="4" s="1"/>
  <c r="I19" i="4"/>
  <c r="J19" i="4" s="1"/>
  <c r="L19" i="4" s="1"/>
  <c r="I18" i="4"/>
  <c r="J18" i="4" s="1"/>
  <c r="L18" i="4" s="1"/>
  <c r="I17" i="4"/>
  <c r="J17" i="4" s="1"/>
  <c r="L17" i="4" s="1"/>
  <c r="I16" i="4"/>
  <c r="J16" i="4" s="1"/>
  <c r="L16" i="4" s="1"/>
  <c r="I15" i="4"/>
  <c r="J15" i="4" s="1"/>
  <c r="L15" i="4" s="1"/>
  <c r="I14" i="4"/>
  <c r="J14" i="4" s="1"/>
  <c r="L14" i="4" s="1"/>
  <c r="I13" i="4"/>
  <c r="J13" i="4" s="1"/>
  <c r="L13" i="4" s="1"/>
  <c r="I12" i="4"/>
  <c r="J12" i="4" s="1"/>
  <c r="L12" i="4" s="1"/>
  <c r="I11" i="4"/>
  <c r="J11" i="4" s="1"/>
  <c r="L11" i="4" s="1"/>
  <c r="I10" i="4"/>
  <c r="J10" i="4" s="1"/>
  <c r="L10" i="4" s="1"/>
  <c r="I9" i="4"/>
  <c r="J9" i="4" s="1"/>
  <c r="L9" i="4" s="1"/>
  <c r="I8" i="4"/>
  <c r="J8" i="4" s="1"/>
  <c r="L8" i="4" s="1"/>
  <c r="I7" i="4"/>
  <c r="J7" i="4" s="1"/>
  <c r="L7" i="4" s="1"/>
  <c r="J530" i="3"/>
  <c r="L530" i="3" s="1"/>
  <c r="J529" i="3"/>
  <c r="L529" i="3" s="1"/>
  <c r="J524" i="3"/>
  <c r="L524" i="3" s="1"/>
  <c r="J523" i="3"/>
  <c r="L523" i="3" s="1"/>
  <c r="J518" i="3"/>
  <c r="L518" i="3" s="1"/>
  <c r="J517" i="3"/>
  <c r="L517" i="3" s="1"/>
  <c r="J512" i="3"/>
  <c r="L512" i="3" s="1"/>
  <c r="J511" i="3"/>
  <c r="L511" i="3" s="1"/>
  <c r="J506" i="3"/>
  <c r="L506" i="3" s="1"/>
  <c r="J505" i="3"/>
  <c r="L505" i="3" s="1"/>
  <c r="J501" i="3"/>
  <c r="L501" i="3" s="1"/>
  <c r="J500" i="3"/>
  <c r="L500" i="3" s="1"/>
  <c r="J495" i="3"/>
  <c r="L495" i="3" s="1"/>
  <c r="J494" i="3"/>
  <c r="L494" i="3" s="1"/>
  <c r="J489" i="3"/>
  <c r="L489" i="3" s="1"/>
  <c r="J488" i="3"/>
  <c r="L488" i="3" s="1"/>
  <c r="J483" i="3"/>
  <c r="L483" i="3" s="1"/>
  <c r="J482" i="3"/>
  <c r="L482" i="3" s="1"/>
  <c r="J477" i="3"/>
  <c r="L477" i="3" s="1"/>
  <c r="J476" i="3"/>
  <c r="L476" i="3" s="1"/>
  <c r="J471" i="3"/>
  <c r="L471" i="3" s="1"/>
  <c r="J470" i="3"/>
  <c r="L470" i="3" s="1"/>
  <c r="J465" i="3"/>
  <c r="L465" i="3" s="1"/>
  <c r="J464" i="3"/>
  <c r="L464" i="3" s="1"/>
  <c r="J459" i="3"/>
  <c r="L459" i="3" s="1"/>
  <c r="J458" i="3"/>
  <c r="L458" i="3" s="1"/>
  <c r="J454" i="3"/>
  <c r="L454" i="3" s="1"/>
  <c r="J453" i="3"/>
  <c r="L453" i="3" s="1"/>
  <c r="J448" i="3"/>
  <c r="L448" i="3" s="1"/>
  <c r="J447" i="3"/>
  <c r="L447" i="3" s="1"/>
  <c r="J442" i="3"/>
  <c r="L442" i="3" s="1"/>
  <c r="J441" i="3"/>
  <c r="L441" i="3" s="1"/>
  <c r="J436" i="3"/>
  <c r="L436" i="3" s="1"/>
  <c r="J435" i="3"/>
  <c r="L435" i="3" s="1"/>
  <c r="J430" i="3"/>
  <c r="L430" i="3" s="1"/>
  <c r="J429" i="3"/>
  <c r="L429" i="3" s="1"/>
  <c r="J424" i="3"/>
  <c r="L424" i="3" s="1"/>
  <c r="J423" i="3"/>
  <c r="L423" i="3" s="1"/>
  <c r="J418" i="3"/>
  <c r="L418" i="3" s="1"/>
  <c r="J417" i="3"/>
  <c r="L417" i="3" s="1"/>
  <c r="J412" i="3"/>
  <c r="L412" i="3" s="1"/>
  <c r="J411" i="3"/>
  <c r="L411" i="3" s="1"/>
  <c r="J406" i="3"/>
  <c r="L406" i="3" s="1"/>
  <c r="J405" i="3"/>
  <c r="L405" i="3" s="1"/>
  <c r="J400" i="3"/>
  <c r="L400" i="3" s="1"/>
  <c r="J399" i="3"/>
  <c r="L399" i="3" s="1"/>
  <c r="J395" i="3"/>
  <c r="L395" i="3" s="1"/>
  <c r="J394" i="3"/>
  <c r="L394" i="3" s="1"/>
  <c r="J389" i="3"/>
  <c r="L389" i="3" s="1"/>
  <c r="J388" i="3"/>
  <c r="L388" i="3" s="1"/>
  <c r="J383" i="3"/>
  <c r="L383" i="3" s="1"/>
  <c r="J382" i="3"/>
  <c r="L382" i="3" s="1"/>
  <c r="J377" i="3"/>
  <c r="L377" i="3" s="1"/>
  <c r="J376" i="3"/>
  <c r="L376" i="3" s="1"/>
  <c r="J371" i="3"/>
  <c r="L371" i="3" s="1"/>
  <c r="J370" i="3"/>
  <c r="L370" i="3" s="1"/>
  <c r="J365" i="3"/>
  <c r="L365" i="3" s="1"/>
  <c r="J364" i="3"/>
  <c r="L364" i="3" s="1"/>
  <c r="J359" i="3"/>
  <c r="L359" i="3" s="1"/>
  <c r="J358" i="3"/>
  <c r="L358" i="3" s="1"/>
  <c r="J353" i="3"/>
  <c r="L353" i="3" s="1"/>
  <c r="J348" i="3"/>
  <c r="L348" i="3" s="1"/>
  <c r="J347" i="3"/>
  <c r="L347" i="3" s="1"/>
  <c r="J342" i="3"/>
  <c r="L342" i="3" s="1"/>
  <c r="J341" i="3"/>
  <c r="L341" i="3" s="1"/>
  <c r="J336" i="3"/>
  <c r="L336" i="3" s="1"/>
  <c r="J335" i="3"/>
  <c r="L335" i="3" s="1"/>
  <c r="J329" i="3"/>
  <c r="L329" i="3" s="1"/>
  <c r="J323" i="3"/>
  <c r="L323" i="3" s="1"/>
  <c r="J317" i="3"/>
  <c r="L317" i="3" s="1"/>
  <c r="J312" i="3"/>
  <c r="L312" i="3" s="1"/>
  <c r="J306" i="3"/>
  <c r="L306" i="3" s="1"/>
  <c r="J300" i="3"/>
  <c r="L300" i="3" s="1"/>
  <c r="J294" i="3"/>
  <c r="L294" i="3" s="1"/>
  <c r="J288" i="3"/>
  <c r="L288" i="3" s="1"/>
  <c r="J282" i="3"/>
  <c r="L282" i="3" s="1"/>
  <c r="J276" i="3"/>
  <c r="L276" i="3" s="1"/>
  <c r="J270" i="3"/>
  <c r="L270" i="3" s="1"/>
  <c r="J264" i="3"/>
  <c r="L264" i="3" s="1"/>
  <c r="J258" i="3"/>
  <c r="L258" i="3" s="1"/>
  <c r="J252" i="3"/>
  <c r="L252" i="3" s="1"/>
  <c r="J246" i="3"/>
  <c r="L246" i="3" s="1"/>
  <c r="J240" i="3"/>
  <c r="L240" i="3" s="1"/>
  <c r="J229" i="3"/>
  <c r="L229" i="3" s="1"/>
  <c r="J223" i="3"/>
  <c r="L223" i="3" s="1"/>
  <c r="J217" i="3"/>
  <c r="L217" i="3" s="1"/>
  <c r="J211" i="3"/>
  <c r="L211" i="3" s="1"/>
  <c r="J206" i="3"/>
  <c r="L206" i="3" s="1"/>
  <c r="J200" i="3"/>
  <c r="L200" i="3" s="1"/>
  <c r="J194" i="3"/>
  <c r="L194" i="3" s="1"/>
  <c r="J188" i="3"/>
  <c r="L188" i="3" s="1"/>
  <c r="J182" i="3"/>
  <c r="L182" i="3" s="1"/>
  <c r="J176" i="3"/>
  <c r="L176" i="3" s="1"/>
  <c r="J170" i="3"/>
  <c r="L170" i="3" s="1"/>
  <c r="J164" i="3"/>
  <c r="L164" i="3" s="1"/>
  <c r="J158" i="3"/>
  <c r="L158" i="3" s="1"/>
  <c r="J153" i="3"/>
  <c r="L153" i="3" s="1"/>
  <c r="J147" i="3"/>
  <c r="L147" i="3" s="1"/>
  <c r="J141" i="3"/>
  <c r="L141" i="3" s="1"/>
  <c r="J135" i="3"/>
  <c r="L135" i="3" s="1"/>
  <c r="J129" i="3"/>
  <c r="L129" i="3" s="1"/>
  <c r="J123" i="3"/>
  <c r="L123" i="3" s="1"/>
  <c r="J117" i="3"/>
  <c r="L117" i="3" s="1"/>
  <c r="J111" i="3"/>
  <c r="L111" i="3" s="1"/>
  <c r="J105" i="3"/>
  <c r="L105" i="3" s="1"/>
  <c r="J99" i="3"/>
  <c r="L99" i="3" s="1"/>
  <c r="J93" i="3"/>
  <c r="L93" i="3" s="1"/>
  <c r="J87" i="3"/>
  <c r="L87" i="3" s="1"/>
  <c r="J81" i="3"/>
  <c r="L81" i="3" s="1"/>
  <c r="J75" i="3"/>
  <c r="L75" i="3" s="1"/>
  <c r="J69" i="3"/>
  <c r="L69" i="3" s="1"/>
  <c r="J63" i="3"/>
  <c r="L63" i="3" s="1"/>
  <c r="J57" i="3"/>
  <c r="L57" i="3" s="1"/>
  <c r="J51" i="3"/>
  <c r="L51" i="3" s="1"/>
  <c r="J45" i="3"/>
  <c r="L45" i="3" s="1"/>
  <c r="J39" i="3"/>
  <c r="L39" i="3" s="1"/>
  <c r="J33" i="3"/>
  <c r="L33" i="3" s="1"/>
  <c r="J27" i="3"/>
  <c r="L27" i="3" s="1"/>
  <c r="I543" i="3"/>
  <c r="G543" i="3"/>
  <c r="F543" i="3"/>
  <c r="J532" i="3"/>
  <c r="L532" i="3" s="1"/>
  <c r="J531" i="3"/>
  <c r="L531" i="3" s="1"/>
  <c r="J528" i="3"/>
  <c r="L528" i="3" s="1"/>
  <c r="J527" i="3"/>
  <c r="L527" i="3" s="1"/>
  <c r="J526" i="3"/>
  <c r="L526" i="3" s="1"/>
  <c r="J525" i="3"/>
  <c r="L525" i="3" s="1"/>
  <c r="J522" i="3"/>
  <c r="L522" i="3" s="1"/>
  <c r="J521" i="3"/>
  <c r="L521" i="3" s="1"/>
  <c r="J520" i="3"/>
  <c r="L520" i="3" s="1"/>
  <c r="J519" i="3"/>
  <c r="L519" i="3" s="1"/>
  <c r="J516" i="3"/>
  <c r="L516" i="3" s="1"/>
  <c r="J515" i="3"/>
  <c r="L515" i="3" s="1"/>
  <c r="J514" i="3"/>
  <c r="L514" i="3" s="1"/>
  <c r="J513" i="3"/>
  <c r="L513" i="3" s="1"/>
  <c r="J510" i="3"/>
  <c r="L510" i="3" s="1"/>
  <c r="J509" i="3"/>
  <c r="L509" i="3" s="1"/>
  <c r="J508" i="3"/>
  <c r="L508" i="3" s="1"/>
  <c r="J507" i="3"/>
  <c r="L507" i="3" s="1"/>
  <c r="J504" i="3"/>
  <c r="L504" i="3" s="1"/>
  <c r="J503" i="3"/>
  <c r="L503" i="3" s="1"/>
  <c r="J502" i="3"/>
  <c r="L502" i="3" s="1"/>
  <c r="J499" i="3"/>
  <c r="L499" i="3" s="1"/>
  <c r="J498" i="3"/>
  <c r="L498" i="3" s="1"/>
  <c r="J497" i="3"/>
  <c r="L497" i="3" s="1"/>
  <c r="J496" i="3"/>
  <c r="L496" i="3" s="1"/>
  <c r="J493" i="3"/>
  <c r="L493" i="3" s="1"/>
  <c r="J492" i="3"/>
  <c r="L492" i="3" s="1"/>
  <c r="J491" i="3"/>
  <c r="L491" i="3" s="1"/>
  <c r="J490" i="3"/>
  <c r="L490" i="3" s="1"/>
  <c r="J487" i="3"/>
  <c r="L487" i="3" s="1"/>
  <c r="J486" i="3"/>
  <c r="L486" i="3" s="1"/>
  <c r="J485" i="3"/>
  <c r="L485" i="3" s="1"/>
  <c r="J484" i="3"/>
  <c r="L484" i="3" s="1"/>
  <c r="J481" i="3"/>
  <c r="L481" i="3" s="1"/>
  <c r="J480" i="3"/>
  <c r="L480" i="3" s="1"/>
  <c r="J479" i="3"/>
  <c r="L479" i="3" s="1"/>
  <c r="J478" i="3"/>
  <c r="L478" i="3" s="1"/>
  <c r="J475" i="3"/>
  <c r="L475" i="3" s="1"/>
  <c r="J474" i="3"/>
  <c r="L474" i="3" s="1"/>
  <c r="J473" i="3"/>
  <c r="L473" i="3" s="1"/>
  <c r="J472" i="3"/>
  <c r="L472" i="3" s="1"/>
  <c r="J469" i="3"/>
  <c r="L469" i="3" s="1"/>
  <c r="J468" i="3"/>
  <c r="L468" i="3" s="1"/>
  <c r="J467" i="3"/>
  <c r="L467" i="3" s="1"/>
  <c r="J466" i="3"/>
  <c r="L466" i="3" s="1"/>
  <c r="J463" i="3"/>
  <c r="L463" i="3" s="1"/>
  <c r="J462" i="3"/>
  <c r="L462" i="3" s="1"/>
  <c r="J461" i="3"/>
  <c r="L461" i="3" s="1"/>
  <c r="J460" i="3"/>
  <c r="L460" i="3" s="1"/>
  <c r="J457" i="3"/>
  <c r="L457" i="3" s="1"/>
  <c r="J456" i="3"/>
  <c r="L456" i="3" s="1"/>
  <c r="J455" i="3"/>
  <c r="L455" i="3" s="1"/>
  <c r="J452" i="3"/>
  <c r="L452" i="3" s="1"/>
  <c r="J451" i="3"/>
  <c r="L451" i="3" s="1"/>
  <c r="J450" i="3"/>
  <c r="L450" i="3" s="1"/>
  <c r="J449" i="3"/>
  <c r="L449" i="3" s="1"/>
  <c r="J446" i="3"/>
  <c r="L446" i="3" s="1"/>
  <c r="J445" i="3"/>
  <c r="L445" i="3" s="1"/>
  <c r="J444" i="3"/>
  <c r="L444" i="3" s="1"/>
  <c r="J443" i="3"/>
  <c r="L443" i="3" s="1"/>
  <c r="J440" i="3"/>
  <c r="L440" i="3" s="1"/>
  <c r="J439" i="3"/>
  <c r="L439" i="3" s="1"/>
  <c r="J438" i="3"/>
  <c r="L438" i="3" s="1"/>
  <c r="J437" i="3"/>
  <c r="L437" i="3" s="1"/>
  <c r="J434" i="3"/>
  <c r="L434" i="3" s="1"/>
  <c r="J433" i="3"/>
  <c r="L433" i="3" s="1"/>
  <c r="J432" i="3"/>
  <c r="L432" i="3" s="1"/>
  <c r="J431" i="3"/>
  <c r="L431" i="3" s="1"/>
  <c r="J428" i="3"/>
  <c r="L428" i="3" s="1"/>
  <c r="J427" i="3"/>
  <c r="L427" i="3" s="1"/>
  <c r="J426" i="3"/>
  <c r="L426" i="3" s="1"/>
  <c r="J425" i="3"/>
  <c r="L425" i="3" s="1"/>
  <c r="J422" i="3"/>
  <c r="L422" i="3" s="1"/>
  <c r="J421" i="3"/>
  <c r="L421" i="3" s="1"/>
  <c r="J420" i="3"/>
  <c r="L420" i="3" s="1"/>
  <c r="J419" i="3"/>
  <c r="L419" i="3" s="1"/>
  <c r="J416" i="3"/>
  <c r="L416" i="3" s="1"/>
  <c r="J415" i="3"/>
  <c r="L415" i="3" s="1"/>
  <c r="J414" i="3"/>
  <c r="L414" i="3" s="1"/>
  <c r="J413" i="3"/>
  <c r="L413" i="3" s="1"/>
  <c r="J410" i="3"/>
  <c r="L410" i="3" s="1"/>
  <c r="J409" i="3"/>
  <c r="L409" i="3" s="1"/>
  <c r="J408" i="3"/>
  <c r="L408" i="3" s="1"/>
  <c r="J407" i="3"/>
  <c r="L407" i="3" s="1"/>
  <c r="J404" i="3"/>
  <c r="L404" i="3" s="1"/>
  <c r="J403" i="3"/>
  <c r="L403" i="3" s="1"/>
  <c r="J402" i="3"/>
  <c r="L402" i="3" s="1"/>
  <c r="J401" i="3"/>
  <c r="L401" i="3" s="1"/>
  <c r="J398" i="3"/>
  <c r="L398" i="3" s="1"/>
  <c r="J397" i="3"/>
  <c r="L397" i="3" s="1"/>
  <c r="J396" i="3"/>
  <c r="L396" i="3" s="1"/>
  <c r="J393" i="3"/>
  <c r="L393" i="3" s="1"/>
  <c r="J392" i="3"/>
  <c r="L392" i="3" s="1"/>
  <c r="J391" i="3"/>
  <c r="L391" i="3" s="1"/>
  <c r="J390" i="3"/>
  <c r="L390" i="3" s="1"/>
  <c r="J387" i="3"/>
  <c r="L387" i="3" s="1"/>
  <c r="J386" i="3"/>
  <c r="L386" i="3" s="1"/>
  <c r="J385" i="3"/>
  <c r="L385" i="3" s="1"/>
  <c r="J384" i="3"/>
  <c r="L384" i="3" s="1"/>
  <c r="J381" i="3"/>
  <c r="L381" i="3" s="1"/>
  <c r="J380" i="3"/>
  <c r="L380" i="3" s="1"/>
  <c r="J379" i="3"/>
  <c r="L379" i="3" s="1"/>
  <c r="J378" i="3"/>
  <c r="L378" i="3" s="1"/>
  <c r="J375" i="3"/>
  <c r="L375" i="3" s="1"/>
  <c r="J374" i="3"/>
  <c r="L374" i="3" s="1"/>
  <c r="J373" i="3"/>
  <c r="L373" i="3" s="1"/>
  <c r="J372" i="3"/>
  <c r="L372" i="3" s="1"/>
  <c r="J369" i="3"/>
  <c r="L369" i="3" s="1"/>
  <c r="J368" i="3"/>
  <c r="L368" i="3" s="1"/>
  <c r="J367" i="3"/>
  <c r="L367" i="3" s="1"/>
  <c r="J366" i="3"/>
  <c r="L366" i="3" s="1"/>
  <c r="J363" i="3"/>
  <c r="L363" i="3" s="1"/>
  <c r="J362" i="3"/>
  <c r="L362" i="3" s="1"/>
  <c r="J361" i="3"/>
  <c r="L361" i="3" s="1"/>
  <c r="J360" i="3"/>
  <c r="L360" i="3" s="1"/>
  <c r="J357" i="3"/>
  <c r="L357" i="3" s="1"/>
  <c r="J356" i="3"/>
  <c r="L356" i="3" s="1"/>
  <c r="J355" i="3"/>
  <c r="L355" i="3" s="1"/>
  <c r="J354" i="3"/>
  <c r="L354" i="3" s="1"/>
  <c r="J352" i="3"/>
  <c r="L352" i="3" s="1"/>
  <c r="J351" i="3"/>
  <c r="L351" i="3" s="1"/>
  <c r="J350" i="3"/>
  <c r="L350" i="3" s="1"/>
  <c r="J349" i="3"/>
  <c r="L349" i="3" s="1"/>
  <c r="J346" i="3"/>
  <c r="L346" i="3" s="1"/>
  <c r="J345" i="3"/>
  <c r="L345" i="3" s="1"/>
  <c r="J344" i="3"/>
  <c r="L344" i="3" s="1"/>
  <c r="J343" i="3"/>
  <c r="L343" i="3" s="1"/>
  <c r="J340" i="3"/>
  <c r="L340" i="3" s="1"/>
  <c r="J339" i="3"/>
  <c r="L339" i="3" s="1"/>
  <c r="J338" i="3"/>
  <c r="L338" i="3" s="1"/>
  <c r="J337" i="3"/>
  <c r="L337" i="3" s="1"/>
  <c r="J334" i="3"/>
  <c r="L334" i="3" s="1"/>
  <c r="J333" i="3"/>
  <c r="L333" i="3" s="1"/>
  <c r="J332" i="3"/>
  <c r="L332" i="3" s="1"/>
  <c r="J331" i="3"/>
  <c r="L331" i="3" s="1"/>
  <c r="J330" i="3"/>
  <c r="L330" i="3" s="1"/>
  <c r="J328" i="3"/>
  <c r="L328" i="3" s="1"/>
  <c r="J327" i="3"/>
  <c r="L327" i="3" s="1"/>
  <c r="J326" i="3"/>
  <c r="L326" i="3" s="1"/>
  <c r="J325" i="3"/>
  <c r="L325" i="3" s="1"/>
  <c r="J324" i="3"/>
  <c r="L324" i="3" s="1"/>
  <c r="J322" i="3"/>
  <c r="L322" i="3" s="1"/>
  <c r="J321" i="3"/>
  <c r="L321" i="3" s="1"/>
  <c r="J320" i="3"/>
  <c r="L320" i="3" s="1"/>
  <c r="J319" i="3"/>
  <c r="L319" i="3" s="1"/>
  <c r="J318" i="3"/>
  <c r="L318" i="3" s="1"/>
  <c r="J316" i="3"/>
  <c r="L316" i="3" s="1"/>
  <c r="J315" i="3"/>
  <c r="L315" i="3" s="1"/>
  <c r="J314" i="3"/>
  <c r="L314" i="3" s="1"/>
  <c r="J313" i="3"/>
  <c r="L313" i="3" s="1"/>
  <c r="J311" i="3"/>
  <c r="L311" i="3" s="1"/>
  <c r="J310" i="3"/>
  <c r="L310" i="3" s="1"/>
  <c r="J309" i="3"/>
  <c r="L309" i="3" s="1"/>
  <c r="J308" i="3"/>
  <c r="L308" i="3" s="1"/>
  <c r="J307" i="3"/>
  <c r="L307" i="3" s="1"/>
  <c r="J305" i="3"/>
  <c r="L305" i="3" s="1"/>
  <c r="J304" i="3"/>
  <c r="L304" i="3" s="1"/>
  <c r="J303" i="3"/>
  <c r="L303" i="3" s="1"/>
  <c r="J302" i="3"/>
  <c r="L302" i="3" s="1"/>
  <c r="J301" i="3"/>
  <c r="L301" i="3" s="1"/>
  <c r="J299" i="3"/>
  <c r="L299" i="3" s="1"/>
  <c r="J298" i="3"/>
  <c r="L298" i="3" s="1"/>
  <c r="J297" i="3"/>
  <c r="L297" i="3" s="1"/>
  <c r="J296" i="3"/>
  <c r="L296" i="3" s="1"/>
  <c r="J295" i="3"/>
  <c r="L295" i="3" s="1"/>
  <c r="J293" i="3"/>
  <c r="L293" i="3" s="1"/>
  <c r="J292" i="3"/>
  <c r="L292" i="3" s="1"/>
  <c r="J291" i="3"/>
  <c r="L291" i="3" s="1"/>
  <c r="J290" i="3"/>
  <c r="L290" i="3" s="1"/>
  <c r="J289" i="3"/>
  <c r="L289" i="3" s="1"/>
  <c r="J287" i="3"/>
  <c r="L287" i="3" s="1"/>
  <c r="J286" i="3"/>
  <c r="L286" i="3" s="1"/>
  <c r="J285" i="3"/>
  <c r="L285" i="3" s="1"/>
  <c r="J284" i="3"/>
  <c r="L284" i="3" s="1"/>
  <c r="J283" i="3"/>
  <c r="L283" i="3" s="1"/>
  <c r="J281" i="3"/>
  <c r="L281" i="3" s="1"/>
  <c r="J280" i="3"/>
  <c r="L280" i="3" s="1"/>
  <c r="J279" i="3"/>
  <c r="L279" i="3" s="1"/>
  <c r="J278" i="3"/>
  <c r="L278" i="3" s="1"/>
  <c r="J277" i="3"/>
  <c r="L277" i="3" s="1"/>
  <c r="J275" i="3"/>
  <c r="L275" i="3" s="1"/>
  <c r="J274" i="3"/>
  <c r="L274" i="3" s="1"/>
  <c r="J273" i="3"/>
  <c r="L273" i="3" s="1"/>
  <c r="J272" i="3"/>
  <c r="L272" i="3" s="1"/>
  <c r="J271" i="3"/>
  <c r="L271" i="3" s="1"/>
  <c r="J269" i="3"/>
  <c r="L269" i="3" s="1"/>
  <c r="J268" i="3"/>
  <c r="L268" i="3" s="1"/>
  <c r="J267" i="3"/>
  <c r="L267" i="3" s="1"/>
  <c r="J266" i="3"/>
  <c r="L266" i="3" s="1"/>
  <c r="J265" i="3"/>
  <c r="L265" i="3" s="1"/>
  <c r="J263" i="3"/>
  <c r="L263" i="3" s="1"/>
  <c r="J262" i="3"/>
  <c r="L262" i="3" s="1"/>
  <c r="J261" i="3"/>
  <c r="L261" i="3" s="1"/>
  <c r="J260" i="3"/>
  <c r="L260" i="3" s="1"/>
  <c r="J259" i="3"/>
  <c r="L259" i="3" s="1"/>
  <c r="J257" i="3"/>
  <c r="L257" i="3" s="1"/>
  <c r="J256" i="3"/>
  <c r="L256" i="3" s="1"/>
  <c r="J255" i="3"/>
  <c r="L255" i="3" s="1"/>
  <c r="J254" i="3"/>
  <c r="L254" i="3" s="1"/>
  <c r="J253" i="3"/>
  <c r="L253" i="3" s="1"/>
  <c r="J251" i="3"/>
  <c r="L251" i="3" s="1"/>
  <c r="J250" i="3"/>
  <c r="L250" i="3" s="1"/>
  <c r="J249" i="3"/>
  <c r="L249" i="3" s="1"/>
  <c r="J248" i="3"/>
  <c r="L248" i="3" s="1"/>
  <c r="J247" i="3"/>
  <c r="L247" i="3" s="1"/>
  <c r="J245" i="3"/>
  <c r="L245" i="3" s="1"/>
  <c r="J244" i="3"/>
  <c r="L244" i="3" s="1"/>
  <c r="J243" i="3"/>
  <c r="L243" i="3" s="1"/>
  <c r="J242" i="3"/>
  <c r="L242" i="3" s="1"/>
  <c r="J241" i="3"/>
  <c r="L241" i="3" s="1"/>
  <c r="J239" i="3"/>
  <c r="L239" i="3" s="1"/>
  <c r="J238" i="3"/>
  <c r="L238" i="3" s="1"/>
  <c r="J237" i="3"/>
  <c r="L237" i="3" s="1"/>
  <c r="J236" i="3"/>
  <c r="L236" i="3" s="1"/>
  <c r="J235" i="3"/>
  <c r="L235" i="3" s="1"/>
  <c r="J234" i="3"/>
  <c r="L234" i="3" s="1"/>
  <c r="J233" i="3"/>
  <c r="L233" i="3" s="1"/>
  <c r="J232" i="3"/>
  <c r="L232" i="3" s="1"/>
  <c r="J231" i="3"/>
  <c r="L231" i="3" s="1"/>
  <c r="J230" i="3"/>
  <c r="L230" i="3" s="1"/>
  <c r="J228" i="3"/>
  <c r="L228" i="3" s="1"/>
  <c r="J227" i="3"/>
  <c r="L227" i="3" s="1"/>
  <c r="J226" i="3"/>
  <c r="L226" i="3" s="1"/>
  <c r="J225" i="3"/>
  <c r="L225" i="3" s="1"/>
  <c r="J224" i="3"/>
  <c r="L224" i="3" s="1"/>
  <c r="J222" i="3"/>
  <c r="L222" i="3" s="1"/>
  <c r="J221" i="3"/>
  <c r="L221" i="3" s="1"/>
  <c r="J220" i="3"/>
  <c r="L220" i="3" s="1"/>
  <c r="J219" i="3"/>
  <c r="L219" i="3" s="1"/>
  <c r="J218" i="3"/>
  <c r="L218" i="3" s="1"/>
  <c r="J216" i="3"/>
  <c r="L216" i="3" s="1"/>
  <c r="J215" i="3"/>
  <c r="L215" i="3" s="1"/>
  <c r="J214" i="3"/>
  <c r="L214" i="3" s="1"/>
  <c r="J213" i="3"/>
  <c r="L213" i="3" s="1"/>
  <c r="J212" i="3"/>
  <c r="L212" i="3" s="1"/>
  <c r="J210" i="3"/>
  <c r="L210" i="3" s="1"/>
  <c r="J209" i="3"/>
  <c r="L209" i="3" s="1"/>
  <c r="J208" i="3"/>
  <c r="L208" i="3" s="1"/>
  <c r="J207" i="3"/>
  <c r="L207" i="3" s="1"/>
  <c r="J205" i="3"/>
  <c r="L205" i="3" s="1"/>
  <c r="J204" i="3"/>
  <c r="L204" i="3" s="1"/>
  <c r="J203" i="3"/>
  <c r="L203" i="3" s="1"/>
  <c r="J202" i="3"/>
  <c r="L202" i="3" s="1"/>
  <c r="J201" i="3"/>
  <c r="L201" i="3" s="1"/>
  <c r="J199" i="3"/>
  <c r="L199" i="3" s="1"/>
  <c r="J198" i="3"/>
  <c r="L198" i="3" s="1"/>
  <c r="J197" i="3"/>
  <c r="L197" i="3" s="1"/>
  <c r="J196" i="3"/>
  <c r="L196" i="3" s="1"/>
  <c r="J195" i="3"/>
  <c r="L195" i="3" s="1"/>
  <c r="J193" i="3"/>
  <c r="L193" i="3" s="1"/>
  <c r="J192" i="3"/>
  <c r="L192" i="3" s="1"/>
  <c r="J191" i="3"/>
  <c r="L191" i="3" s="1"/>
  <c r="J190" i="3"/>
  <c r="L190" i="3" s="1"/>
  <c r="J189" i="3"/>
  <c r="L189" i="3" s="1"/>
  <c r="J187" i="3"/>
  <c r="L187" i="3" s="1"/>
  <c r="J186" i="3"/>
  <c r="L186" i="3" s="1"/>
  <c r="J185" i="3"/>
  <c r="L185" i="3" s="1"/>
  <c r="J184" i="3"/>
  <c r="L184" i="3" s="1"/>
  <c r="J183" i="3"/>
  <c r="L183" i="3" s="1"/>
  <c r="J181" i="3"/>
  <c r="L181" i="3" s="1"/>
  <c r="J180" i="3"/>
  <c r="L180" i="3" s="1"/>
  <c r="J179" i="3"/>
  <c r="L179" i="3" s="1"/>
  <c r="J178" i="3"/>
  <c r="L178" i="3" s="1"/>
  <c r="J177" i="3"/>
  <c r="L177" i="3" s="1"/>
  <c r="J175" i="3"/>
  <c r="L175" i="3" s="1"/>
  <c r="J174" i="3"/>
  <c r="L174" i="3" s="1"/>
  <c r="J173" i="3"/>
  <c r="L173" i="3" s="1"/>
  <c r="J172" i="3"/>
  <c r="L172" i="3" s="1"/>
  <c r="J171" i="3"/>
  <c r="L171" i="3" s="1"/>
  <c r="J169" i="3"/>
  <c r="L169" i="3" s="1"/>
  <c r="J168" i="3"/>
  <c r="L168" i="3" s="1"/>
  <c r="J167" i="3"/>
  <c r="L167" i="3" s="1"/>
  <c r="J166" i="3"/>
  <c r="L166" i="3" s="1"/>
  <c r="J165" i="3"/>
  <c r="L165" i="3" s="1"/>
  <c r="J163" i="3"/>
  <c r="L163" i="3" s="1"/>
  <c r="J162" i="3"/>
  <c r="L162" i="3" s="1"/>
  <c r="J161" i="3"/>
  <c r="L161" i="3" s="1"/>
  <c r="J160" i="3"/>
  <c r="L160" i="3" s="1"/>
  <c r="J159" i="3"/>
  <c r="L159" i="3" s="1"/>
  <c r="J157" i="3"/>
  <c r="L157" i="3" s="1"/>
  <c r="J156" i="3"/>
  <c r="L156" i="3" s="1"/>
  <c r="J155" i="3"/>
  <c r="L155" i="3" s="1"/>
  <c r="J154" i="3"/>
  <c r="L154" i="3" s="1"/>
  <c r="J152" i="3"/>
  <c r="L152" i="3" s="1"/>
  <c r="J151" i="3"/>
  <c r="L151" i="3" s="1"/>
  <c r="J150" i="3"/>
  <c r="L150" i="3" s="1"/>
  <c r="J149" i="3"/>
  <c r="L149" i="3" s="1"/>
  <c r="J148" i="3"/>
  <c r="L148" i="3" s="1"/>
  <c r="J146" i="3"/>
  <c r="L146" i="3" s="1"/>
  <c r="J145" i="3"/>
  <c r="L145" i="3" s="1"/>
  <c r="J144" i="3"/>
  <c r="L144" i="3" s="1"/>
  <c r="J143" i="3"/>
  <c r="L143" i="3" s="1"/>
  <c r="J142" i="3"/>
  <c r="L142" i="3" s="1"/>
  <c r="J140" i="3"/>
  <c r="L140" i="3" s="1"/>
  <c r="J139" i="3"/>
  <c r="L139" i="3" s="1"/>
  <c r="J138" i="3"/>
  <c r="L138" i="3" s="1"/>
  <c r="J137" i="3"/>
  <c r="L137" i="3" s="1"/>
  <c r="J136" i="3"/>
  <c r="L136" i="3" s="1"/>
  <c r="J134" i="3"/>
  <c r="L134" i="3" s="1"/>
  <c r="J133" i="3"/>
  <c r="L133" i="3" s="1"/>
  <c r="J132" i="3"/>
  <c r="L132" i="3" s="1"/>
  <c r="J131" i="3"/>
  <c r="L131" i="3" s="1"/>
  <c r="J130" i="3"/>
  <c r="L130" i="3" s="1"/>
  <c r="J128" i="3"/>
  <c r="L128" i="3" s="1"/>
  <c r="J127" i="3"/>
  <c r="L127" i="3" s="1"/>
  <c r="J126" i="3"/>
  <c r="L126" i="3" s="1"/>
  <c r="J125" i="3"/>
  <c r="L125" i="3" s="1"/>
  <c r="J124" i="3"/>
  <c r="L124" i="3" s="1"/>
  <c r="J122" i="3"/>
  <c r="L122" i="3" s="1"/>
  <c r="J121" i="3"/>
  <c r="L121" i="3" s="1"/>
  <c r="J120" i="3"/>
  <c r="L120" i="3" s="1"/>
  <c r="J119" i="3"/>
  <c r="L119" i="3" s="1"/>
  <c r="J118" i="3"/>
  <c r="L118" i="3" s="1"/>
  <c r="J116" i="3"/>
  <c r="L116" i="3" s="1"/>
  <c r="J115" i="3"/>
  <c r="L115" i="3" s="1"/>
  <c r="J114" i="3"/>
  <c r="L114" i="3" s="1"/>
  <c r="J113" i="3"/>
  <c r="L113" i="3" s="1"/>
  <c r="J112" i="3"/>
  <c r="L112" i="3" s="1"/>
  <c r="J110" i="3"/>
  <c r="L110" i="3" s="1"/>
  <c r="J109" i="3"/>
  <c r="L109" i="3" s="1"/>
  <c r="J108" i="3"/>
  <c r="L108" i="3" s="1"/>
  <c r="J107" i="3"/>
  <c r="L107" i="3" s="1"/>
  <c r="J106" i="3"/>
  <c r="L106" i="3" s="1"/>
  <c r="J104" i="3"/>
  <c r="L104" i="3" s="1"/>
  <c r="J103" i="3"/>
  <c r="L103" i="3" s="1"/>
  <c r="J102" i="3"/>
  <c r="L102" i="3" s="1"/>
  <c r="J101" i="3"/>
  <c r="L101" i="3" s="1"/>
  <c r="J100" i="3"/>
  <c r="L100" i="3" s="1"/>
  <c r="J98" i="3"/>
  <c r="L98" i="3" s="1"/>
  <c r="J97" i="3"/>
  <c r="L97" i="3" s="1"/>
  <c r="J96" i="3"/>
  <c r="L96" i="3" s="1"/>
  <c r="J95" i="3"/>
  <c r="L95" i="3" s="1"/>
  <c r="J94" i="3"/>
  <c r="L94" i="3" s="1"/>
  <c r="J92" i="3"/>
  <c r="L92" i="3" s="1"/>
  <c r="J91" i="3"/>
  <c r="L91" i="3" s="1"/>
  <c r="J90" i="3"/>
  <c r="L90" i="3" s="1"/>
  <c r="J89" i="3"/>
  <c r="L89" i="3" s="1"/>
  <c r="J88" i="3"/>
  <c r="L88" i="3" s="1"/>
  <c r="J86" i="3"/>
  <c r="L86" i="3" s="1"/>
  <c r="J85" i="3"/>
  <c r="L85" i="3" s="1"/>
  <c r="J84" i="3"/>
  <c r="L84" i="3" s="1"/>
  <c r="J83" i="3"/>
  <c r="L83" i="3" s="1"/>
  <c r="J82" i="3"/>
  <c r="L82" i="3" s="1"/>
  <c r="J80" i="3"/>
  <c r="L80" i="3" s="1"/>
  <c r="J79" i="3"/>
  <c r="L79" i="3" s="1"/>
  <c r="J78" i="3"/>
  <c r="L78" i="3" s="1"/>
  <c r="J77" i="3"/>
  <c r="L77" i="3" s="1"/>
  <c r="J76" i="3"/>
  <c r="L76" i="3" s="1"/>
  <c r="J74" i="3"/>
  <c r="L74" i="3" s="1"/>
  <c r="J73" i="3"/>
  <c r="L73" i="3" s="1"/>
  <c r="J72" i="3"/>
  <c r="L72" i="3" s="1"/>
  <c r="J71" i="3"/>
  <c r="L71" i="3" s="1"/>
  <c r="J70" i="3"/>
  <c r="L70" i="3" s="1"/>
  <c r="J68" i="3"/>
  <c r="L68" i="3" s="1"/>
  <c r="J67" i="3"/>
  <c r="L67" i="3" s="1"/>
  <c r="J66" i="3"/>
  <c r="L66" i="3" s="1"/>
  <c r="J65" i="3"/>
  <c r="L65" i="3" s="1"/>
  <c r="J64" i="3"/>
  <c r="L64" i="3" s="1"/>
  <c r="J62" i="3"/>
  <c r="L62" i="3" s="1"/>
  <c r="J61" i="3"/>
  <c r="L61" i="3" s="1"/>
  <c r="J60" i="3"/>
  <c r="L60" i="3" s="1"/>
  <c r="J59" i="3"/>
  <c r="L59" i="3" s="1"/>
  <c r="J58" i="3"/>
  <c r="L58" i="3" s="1"/>
  <c r="J56" i="3"/>
  <c r="L56" i="3" s="1"/>
  <c r="J55" i="3"/>
  <c r="L55" i="3" s="1"/>
  <c r="J54" i="3"/>
  <c r="L54" i="3" s="1"/>
  <c r="J53" i="3"/>
  <c r="L53" i="3" s="1"/>
  <c r="J52" i="3"/>
  <c r="L52" i="3" s="1"/>
  <c r="J50" i="3"/>
  <c r="L50" i="3" s="1"/>
  <c r="J49" i="3"/>
  <c r="L49" i="3" s="1"/>
  <c r="J48" i="3"/>
  <c r="L48" i="3" s="1"/>
  <c r="J47" i="3"/>
  <c r="L47" i="3" s="1"/>
  <c r="J46" i="3"/>
  <c r="L46" i="3" s="1"/>
  <c r="J44" i="3"/>
  <c r="L44" i="3" s="1"/>
  <c r="J43" i="3"/>
  <c r="L43" i="3" s="1"/>
  <c r="J42" i="3"/>
  <c r="L42" i="3" s="1"/>
  <c r="J41" i="3"/>
  <c r="L41" i="3" s="1"/>
  <c r="J40" i="3"/>
  <c r="L40" i="3" s="1"/>
  <c r="J38" i="3"/>
  <c r="L38" i="3" s="1"/>
  <c r="J37" i="3"/>
  <c r="L37" i="3" s="1"/>
  <c r="J36" i="3"/>
  <c r="L36" i="3" s="1"/>
  <c r="J35" i="3"/>
  <c r="L35" i="3" s="1"/>
  <c r="J34" i="3"/>
  <c r="L34" i="3" s="1"/>
  <c r="J32" i="3"/>
  <c r="L32" i="3" s="1"/>
  <c r="J31" i="3"/>
  <c r="L31" i="3" s="1"/>
  <c r="J30" i="3"/>
  <c r="L30" i="3" s="1"/>
  <c r="J29" i="3"/>
  <c r="L29" i="3" s="1"/>
  <c r="J28" i="3"/>
  <c r="L28" i="3" s="1"/>
  <c r="J26" i="3"/>
  <c r="L26" i="3" s="1"/>
  <c r="J13" i="3"/>
  <c r="L13" i="3" s="1"/>
  <c r="J12" i="3"/>
  <c r="L12" i="3" s="1"/>
  <c r="J11" i="3"/>
  <c r="L11" i="3" s="1"/>
  <c r="J10" i="3"/>
  <c r="L10" i="3" s="1"/>
  <c r="J8" i="3"/>
  <c r="L8" i="3" s="1"/>
  <c r="H532" i="3"/>
  <c r="K532" i="3" s="1"/>
  <c r="H531" i="3"/>
  <c r="K531" i="3" s="1"/>
  <c r="H530" i="3"/>
  <c r="K530" i="3" s="1"/>
  <c r="H529" i="3"/>
  <c r="K529" i="3" s="1"/>
  <c r="H528" i="3"/>
  <c r="K528" i="3" s="1"/>
  <c r="H527" i="3"/>
  <c r="K527" i="3" s="1"/>
  <c r="H526" i="3"/>
  <c r="K526" i="3" s="1"/>
  <c r="H525" i="3"/>
  <c r="K525" i="3" s="1"/>
  <c r="H524" i="3"/>
  <c r="K524" i="3" s="1"/>
  <c r="H523" i="3"/>
  <c r="K523" i="3" s="1"/>
  <c r="H522" i="3"/>
  <c r="K522" i="3" s="1"/>
  <c r="H521" i="3"/>
  <c r="K521" i="3" s="1"/>
  <c r="H520" i="3"/>
  <c r="K520" i="3" s="1"/>
  <c r="H519" i="3"/>
  <c r="K519" i="3" s="1"/>
  <c r="H518" i="3"/>
  <c r="K518" i="3" s="1"/>
  <c r="H517" i="3"/>
  <c r="K517" i="3" s="1"/>
  <c r="H516" i="3"/>
  <c r="K516" i="3" s="1"/>
  <c r="H515" i="3"/>
  <c r="K515" i="3" s="1"/>
  <c r="H514" i="3"/>
  <c r="K514" i="3" s="1"/>
  <c r="H513" i="3"/>
  <c r="K513" i="3" s="1"/>
  <c r="H512" i="3"/>
  <c r="K512" i="3" s="1"/>
  <c r="H511" i="3"/>
  <c r="K511" i="3" s="1"/>
  <c r="H510" i="3"/>
  <c r="K510" i="3" s="1"/>
  <c r="H509" i="3"/>
  <c r="K509" i="3" s="1"/>
  <c r="H508" i="3"/>
  <c r="K508" i="3" s="1"/>
  <c r="H507" i="3"/>
  <c r="K507" i="3" s="1"/>
  <c r="H506" i="3"/>
  <c r="K506" i="3" s="1"/>
  <c r="H505" i="3"/>
  <c r="K505" i="3" s="1"/>
  <c r="H504" i="3"/>
  <c r="K504" i="3" s="1"/>
  <c r="H503" i="3"/>
  <c r="K503" i="3" s="1"/>
  <c r="H502" i="3"/>
  <c r="K502" i="3" s="1"/>
  <c r="H501" i="3"/>
  <c r="K501" i="3" s="1"/>
  <c r="H500" i="3"/>
  <c r="K500" i="3" s="1"/>
  <c r="H499" i="3"/>
  <c r="K499" i="3" s="1"/>
  <c r="H498" i="3"/>
  <c r="K498" i="3" s="1"/>
  <c r="H497" i="3"/>
  <c r="K497" i="3" s="1"/>
  <c r="H496" i="3"/>
  <c r="K496" i="3" s="1"/>
  <c r="H495" i="3"/>
  <c r="K495" i="3" s="1"/>
  <c r="H494" i="3"/>
  <c r="K494" i="3" s="1"/>
  <c r="H493" i="3"/>
  <c r="K493" i="3" s="1"/>
  <c r="H492" i="3"/>
  <c r="K492" i="3" s="1"/>
  <c r="H491" i="3"/>
  <c r="K491" i="3" s="1"/>
  <c r="H490" i="3"/>
  <c r="K490" i="3" s="1"/>
  <c r="H489" i="3"/>
  <c r="K489" i="3" s="1"/>
  <c r="H488" i="3"/>
  <c r="K488" i="3" s="1"/>
  <c r="H487" i="3"/>
  <c r="K487" i="3" s="1"/>
  <c r="H486" i="3"/>
  <c r="K486" i="3" s="1"/>
  <c r="H485" i="3"/>
  <c r="K485" i="3" s="1"/>
  <c r="H484" i="3"/>
  <c r="K484" i="3" s="1"/>
  <c r="H483" i="3"/>
  <c r="K483" i="3" s="1"/>
  <c r="H482" i="3"/>
  <c r="K482" i="3" s="1"/>
  <c r="H481" i="3"/>
  <c r="K481" i="3" s="1"/>
  <c r="H480" i="3"/>
  <c r="K480" i="3" s="1"/>
  <c r="H479" i="3"/>
  <c r="K479" i="3" s="1"/>
  <c r="H478" i="3"/>
  <c r="K478" i="3" s="1"/>
  <c r="H477" i="3"/>
  <c r="K477" i="3" s="1"/>
  <c r="H476" i="3"/>
  <c r="K476" i="3" s="1"/>
  <c r="H475" i="3"/>
  <c r="K475" i="3" s="1"/>
  <c r="H474" i="3"/>
  <c r="K474" i="3" s="1"/>
  <c r="H473" i="3"/>
  <c r="K473" i="3" s="1"/>
  <c r="H472" i="3"/>
  <c r="K472" i="3" s="1"/>
  <c r="H471" i="3"/>
  <c r="K471" i="3" s="1"/>
  <c r="H470" i="3"/>
  <c r="K470" i="3" s="1"/>
  <c r="H469" i="3"/>
  <c r="K469" i="3" s="1"/>
  <c r="H468" i="3"/>
  <c r="K468" i="3" s="1"/>
  <c r="H467" i="3"/>
  <c r="K467" i="3" s="1"/>
  <c r="H466" i="3"/>
  <c r="K466" i="3" s="1"/>
  <c r="H465" i="3"/>
  <c r="K465" i="3" s="1"/>
  <c r="H464" i="3"/>
  <c r="K464" i="3" s="1"/>
  <c r="H463" i="3"/>
  <c r="K463" i="3" s="1"/>
  <c r="H462" i="3"/>
  <c r="K462" i="3" s="1"/>
  <c r="H461" i="3"/>
  <c r="K461" i="3" s="1"/>
  <c r="H460" i="3"/>
  <c r="K460" i="3" s="1"/>
  <c r="H459" i="3"/>
  <c r="K459" i="3" s="1"/>
  <c r="H458" i="3"/>
  <c r="K458" i="3" s="1"/>
  <c r="H457" i="3"/>
  <c r="K457" i="3" s="1"/>
  <c r="H456" i="3"/>
  <c r="K456" i="3" s="1"/>
  <c r="H455" i="3"/>
  <c r="K455" i="3" s="1"/>
  <c r="H454" i="3"/>
  <c r="K454" i="3" s="1"/>
  <c r="H453" i="3"/>
  <c r="K453" i="3" s="1"/>
  <c r="H452" i="3"/>
  <c r="K452" i="3" s="1"/>
  <c r="H451" i="3"/>
  <c r="K451" i="3" s="1"/>
  <c r="H450" i="3"/>
  <c r="K450" i="3" s="1"/>
  <c r="H449" i="3"/>
  <c r="K449" i="3" s="1"/>
  <c r="H448" i="3"/>
  <c r="K448" i="3" s="1"/>
  <c r="H447" i="3"/>
  <c r="K447" i="3" s="1"/>
  <c r="H446" i="3"/>
  <c r="K446" i="3" s="1"/>
  <c r="H445" i="3"/>
  <c r="K445" i="3" s="1"/>
  <c r="H444" i="3"/>
  <c r="K444" i="3" s="1"/>
  <c r="H443" i="3"/>
  <c r="K443" i="3" s="1"/>
  <c r="H442" i="3"/>
  <c r="K442" i="3" s="1"/>
  <c r="H441" i="3"/>
  <c r="K441" i="3" s="1"/>
  <c r="H440" i="3"/>
  <c r="K440" i="3" s="1"/>
  <c r="H439" i="3"/>
  <c r="K439" i="3" s="1"/>
  <c r="H438" i="3"/>
  <c r="K438" i="3" s="1"/>
  <c r="H437" i="3"/>
  <c r="K437" i="3" s="1"/>
  <c r="H436" i="3"/>
  <c r="K436" i="3" s="1"/>
  <c r="H435" i="3"/>
  <c r="K435" i="3" s="1"/>
  <c r="H434" i="3"/>
  <c r="K434" i="3" s="1"/>
  <c r="H433" i="3"/>
  <c r="K433" i="3" s="1"/>
  <c r="H432" i="3"/>
  <c r="K432" i="3" s="1"/>
  <c r="H431" i="3"/>
  <c r="K431" i="3" s="1"/>
  <c r="H430" i="3"/>
  <c r="K430" i="3" s="1"/>
  <c r="H429" i="3"/>
  <c r="K429" i="3" s="1"/>
  <c r="H428" i="3"/>
  <c r="K428" i="3" s="1"/>
  <c r="H427" i="3"/>
  <c r="K427" i="3" s="1"/>
  <c r="H426" i="3"/>
  <c r="K426" i="3" s="1"/>
  <c r="H425" i="3"/>
  <c r="K425" i="3" s="1"/>
  <c r="H424" i="3"/>
  <c r="K424" i="3" s="1"/>
  <c r="H423" i="3"/>
  <c r="K423" i="3" s="1"/>
  <c r="H422" i="3"/>
  <c r="K422" i="3" s="1"/>
  <c r="H421" i="3"/>
  <c r="K421" i="3" s="1"/>
  <c r="H420" i="3"/>
  <c r="K420" i="3" s="1"/>
  <c r="H419" i="3"/>
  <c r="K419" i="3" s="1"/>
  <c r="H418" i="3"/>
  <c r="K418" i="3" s="1"/>
  <c r="H417" i="3"/>
  <c r="K417" i="3" s="1"/>
  <c r="H416" i="3"/>
  <c r="K416" i="3" s="1"/>
  <c r="H415" i="3"/>
  <c r="K415" i="3" s="1"/>
  <c r="H414" i="3"/>
  <c r="K414" i="3" s="1"/>
  <c r="H413" i="3"/>
  <c r="K413" i="3" s="1"/>
  <c r="H412" i="3"/>
  <c r="K412" i="3" s="1"/>
  <c r="H411" i="3"/>
  <c r="K411" i="3" s="1"/>
  <c r="H410" i="3"/>
  <c r="K410" i="3" s="1"/>
  <c r="H409" i="3"/>
  <c r="K409" i="3" s="1"/>
  <c r="H408" i="3"/>
  <c r="K408" i="3" s="1"/>
  <c r="H407" i="3"/>
  <c r="K407" i="3" s="1"/>
  <c r="H406" i="3"/>
  <c r="K406" i="3" s="1"/>
  <c r="H405" i="3"/>
  <c r="K405" i="3" s="1"/>
  <c r="H404" i="3"/>
  <c r="K404" i="3" s="1"/>
  <c r="H403" i="3"/>
  <c r="K403" i="3" s="1"/>
  <c r="H402" i="3"/>
  <c r="K402" i="3" s="1"/>
  <c r="H401" i="3"/>
  <c r="K401" i="3" s="1"/>
  <c r="H400" i="3"/>
  <c r="K400" i="3" s="1"/>
  <c r="H399" i="3"/>
  <c r="K399" i="3" s="1"/>
  <c r="H398" i="3"/>
  <c r="K398" i="3" s="1"/>
  <c r="H397" i="3"/>
  <c r="K397" i="3" s="1"/>
  <c r="H396" i="3"/>
  <c r="K396" i="3" s="1"/>
  <c r="H395" i="3"/>
  <c r="K395" i="3" s="1"/>
  <c r="H394" i="3"/>
  <c r="K394" i="3" s="1"/>
  <c r="H393" i="3"/>
  <c r="K393" i="3" s="1"/>
  <c r="H392" i="3"/>
  <c r="K392" i="3" s="1"/>
  <c r="H391" i="3"/>
  <c r="K391" i="3" s="1"/>
  <c r="H390" i="3"/>
  <c r="K390" i="3" s="1"/>
  <c r="H389" i="3"/>
  <c r="K389" i="3" s="1"/>
  <c r="H388" i="3"/>
  <c r="K388" i="3" s="1"/>
  <c r="H387" i="3"/>
  <c r="K387" i="3" s="1"/>
  <c r="H386" i="3"/>
  <c r="K386" i="3" s="1"/>
  <c r="H385" i="3"/>
  <c r="K385" i="3" s="1"/>
  <c r="H384" i="3"/>
  <c r="K384" i="3" s="1"/>
  <c r="H383" i="3"/>
  <c r="K383" i="3" s="1"/>
  <c r="H382" i="3"/>
  <c r="K382" i="3" s="1"/>
  <c r="H381" i="3"/>
  <c r="K381" i="3" s="1"/>
  <c r="H380" i="3"/>
  <c r="K380" i="3" s="1"/>
  <c r="H379" i="3"/>
  <c r="K379" i="3" s="1"/>
  <c r="H378" i="3"/>
  <c r="K378" i="3" s="1"/>
  <c r="H377" i="3"/>
  <c r="K377" i="3" s="1"/>
  <c r="H376" i="3"/>
  <c r="K376" i="3" s="1"/>
  <c r="H375" i="3"/>
  <c r="K375" i="3" s="1"/>
  <c r="H374" i="3"/>
  <c r="K374" i="3" s="1"/>
  <c r="H373" i="3"/>
  <c r="K373" i="3" s="1"/>
  <c r="H372" i="3"/>
  <c r="K372" i="3" s="1"/>
  <c r="H371" i="3"/>
  <c r="K371" i="3" s="1"/>
  <c r="H370" i="3"/>
  <c r="K370" i="3" s="1"/>
  <c r="H369" i="3"/>
  <c r="K369" i="3" s="1"/>
  <c r="H368" i="3"/>
  <c r="K368" i="3" s="1"/>
  <c r="H367" i="3"/>
  <c r="K367" i="3" s="1"/>
  <c r="H366" i="3"/>
  <c r="K366" i="3" s="1"/>
  <c r="H365" i="3"/>
  <c r="K365" i="3" s="1"/>
  <c r="H364" i="3"/>
  <c r="K364" i="3" s="1"/>
  <c r="H363" i="3"/>
  <c r="K363" i="3" s="1"/>
  <c r="H362" i="3"/>
  <c r="K362" i="3" s="1"/>
  <c r="H361" i="3"/>
  <c r="K361" i="3" s="1"/>
  <c r="H360" i="3"/>
  <c r="K360" i="3" s="1"/>
  <c r="H359" i="3"/>
  <c r="K359" i="3" s="1"/>
  <c r="H358" i="3"/>
  <c r="K358" i="3" s="1"/>
  <c r="H357" i="3"/>
  <c r="K357" i="3" s="1"/>
  <c r="H356" i="3"/>
  <c r="K356" i="3" s="1"/>
  <c r="H355" i="3"/>
  <c r="K355" i="3" s="1"/>
  <c r="H354" i="3"/>
  <c r="K354" i="3" s="1"/>
  <c r="H353" i="3"/>
  <c r="K353" i="3" s="1"/>
  <c r="H352" i="3"/>
  <c r="K352" i="3" s="1"/>
  <c r="H351" i="3"/>
  <c r="K351" i="3" s="1"/>
  <c r="H350" i="3"/>
  <c r="K350" i="3" s="1"/>
  <c r="H349" i="3"/>
  <c r="K349" i="3" s="1"/>
  <c r="H348" i="3"/>
  <c r="K348" i="3" s="1"/>
  <c r="H347" i="3"/>
  <c r="K347" i="3" s="1"/>
  <c r="H346" i="3"/>
  <c r="K346" i="3" s="1"/>
  <c r="H345" i="3"/>
  <c r="K345" i="3" s="1"/>
  <c r="H344" i="3"/>
  <c r="K344" i="3" s="1"/>
  <c r="H343" i="3"/>
  <c r="K343" i="3" s="1"/>
  <c r="H342" i="3"/>
  <c r="K342" i="3" s="1"/>
  <c r="H341" i="3"/>
  <c r="K341" i="3" s="1"/>
  <c r="H340" i="3"/>
  <c r="K340" i="3" s="1"/>
  <c r="H339" i="3"/>
  <c r="K339" i="3" s="1"/>
  <c r="H338" i="3"/>
  <c r="K338" i="3" s="1"/>
  <c r="H337" i="3"/>
  <c r="K337" i="3" s="1"/>
  <c r="H336" i="3"/>
  <c r="K336" i="3" s="1"/>
  <c r="H335" i="3"/>
  <c r="K335" i="3" s="1"/>
  <c r="H334" i="3"/>
  <c r="K334" i="3" s="1"/>
  <c r="H333" i="3"/>
  <c r="K333" i="3" s="1"/>
  <c r="H332" i="3"/>
  <c r="K332" i="3" s="1"/>
  <c r="H331" i="3"/>
  <c r="K331" i="3" s="1"/>
  <c r="H330" i="3"/>
  <c r="K330" i="3" s="1"/>
  <c r="H329" i="3"/>
  <c r="K329" i="3" s="1"/>
  <c r="H328" i="3"/>
  <c r="K328" i="3" s="1"/>
  <c r="H327" i="3"/>
  <c r="K327" i="3" s="1"/>
  <c r="H326" i="3"/>
  <c r="K326" i="3" s="1"/>
  <c r="H325" i="3"/>
  <c r="K325" i="3" s="1"/>
  <c r="H324" i="3"/>
  <c r="K324" i="3" s="1"/>
  <c r="H323" i="3"/>
  <c r="K323" i="3" s="1"/>
  <c r="H322" i="3"/>
  <c r="K322" i="3" s="1"/>
  <c r="H321" i="3"/>
  <c r="K321" i="3" s="1"/>
  <c r="H320" i="3"/>
  <c r="K320" i="3" s="1"/>
  <c r="H319" i="3"/>
  <c r="K319" i="3" s="1"/>
  <c r="H318" i="3"/>
  <c r="K318" i="3" s="1"/>
  <c r="H317" i="3"/>
  <c r="K317" i="3" s="1"/>
  <c r="H316" i="3"/>
  <c r="K316" i="3" s="1"/>
  <c r="H315" i="3"/>
  <c r="K315" i="3" s="1"/>
  <c r="H314" i="3"/>
  <c r="K314" i="3" s="1"/>
  <c r="H313" i="3"/>
  <c r="K313" i="3" s="1"/>
  <c r="H312" i="3"/>
  <c r="K312" i="3" s="1"/>
  <c r="H311" i="3"/>
  <c r="K311" i="3" s="1"/>
  <c r="H310" i="3"/>
  <c r="K310" i="3" s="1"/>
  <c r="H309" i="3"/>
  <c r="K309" i="3" s="1"/>
  <c r="H308" i="3"/>
  <c r="K308" i="3" s="1"/>
  <c r="H307" i="3"/>
  <c r="K307" i="3" s="1"/>
  <c r="H306" i="3"/>
  <c r="K306" i="3" s="1"/>
  <c r="H305" i="3"/>
  <c r="K305" i="3" s="1"/>
  <c r="H304" i="3"/>
  <c r="K304" i="3" s="1"/>
  <c r="H303" i="3"/>
  <c r="K303" i="3" s="1"/>
  <c r="H302" i="3"/>
  <c r="K302" i="3" s="1"/>
  <c r="H301" i="3"/>
  <c r="K301" i="3" s="1"/>
  <c r="H300" i="3"/>
  <c r="K300" i="3" s="1"/>
  <c r="H299" i="3"/>
  <c r="K299" i="3" s="1"/>
  <c r="H298" i="3"/>
  <c r="K298" i="3" s="1"/>
  <c r="H297" i="3"/>
  <c r="K297" i="3" s="1"/>
  <c r="H296" i="3"/>
  <c r="K296" i="3" s="1"/>
  <c r="H295" i="3"/>
  <c r="K295" i="3" s="1"/>
  <c r="H294" i="3"/>
  <c r="K294" i="3" s="1"/>
  <c r="H293" i="3"/>
  <c r="K293" i="3" s="1"/>
  <c r="H292" i="3"/>
  <c r="K292" i="3" s="1"/>
  <c r="H291" i="3"/>
  <c r="K291" i="3" s="1"/>
  <c r="H290" i="3"/>
  <c r="K290" i="3" s="1"/>
  <c r="H289" i="3"/>
  <c r="K289" i="3" s="1"/>
  <c r="H288" i="3"/>
  <c r="K288" i="3" s="1"/>
  <c r="H287" i="3"/>
  <c r="K287" i="3" s="1"/>
  <c r="H286" i="3"/>
  <c r="K286" i="3" s="1"/>
  <c r="H285" i="3"/>
  <c r="K285" i="3" s="1"/>
  <c r="H284" i="3"/>
  <c r="K284" i="3" s="1"/>
  <c r="H283" i="3"/>
  <c r="K283" i="3" s="1"/>
  <c r="H282" i="3"/>
  <c r="K282" i="3" s="1"/>
  <c r="H281" i="3"/>
  <c r="K281" i="3" s="1"/>
  <c r="H280" i="3"/>
  <c r="K280" i="3" s="1"/>
  <c r="H279" i="3"/>
  <c r="K279" i="3" s="1"/>
  <c r="H278" i="3"/>
  <c r="K278" i="3" s="1"/>
  <c r="H277" i="3"/>
  <c r="K277" i="3" s="1"/>
  <c r="H276" i="3"/>
  <c r="K276" i="3" s="1"/>
  <c r="H275" i="3"/>
  <c r="K275" i="3" s="1"/>
  <c r="H274" i="3"/>
  <c r="K274" i="3" s="1"/>
  <c r="H273" i="3"/>
  <c r="K273" i="3" s="1"/>
  <c r="H272" i="3"/>
  <c r="K272" i="3" s="1"/>
  <c r="H271" i="3"/>
  <c r="K271" i="3" s="1"/>
  <c r="H270" i="3"/>
  <c r="K270" i="3" s="1"/>
  <c r="H269" i="3"/>
  <c r="K269" i="3" s="1"/>
  <c r="H268" i="3"/>
  <c r="K268" i="3" s="1"/>
  <c r="H267" i="3"/>
  <c r="K267" i="3" s="1"/>
  <c r="H266" i="3"/>
  <c r="K266" i="3" s="1"/>
  <c r="H265" i="3"/>
  <c r="K265" i="3" s="1"/>
  <c r="H264" i="3"/>
  <c r="K264" i="3" s="1"/>
  <c r="H263" i="3"/>
  <c r="K263" i="3" s="1"/>
  <c r="H262" i="3"/>
  <c r="K262" i="3" s="1"/>
  <c r="H261" i="3"/>
  <c r="K261" i="3" s="1"/>
  <c r="H260" i="3"/>
  <c r="K260" i="3" s="1"/>
  <c r="H259" i="3"/>
  <c r="K259" i="3" s="1"/>
  <c r="H258" i="3"/>
  <c r="K258" i="3" s="1"/>
  <c r="H257" i="3"/>
  <c r="K257" i="3" s="1"/>
  <c r="H256" i="3"/>
  <c r="K256" i="3" s="1"/>
  <c r="H255" i="3"/>
  <c r="K255" i="3" s="1"/>
  <c r="H254" i="3"/>
  <c r="K254" i="3" s="1"/>
  <c r="H253" i="3"/>
  <c r="K253" i="3" s="1"/>
  <c r="H252" i="3"/>
  <c r="K252" i="3" s="1"/>
  <c r="H251" i="3"/>
  <c r="K251" i="3" s="1"/>
  <c r="H250" i="3"/>
  <c r="K250" i="3" s="1"/>
  <c r="H249" i="3"/>
  <c r="K249" i="3" s="1"/>
  <c r="H248" i="3"/>
  <c r="K248" i="3" s="1"/>
  <c r="H247" i="3"/>
  <c r="K247" i="3" s="1"/>
  <c r="H246" i="3"/>
  <c r="K246" i="3" s="1"/>
  <c r="H245" i="3"/>
  <c r="K245" i="3" s="1"/>
  <c r="H244" i="3"/>
  <c r="K244" i="3" s="1"/>
  <c r="H243" i="3"/>
  <c r="K243" i="3" s="1"/>
  <c r="H242" i="3"/>
  <c r="K242" i="3" s="1"/>
  <c r="H241" i="3"/>
  <c r="K241" i="3" s="1"/>
  <c r="H240" i="3"/>
  <c r="K240" i="3" s="1"/>
  <c r="H239" i="3"/>
  <c r="K239" i="3" s="1"/>
  <c r="H238" i="3"/>
  <c r="K238" i="3" s="1"/>
  <c r="H237" i="3"/>
  <c r="K237" i="3" s="1"/>
  <c r="H236" i="3"/>
  <c r="K236" i="3" s="1"/>
  <c r="H235" i="3"/>
  <c r="K235" i="3" s="1"/>
  <c r="H234" i="3"/>
  <c r="K234" i="3" s="1"/>
  <c r="H233" i="3"/>
  <c r="K233" i="3" s="1"/>
  <c r="H232" i="3"/>
  <c r="K232" i="3" s="1"/>
  <c r="H231" i="3"/>
  <c r="K231" i="3" s="1"/>
  <c r="H230" i="3"/>
  <c r="K230" i="3" s="1"/>
  <c r="H229" i="3"/>
  <c r="K229" i="3" s="1"/>
  <c r="H228" i="3"/>
  <c r="K228" i="3" s="1"/>
  <c r="H227" i="3"/>
  <c r="K227" i="3" s="1"/>
  <c r="H226" i="3"/>
  <c r="K226" i="3" s="1"/>
  <c r="H225" i="3"/>
  <c r="K225" i="3" s="1"/>
  <c r="H224" i="3"/>
  <c r="K224" i="3" s="1"/>
  <c r="H223" i="3"/>
  <c r="K223" i="3" s="1"/>
  <c r="H222" i="3"/>
  <c r="K222" i="3" s="1"/>
  <c r="H221" i="3"/>
  <c r="K221" i="3" s="1"/>
  <c r="H220" i="3"/>
  <c r="K220" i="3" s="1"/>
  <c r="H219" i="3"/>
  <c r="K219" i="3" s="1"/>
  <c r="H218" i="3"/>
  <c r="K218" i="3" s="1"/>
  <c r="H217" i="3"/>
  <c r="K217" i="3" s="1"/>
  <c r="H216" i="3"/>
  <c r="K216" i="3" s="1"/>
  <c r="H215" i="3"/>
  <c r="K215" i="3" s="1"/>
  <c r="H214" i="3"/>
  <c r="K214" i="3" s="1"/>
  <c r="H213" i="3"/>
  <c r="K213" i="3" s="1"/>
  <c r="H212" i="3"/>
  <c r="K212" i="3" s="1"/>
  <c r="H211" i="3"/>
  <c r="K211" i="3" s="1"/>
  <c r="H210" i="3"/>
  <c r="K210" i="3" s="1"/>
  <c r="H209" i="3"/>
  <c r="K209" i="3" s="1"/>
  <c r="H208" i="3"/>
  <c r="K208" i="3" s="1"/>
  <c r="H207" i="3"/>
  <c r="K207" i="3" s="1"/>
  <c r="H206" i="3"/>
  <c r="K206" i="3" s="1"/>
  <c r="H205" i="3"/>
  <c r="K205" i="3" s="1"/>
  <c r="H204" i="3"/>
  <c r="K204" i="3" s="1"/>
  <c r="H203" i="3"/>
  <c r="K203" i="3" s="1"/>
  <c r="H202" i="3"/>
  <c r="K202" i="3" s="1"/>
  <c r="H201" i="3"/>
  <c r="K201" i="3" s="1"/>
  <c r="H200" i="3"/>
  <c r="K200" i="3" s="1"/>
  <c r="H199" i="3"/>
  <c r="K199" i="3" s="1"/>
  <c r="H198" i="3"/>
  <c r="K198" i="3" s="1"/>
  <c r="H197" i="3"/>
  <c r="K197" i="3" s="1"/>
  <c r="H196" i="3"/>
  <c r="K196" i="3" s="1"/>
  <c r="H195" i="3"/>
  <c r="K195" i="3" s="1"/>
  <c r="H194" i="3"/>
  <c r="K194" i="3" s="1"/>
  <c r="H193" i="3"/>
  <c r="K193" i="3" s="1"/>
  <c r="H192" i="3"/>
  <c r="K192" i="3" s="1"/>
  <c r="H191" i="3"/>
  <c r="K191" i="3" s="1"/>
  <c r="H190" i="3"/>
  <c r="K190" i="3" s="1"/>
  <c r="H189" i="3"/>
  <c r="K189" i="3" s="1"/>
  <c r="H188" i="3"/>
  <c r="K188" i="3" s="1"/>
  <c r="H187" i="3"/>
  <c r="K187" i="3" s="1"/>
  <c r="H186" i="3"/>
  <c r="K186" i="3" s="1"/>
  <c r="H185" i="3"/>
  <c r="K185" i="3" s="1"/>
  <c r="H184" i="3"/>
  <c r="K184" i="3" s="1"/>
  <c r="H183" i="3"/>
  <c r="K183" i="3" s="1"/>
  <c r="H182" i="3"/>
  <c r="K182" i="3" s="1"/>
  <c r="H181" i="3"/>
  <c r="K181" i="3" s="1"/>
  <c r="H180" i="3"/>
  <c r="K180" i="3" s="1"/>
  <c r="H179" i="3"/>
  <c r="K179" i="3" s="1"/>
  <c r="H178" i="3"/>
  <c r="K178" i="3" s="1"/>
  <c r="H177" i="3"/>
  <c r="K177" i="3" s="1"/>
  <c r="H176" i="3"/>
  <c r="K176" i="3" s="1"/>
  <c r="H175" i="3"/>
  <c r="K175" i="3" s="1"/>
  <c r="H174" i="3"/>
  <c r="K174" i="3" s="1"/>
  <c r="H173" i="3"/>
  <c r="K173" i="3" s="1"/>
  <c r="H172" i="3"/>
  <c r="K172" i="3" s="1"/>
  <c r="H171" i="3"/>
  <c r="K171" i="3" s="1"/>
  <c r="H170" i="3"/>
  <c r="K170" i="3" s="1"/>
  <c r="H169" i="3"/>
  <c r="K169" i="3" s="1"/>
  <c r="H168" i="3"/>
  <c r="K168" i="3" s="1"/>
  <c r="H167" i="3"/>
  <c r="K167" i="3" s="1"/>
  <c r="H166" i="3"/>
  <c r="K166" i="3" s="1"/>
  <c r="H165" i="3"/>
  <c r="K165" i="3" s="1"/>
  <c r="H164" i="3"/>
  <c r="K164" i="3" s="1"/>
  <c r="H163" i="3"/>
  <c r="K163" i="3" s="1"/>
  <c r="H162" i="3"/>
  <c r="K162" i="3" s="1"/>
  <c r="H161" i="3"/>
  <c r="K161" i="3" s="1"/>
  <c r="H160" i="3"/>
  <c r="K160" i="3" s="1"/>
  <c r="H159" i="3"/>
  <c r="K159" i="3" s="1"/>
  <c r="H158" i="3"/>
  <c r="K158" i="3" s="1"/>
  <c r="H157" i="3"/>
  <c r="K157" i="3" s="1"/>
  <c r="H156" i="3"/>
  <c r="K156" i="3" s="1"/>
  <c r="H155" i="3"/>
  <c r="K155" i="3" s="1"/>
  <c r="H154" i="3"/>
  <c r="K154" i="3" s="1"/>
  <c r="H153" i="3"/>
  <c r="K153" i="3" s="1"/>
  <c r="H152" i="3"/>
  <c r="K152" i="3" s="1"/>
  <c r="H151" i="3"/>
  <c r="K151" i="3" s="1"/>
  <c r="H150" i="3"/>
  <c r="K150" i="3" s="1"/>
  <c r="H149" i="3"/>
  <c r="K149" i="3" s="1"/>
  <c r="H148" i="3"/>
  <c r="K148" i="3" s="1"/>
  <c r="H147" i="3"/>
  <c r="K147" i="3" s="1"/>
  <c r="H146" i="3"/>
  <c r="K146" i="3" s="1"/>
  <c r="H145" i="3"/>
  <c r="K145" i="3" s="1"/>
  <c r="H144" i="3"/>
  <c r="K144" i="3" s="1"/>
  <c r="H143" i="3"/>
  <c r="K143" i="3" s="1"/>
  <c r="H142" i="3"/>
  <c r="K142" i="3" s="1"/>
  <c r="H141" i="3"/>
  <c r="K141" i="3" s="1"/>
  <c r="H140" i="3"/>
  <c r="K140" i="3" s="1"/>
  <c r="H139" i="3"/>
  <c r="K139" i="3" s="1"/>
  <c r="H138" i="3"/>
  <c r="K138" i="3" s="1"/>
  <c r="H137" i="3"/>
  <c r="K137" i="3" s="1"/>
  <c r="H136" i="3"/>
  <c r="K136" i="3" s="1"/>
  <c r="H135" i="3"/>
  <c r="K135" i="3" s="1"/>
  <c r="H134" i="3"/>
  <c r="K134" i="3" s="1"/>
  <c r="H133" i="3"/>
  <c r="K133" i="3" s="1"/>
  <c r="H132" i="3"/>
  <c r="K132" i="3" s="1"/>
  <c r="H131" i="3"/>
  <c r="K131" i="3" s="1"/>
  <c r="H130" i="3"/>
  <c r="K130" i="3" s="1"/>
  <c r="H129" i="3"/>
  <c r="K129" i="3" s="1"/>
  <c r="H128" i="3"/>
  <c r="K128" i="3" s="1"/>
  <c r="H127" i="3"/>
  <c r="K127" i="3" s="1"/>
  <c r="H126" i="3"/>
  <c r="K126" i="3" s="1"/>
  <c r="H125" i="3"/>
  <c r="K125" i="3" s="1"/>
  <c r="H124" i="3"/>
  <c r="K124" i="3" s="1"/>
  <c r="H123" i="3"/>
  <c r="K123" i="3" s="1"/>
  <c r="H122" i="3"/>
  <c r="K122" i="3" s="1"/>
  <c r="H121" i="3"/>
  <c r="K121" i="3" s="1"/>
  <c r="H120" i="3"/>
  <c r="K120" i="3" s="1"/>
  <c r="H119" i="3"/>
  <c r="K119" i="3" s="1"/>
  <c r="H118" i="3"/>
  <c r="K118" i="3" s="1"/>
  <c r="H117" i="3"/>
  <c r="K117" i="3" s="1"/>
  <c r="H116" i="3"/>
  <c r="K116" i="3" s="1"/>
  <c r="H115" i="3"/>
  <c r="K115" i="3" s="1"/>
  <c r="H114" i="3"/>
  <c r="K114" i="3" s="1"/>
  <c r="H113" i="3"/>
  <c r="K113" i="3" s="1"/>
  <c r="H112" i="3"/>
  <c r="K112" i="3" s="1"/>
  <c r="H111" i="3"/>
  <c r="K111" i="3" s="1"/>
  <c r="H110" i="3"/>
  <c r="K110" i="3" s="1"/>
  <c r="H109" i="3"/>
  <c r="K109" i="3" s="1"/>
  <c r="H108" i="3"/>
  <c r="K108" i="3" s="1"/>
  <c r="H107" i="3"/>
  <c r="K107" i="3" s="1"/>
  <c r="H106" i="3"/>
  <c r="K106" i="3" s="1"/>
  <c r="H105" i="3"/>
  <c r="K105" i="3" s="1"/>
  <c r="H104" i="3"/>
  <c r="K104" i="3" s="1"/>
  <c r="H103" i="3"/>
  <c r="K103" i="3" s="1"/>
  <c r="H102" i="3"/>
  <c r="K102" i="3" s="1"/>
  <c r="H101" i="3"/>
  <c r="K101" i="3" s="1"/>
  <c r="H100" i="3"/>
  <c r="K100" i="3" s="1"/>
  <c r="H99" i="3"/>
  <c r="K99" i="3" s="1"/>
  <c r="H98" i="3"/>
  <c r="K98" i="3" s="1"/>
  <c r="H97" i="3"/>
  <c r="K97" i="3" s="1"/>
  <c r="H96" i="3"/>
  <c r="K96" i="3" s="1"/>
  <c r="H95" i="3"/>
  <c r="K95" i="3" s="1"/>
  <c r="H94" i="3"/>
  <c r="K94" i="3" s="1"/>
  <c r="H93" i="3"/>
  <c r="K93" i="3" s="1"/>
  <c r="H92" i="3"/>
  <c r="K92" i="3" s="1"/>
  <c r="H91" i="3"/>
  <c r="K91" i="3" s="1"/>
  <c r="H90" i="3"/>
  <c r="K90" i="3" s="1"/>
  <c r="H89" i="3"/>
  <c r="K89" i="3" s="1"/>
  <c r="H88" i="3"/>
  <c r="K88" i="3" s="1"/>
  <c r="H87" i="3"/>
  <c r="K87" i="3" s="1"/>
  <c r="H86" i="3"/>
  <c r="K86" i="3" s="1"/>
  <c r="H85" i="3"/>
  <c r="K85" i="3" s="1"/>
  <c r="H84" i="3"/>
  <c r="K84" i="3" s="1"/>
  <c r="H83" i="3"/>
  <c r="K83" i="3" s="1"/>
  <c r="H82" i="3"/>
  <c r="K82" i="3" s="1"/>
  <c r="H81" i="3"/>
  <c r="K81" i="3" s="1"/>
  <c r="H80" i="3"/>
  <c r="K80" i="3" s="1"/>
  <c r="H79" i="3"/>
  <c r="K79" i="3" s="1"/>
  <c r="H78" i="3"/>
  <c r="K78" i="3" s="1"/>
  <c r="H77" i="3"/>
  <c r="K77" i="3" s="1"/>
  <c r="H76" i="3"/>
  <c r="K76" i="3" s="1"/>
  <c r="H75" i="3"/>
  <c r="K75" i="3" s="1"/>
  <c r="H74" i="3"/>
  <c r="K74" i="3" s="1"/>
  <c r="H73" i="3"/>
  <c r="K73" i="3" s="1"/>
  <c r="H72" i="3"/>
  <c r="K72" i="3" s="1"/>
  <c r="H71" i="3"/>
  <c r="K71" i="3" s="1"/>
  <c r="H70" i="3"/>
  <c r="K70" i="3" s="1"/>
  <c r="H69" i="3"/>
  <c r="K69" i="3" s="1"/>
  <c r="H68" i="3"/>
  <c r="K68" i="3" s="1"/>
  <c r="H67" i="3"/>
  <c r="K67" i="3" s="1"/>
  <c r="H66" i="3"/>
  <c r="K66" i="3" s="1"/>
  <c r="H65" i="3"/>
  <c r="K65" i="3" s="1"/>
  <c r="H64" i="3"/>
  <c r="K64" i="3" s="1"/>
  <c r="H63" i="3"/>
  <c r="K63" i="3" s="1"/>
  <c r="H62" i="3"/>
  <c r="K62" i="3" s="1"/>
  <c r="H61" i="3"/>
  <c r="K61" i="3" s="1"/>
  <c r="H60" i="3"/>
  <c r="K60" i="3" s="1"/>
  <c r="H59" i="3"/>
  <c r="K59" i="3" s="1"/>
  <c r="H58" i="3"/>
  <c r="K58" i="3" s="1"/>
  <c r="H57" i="3"/>
  <c r="K57" i="3" s="1"/>
  <c r="H56" i="3"/>
  <c r="K56" i="3" s="1"/>
  <c r="H55" i="3"/>
  <c r="K55" i="3" s="1"/>
  <c r="H54" i="3"/>
  <c r="K54" i="3" s="1"/>
  <c r="H53" i="3"/>
  <c r="K53" i="3" s="1"/>
  <c r="H52" i="3"/>
  <c r="K52" i="3" s="1"/>
  <c r="H51" i="3"/>
  <c r="K51" i="3" s="1"/>
  <c r="H50" i="3"/>
  <c r="K50" i="3" s="1"/>
  <c r="H49" i="3"/>
  <c r="K49" i="3" s="1"/>
  <c r="H48" i="3"/>
  <c r="K48" i="3" s="1"/>
  <c r="H47" i="3"/>
  <c r="K47" i="3" s="1"/>
  <c r="H46" i="3"/>
  <c r="K46" i="3" s="1"/>
  <c r="H45" i="3"/>
  <c r="K45" i="3" s="1"/>
  <c r="H44" i="3"/>
  <c r="K44" i="3" s="1"/>
  <c r="H43" i="3"/>
  <c r="K43" i="3" s="1"/>
  <c r="H42" i="3"/>
  <c r="K42" i="3" s="1"/>
  <c r="H41" i="3"/>
  <c r="K41" i="3" s="1"/>
  <c r="H40" i="3"/>
  <c r="K40" i="3" s="1"/>
  <c r="H39" i="3"/>
  <c r="K39" i="3" s="1"/>
  <c r="H38" i="3"/>
  <c r="K38" i="3" s="1"/>
  <c r="H37" i="3"/>
  <c r="K37" i="3" s="1"/>
  <c r="H36" i="3"/>
  <c r="K36" i="3" s="1"/>
  <c r="H35" i="3"/>
  <c r="K35" i="3" s="1"/>
  <c r="H34" i="3"/>
  <c r="K34" i="3" s="1"/>
  <c r="H33" i="3"/>
  <c r="K33" i="3" s="1"/>
  <c r="H32" i="3"/>
  <c r="K32" i="3" s="1"/>
  <c r="H31" i="3"/>
  <c r="K31" i="3" s="1"/>
  <c r="H30" i="3"/>
  <c r="K30" i="3" s="1"/>
  <c r="H29" i="3"/>
  <c r="K29" i="3" s="1"/>
  <c r="H28" i="3"/>
  <c r="K28" i="3" s="1"/>
  <c r="H27" i="3"/>
  <c r="K27" i="3" s="1"/>
  <c r="H26" i="3"/>
  <c r="K26" i="3" s="1"/>
  <c r="H13" i="3"/>
  <c r="K13" i="3" s="1"/>
  <c r="H12" i="3"/>
  <c r="K12" i="3" s="1"/>
  <c r="H11" i="3"/>
  <c r="K11" i="3" s="1"/>
  <c r="H10" i="3"/>
  <c r="K10" i="3" s="1"/>
  <c r="H9" i="3"/>
  <c r="K9" i="3" s="1"/>
  <c r="H8" i="3"/>
  <c r="K8" i="3" s="1"/>
  <c r="J7" i="3"/>
  <c r="L7" i="3" s="1"/>
  <c r="H7" i="3"/>
  <c r="F297" i="1"/>
  <c r="H295" i="1"/>
  <c r="K295" i="1" s="1"/>
  <c r="H294" i="1"/>
  <c r="K294" i="1" s="1"/>
  <c r="H293" i="1"/>
  <c r="K293" i="1" s="1"/>
  <c r="H292" i="1"/>
  <c r="K292" i="1" s="1"/>
  <c r="H291" i="1"/>
  <c r="K291" i="1" s="1"/>
  <c r="H290" i="1"/>
  <c r="K290" i="1" s="1"/>
  <c r="H289" i="1"/>
  <c r="K289" i="1" s="1"/>
  <c r="H288" i="1"/>
  <c r="K288" i="1" s="1"/>
  <c r="H287" i="1"/>
  <c r="K287" i="1" s="1"/>
  <c r="H286" i="1"/>
  <c r="K286" i="1" s="1"/>
  <c r="H285" i="1"/>
  <c r="K285" i="1" s="1"/>
  <c r="H284" i="1"/>
  <c r="K284" i="1" s="1"/>
  <c r="H283" i="1"/>
  <c r="K283" i="1" s="1"/>
  <c r="H282" i="1"/>
  <c r="K282" i="1" s="1"/>
  <c r="H281" i="1"/>
  <c r="K281" i="1" s="1"/>
  <c r="H280" i="1"/>
  <c r="K280" i="1" s="1"/>
  <c r="H279" i="1"/>
  <c r="K279" i="1" s="1"/>
  <c r="H278" i="1"/>
  <c r="K278" i="1" s="1"/>
  <c r="H277" i="1"/>
  <c r="K277" i="1" s="1"/>
  <c r="H276" i="1"/>
  <c r="K276" i="1" s="1"/>
  <c r="H275" i="1"/>
  <c r="K275" i="1" s="1"/>
  <c r="H274" i="1"/>
  <c r="K274" i="1" s="1"/>
  <c r="H273" i="1"/>
  <c r="K273" i="1" s="1"/>
  <c r="H272" i="1"/>
  <c r="K272" i="1" s="1"/>
  <c r="H271" i="1"/>
  <c r="K271" i="1" s="1"/>
  <c r="H270" i="1"/>
  <c r="K270" i="1" s="1"/>
  <c r="H269" i="1"/>
  <c r="K269" i="1" s="1"/>
  <c r="H268" i="1"/>
  <c r="K268" i="1" s="1"/>
  <c r="H267" i="1"/>
  <c r="K267" i="1" s="1"/>
  <c r="H266" i="1"/>
  <c r="K266" i="1" s="1"/>
  <c r="H265" i="1"/>
  <c r="K265" i="1" s="1"/>
  <c r="H264" i="1"/>
  <c r="K264" i="1" s="1"/>
  <c r="H263" i="1"/>
  <c r="K263" i="1" s="1"/>
  <c r="H262" i="1"/>
  <c r="K262" i="1" s="1"/>
  <c r="H261" i="1"/>
  <c r="K261" i="1" s="1"/>
  <c r="H260" i="1"/>
  <c r="K260" i="1" s="1"/>
  <c r="H259" i="1"/>
  <c r="K259" i="1" s="1"/>
  <c r="H258" i="1"/>
  <c r="K258" i="1" s="1"/>
  <c r="H257" i="1"/>
  <c r="K257" i="1" s="1"/>
  <c r="H256" i="1"/>
  <c r="K256" i="1" s="1"/>
  <c r="H255" i="1"/>
  <c r="K255" i="1" s="1"/>
  <c r="H254" i="1"/>
  <c r="K254" i="1" s="1"/>
  <c r="H253" i="1"/>
  <c r="K253" i="1" s="1"/>
  <c r="H252" i="1"/>
  <c r="K252" i="1" s="1"/>
  <c r="H251" i="1"/>
  <c r="K251" i="1" s="1"/>
  <c r="H250" i="1"/>
  <c r="K250" i="1" s="1"/>
  <c r="H249" i="1"/>
  <c r="K249" i="1" s="1"/>
  <c r="H248" i="1"/>
  <c r="K248" i="1" s="1"/>
  <c r="H247" i="1"/>
  <c r="K247" i="1" s="1"/>
  <c r="H246" i="1"/>
  <c r="K246" i="1" s="1"/>
  <c r="H245" i="1"/>
  <c r="K245" i="1" s="1"/>
  <c r="H244" i="1"/>
  <c r="K244" i="1" s="1"/>
  <c r="H243" i="1"/>
  <c r="K243" i="1" s="1"/>
  <c r="H242" i="1"/>
  <c r="K242" i="1" s="1"/>
  <c r="H241" i="1"/>
  <c r="K241" i="1" s="1"/>
  <c r="H240" i="1"/>
  <c r="K240" i="1" s="1"/>
  <c r="H239" i="1"/>
  <c r="K239" i="1" s="1"/>
  <c r="H238" i="1"/>
  <c r="K238" i="1" s="1"/>
  <c r="H237" i="1"/>
  <c r="K237" i="1" s="1"/>
  <c r="H236" i="1"/>
  <c r="K236" i="1" s="1"/>
  <c r="H235" i="1"/>
  <c r="K235" i="1" s="1"/>
  <c r="H234" i="1"/>
  <c r="K234" i="1" s="1"/>
  <c r="H233" i="1"/>
  <c r="K233" i="1" s="1"/>
  <c r="H232" i="1"/>
  <c r="K232" i="1" s="1"/>
  <c r="H231" i="1"/>
  <c r="K231" i="1" s="1"/>
  <c r="H230" i="1"/>
  <c r="K230" i="1" s="1"/>
  <c r="H229" i="1"/>
  <c r="K229" i="1" s="1"/>
  <c r="H228" i="1"/>
  <c r="K228" i="1" s="1"/>
  <c r="H227" i="1"/>
  <c r="K227" i="1" s="1"/>
  <c r="H226" i="1"/>
  <c r="K226" i="1" s="1"/>
  <c r="H225" i="1"/>
  <c r="K225" i="1" s="1"/>
  <c r="H224" i="1"/>
  <c r="K224" i="1" s="1"/>
  <c r="H223" i="1"/>
  <c r="K223" i="1" s="1"/>
  <c r="H222" i="1"/>
  <c r="K222" i="1" s="1"/>
  <c r="H221" i="1"/>
  <c r="K221" i="1" s="1"/>
  <c r="H220" i="1"/>
  <c r="K220" i="1" s="1"/>
  <c r="H219" i="1"/>
  <c r="K219" i="1" s="1"/>
  <c r="H218" i="1"/>
  <c r="K218" i="1" s="1"/>
  <c r="H217" i="1"/>
  <c r="K217" i="1" s="1"/>
  <c r="H216" i="1"/>
  <c r="K216" i="1" s="1"/>
  <c r="H215" i="1"/>
  <c r="K215" i="1" s="1"/>
  <c r="H214" i="1"/>
  <c r="K214" i="1" s="1"/>
  <c r="H213" i="1"/>
  <c r="K213" i="1" s="1"/>
  <c r="H212" i="1"/>
  <c r="K212" i="1" s="1"/>
  <c r="H211" i="1"/>
  <c r="K211" i="1" s="1"/>
  <c r="H210" i="1"/>
  <c r="K210" i="1" s="1"/>
  <c r="H209" i="1"/>
  <c r="K209" i="1" s="1"/>
  <c r="H208" i="1"/>
  <c r="K208" i="1" s="1"/>
  <c r="H207" i="1"/>
  <c r="K207" i="1" s="1"/>
  <c r="H206" i="1"/>
  <c r="K206" i="1" s="1"/>
  <c r="H205" i="1"/>
  <c r="K205" i="1" s="1"/>
  <c r="H204" i="1"/>
  <c r="K204" i="1" s="1"/>
  <c r="H203" i="1"/>
  <c r="K203" i="1" s="1"/>
  <c r="H202" i="1"/>
  <c r="K202" i="1" s="1"/>
  <c r="H201" i="1"/>
  <c r="K201" i="1" s="1"/>
  <c r="H200" i="1"/>
  <c r="K200" i="1" s="1"/>
  <c r="H199" i="1"/>
  <c r="K199" i="1" s="1"/>
  <c r="H198" i="1"/>
  <c r="K198" i="1" s="1"/>
  <c r="H197" i="1"/>
  <c r="K197" i="1" s="1"/>
  <c r="H196" i="1"/>
  <c r="K196" i="1" s="1"/>
  <c r="H195" i="1"/>
  <c r="K195" i="1" s="1"/>
  <c r="H194" i="1"/>
  <c r="K194" i="1" s="1"/>
  <c r="H193" i="1"/>
  <c r="K193" i="1" s="1"/>
  <c r="H192" i="1"/>
  <c r="K192" i="1" s="1"/>
  <c r="H191" i="1"/>
  <c r="K191" i="1" s="1"/>
  <c r="H190" i="1"/>
  <c r="K190" i="1" s="1"/>
  <c r="H189" i="1"/>
  <c r="K189" i="1" s="1"/>
  <c r="H188" i="1"/>
  <c r="K188" i="1" s="1"/>
  <c r="H187" i="1"/>
  <c r="K187" i="1" s="1"/>
  <c r="H186" i="1"/>
  <c r="K186" i="1" s="1"/>
  <c r="H185" i="1"/>
  <c r="K185" i="1" s="1"/>
  <c r="H184" i="1"/>
  <c r="K184" i="1" s="1"/>
  <c r="H183" i="1"/>
  <c r="K183" i="1" s="1"/>
  <c r="H182" i="1"/>
  <c r="K182" i="1" s="1"/>
  <c r="H181" i="1"/>
  <c r="K181" i="1" s="1"/>
  <c r="H180" i="1"/>
  <c r="K180" i="1" s="1"/>
  <c r="H179" i="1"/>
  <c r="K179" i="1" s="1"/>
  <c r="H178" i="1"/>
  <c r="K178" i="1" s="1"/>
  <c r="H177" i="1"/>
  <c r="K177" i="1" s="1"/>
  <c r="H176" i="1"/>
  <c r="K176" i="1" s="1"/>
  <c r="H175" i="1"/>
  <c r="K175" i="1" s="1"/>
  <c r="H174" i="1"/>
  <c r="K174" i="1" s="1"/>
  <c r="H173" i="1"/>
  <c r="K173" i="1" s="1"/>
  <c r="H172" i="1"/>
  <c r="K172" i="1" s="1"/>
  <c r="H171" i="1"/>
  <c r="K171" i="1" s="1"/>
  <c r="H170" i="1"/>
  <c r="K170" i="1" s="1"/>
  <c r="H169" i="1"/>
  <c r="K169" i="1" s="1"/>
  <c r="H168" i="1"/>
  <c r="K168" i="1" s="1"/>
  <c r="H167" i="1"/>
  <c r="K167" i="1" s="1"/>
  <c r="H166" i="1"/>
  <c r="K166" i="1" s="1"/>
  <c r="H165" i="1"/>
  <c r="K165" i="1" s="1"/>
  <c r="H164" i="1"/>
  <c r="K164" i="1" s="1"/>
  <c r="H163" i="1"/>
  <c r="K163" i="1" s="1"/>
  <c r="H162" i="1"/>
  <c r="K162" i="1" s="1"/>
  <c r="H161" i="1"/>
  <c r="K161" i="1" s="1"/>
  <c r="H160" i="1"/>
  <c r="K160" i="1" s="1"/>
  <c r="H159" i="1"/>
  <c r="K159" i="1" s="1"/>
  <c r="H158" i="1"/>
  <c r="K158" i="1" s="1"/>
  <c r="H157" i="1"/>
  <c r="K157" i="1" s="1"/>
  <c r="H156" i="1"/>
  <c r="K156" i="1" s="1"/>
  <c r="H155" i="1"/>
  <c r="K155" i="1" s="1"/>
  <c r="H154" i="1"/>
  <c r="K154" i="1" s="1"/>
  <c r="H153" i="1"/>
  <c r="K153" i="1" s="1"/>
  <c r="H152" i="1"/>
  <c r="K152" i="1" s="1"/>
  <c r="H151" i="1"/>
  <c r="K151" i="1" s="1"/>
  <c r="H150" i="1"/>
  <c r="K150" i="1" s="1"/>
  <c r="H149" i="1"/>
  <c r="K149" i="1" s="1"/>
  <c r="H148" i="1"/>
  <c r="K148" i="1" s="1"/>
  <c r="H147" i="1"/>
  <c r="K147" i="1" s="1"/>
  <c r="H146" i="1"/>
  <c r="K146" i="1" s="1"/>
  <c r="H145" i="1"/>
  <c r="K145" i="1" s="1"/>
  <c r="H144" i="1"/>
  <c r="K144" i="1" s="1"/>
  <c r="H143" i="1"/>
  <c r="K143" i="1" s="1"/>
  <c r="H142" i="1"/>
  <c r="K142" i="1" s="1"/>
  <c r="H141" i="1"/>
  <c r="K141" i="1" s="1"/>
  <c r="H140" i="1"/>
  <c r="K140" i="1" s="1"/>
  <c r="H139" i="1"/>
  <c r="K139" i="1" s="1"/>
  <c r="H138" i="1"/>
  <c r="K138" i="1" s="1"/>
  <c r="H137" i="1"/>
  <c r="K137" i="1" s="1"/>
  <c r="H136" i="1"/>
  <c r="K136" i="1" s="1"/>
  <c r="H135" i="1"/>
  <c r="K135" i="1" s="1"/>
  <c r="H134" i="1"/>
  <c r="K134" i="1" s="1"/>
  <c r="H133" i="1"/>
  <c r="K133" i="1" s="1"/>
  <c r="H132" i="1"/>
  <c r="K132" i="1" s="1"/>
  <c r="H131" i="1"/>
  <c r="K131" i="1" s="1"/>
  <c r="H130" i="1"/>
  <c r="K130" i="1" s="1"/>
  <c r="H129" i="1"/>
  <c r="K129" i="1" s="1"/>
  <c r="H128" i="1"/>
  <c r="K128" i="1" s="1"/>
  <c r="H127" i="1"/>
  <c r="K127" i="1" s="1"/>
  <c r="H126" i="1"/>
  <c r="K126" i="1" s="1"/>
  <c r="H125" i="1"/>
  <c r="K125" i="1" s="1"/>
  <c r="H124" i="1"/>
  <c r="K124" i="1" s="1"/>
  <c r="H123" i="1"/>
  <c r="K123" i="1" s="1"/>
  <c r="H122" i="1"/>
  <c r="K122" i="1" s="1"/>
  <c r="H121" i="1"/>
  <c r="K121" i="1" s="1"/>
  <c r="H120" i="1"/>
  <c r="K120" i="1" s="1"/>
  <c r="H119" i="1"/>
  <c r="K119" i="1" s="1"/>
  <c r="H118" i="1"/>
  <c r="K118" i="1" s="1"/>
  <c r="H117" i="1"/>
  <c r="K117" i="1" s="1"/>
  <c r="H116" i="1"/>
  <c r="K116" i="1" s="1"/>
  <c r="H115" i="1"/>
  <c r="K115" i="1" s="1"/>
  <c r="H114" i="1"/>
  <c r="K114" i="1" s="1"/>
  <c r="H113" i="1"/>
  <c r="K113" i="1" s="1"/>
  <c r="H112" i="1"/>
  <c r="K112" i="1" s="1"/>
  <c r="H111" i="1"/>
  <c r="K111" i="1" s="1"/>
  <c r="H110" i="1"/>
  <c r="K110" i="1" s="1"/>
  <c r="H109" i="1"/>
  <c r="K109" i="1" s="1"/>
  <c r="H108" i="1"/>
  <c r="K108" i="1" s="1"/>
  <c r="H107" i="1"/>
  <c r="K107" i="1" s="1"/>
  <c r="H106" i="1"/>
  <c r="K106" i="1" s="1"/>
  <c r="H105" i="1"/>
  <c r="K105" i="1" s="1"/>
  <c r="H104" i="1"/>
  <c r="K104" i="1" s="1"/>
  <c r="H103" i="1"/>
  <c r="K103" i="1" s="1"/>
  <c r="H102" i="1"/>
  <c r="K102" i="1" s="1"/>
  <c r="H101" i="1"/>
  <c r="K101" i="1" s="1"/>
  <c r="H100" i="1"/>
  <c r="K100" i="1" s="1"/>
  <c r="H99" i="1"/>
  <c r="K99" i="1" s="1"/>
  <c r="H98" i="1"/>
  <c r="K98" i="1" s="1"/>
  <c r="H97" i="1"/>
  <c r="K97" i="1" s="1"/>
  <c r="H96" i="1"/>
  <c r="K96" i="1" s="1"/>
  <c r="H95" i="1"/>
  <c r="K95" i="1" s="1"/>
  <c r="H94" i="1"/>
  <c r="K94" i="1" s="1"/>
  <c r="H93" i="1"/>
  <c r="K93" i="1" s="1"/>
  <c r="H92" i="1"/>
  <c r="K92" i="1" s="1"/>
  <c r="H91" i="1"/>
  <c r="K91" i="1" s="1"/>
  <c r="H90" i="1"/>
  <c r="K90" i="1" s="1"/>
  <c r="H89" i="1"/>
  <c r="K89" i="1" s="1"/>
  <c r="H88" i="1"/>
  <c r="K88" i="1" s="1"/>
  <c r="H87" i="1"/>
  <c r="K87" i="1" s="1"/>
  <c r="H86" i="1"/>
  <c r="K86" i="1" s="1"/>
  <c r="H85" i="1"/>
  <c r="K85" i="1" s="1"/>
  <c r="H84" i="1"/>
  <c r="K84" i="1" s="1"/>
  <c r="H83" i="1"/>
  <c r="K83" i="1" s="1"/>
  <c r="H82" i="1"/>
  <c r="K82" i="1" s="1"/>
  <c r="H81" i="1"/>
  <c r="K81" i="1" s="1"/>
  <c r="H80" i="1"/>
  <c r="K80" i="1" s="1"/>
  <c r="H79" i="1"/>
  <c r="K79" i="1" s="1"/>
  <c r="H78" i="1"/>
  <c r="K78" i="1" s="1"/>
  <c r="H77" i="1"/>
  <c r="K77" i="1" s="1"/>
  <c r="H76" i="1"/>
  <c r="K76" i="1" s="1"/>
  <c r="H75" i="1"/>
  <c r="K75" i="1" s="1"/>
  <c r="H74" i="1"/>
  <c r="K74" i="1" s="1"/>
  <c r="H73" i="1"/>
  <c r="K73" i="1" s="1"/>
  <c r="H72" i="1"/>
  <c r="K72" i="1" s="1"/>
  <c r="H71" i="1"/>
  <c r="K71" i="1" s="1"/>
  <c r="H70" i="1"/>
  <c r="K70" i="1" s="1"/>
  <c r="H69" i="1"/>
  <c r="K69" i="1" s="1"/>
  <c r="H68" i="1"/>
  <c r="K68" i="1" s="1"/>
  <c r="H67" i="1"/>
  <c r="K67" i="1" s="1"/>
  <c r="H66" i="1"/>
  <c r="K66" i="1" s="1"/>
  <c r="H65" i="1"/>
  <c r="K65" i="1" s="1"/>
  <c r="H64" i="1"/>
  <c r="K64" i="1" s="1"/>
  <c r="H63" i="1"/>
  <c r="K63" i="1" s="1"/>
  <c r="H62" i="1"/>
  <c r="K62" i="1" s="1"/>
  <c r="H61" i="1"/>
  <c r="K61" i="1" s="1"/>
  <c r="H60" i="1"/>
  <c r="K60" i="1" s="1"/>
  <c r="H59" i="1"/>
  <c r="K59" i="1" s="1"/>
  <c r="H58" i="1"/>
  <c r="K58" i="1" s="1"/>
  <c r="H57" i="1"/>
  <c r="K57" i="1" s="1"/>
  <c r="H56" i="1"/>
  <c r="K56" i="1" s="1"/>
  <c r="H55" i="1"/>
  <c r="K55" i="1" s="1"/>
  <c r="H54" i="1"/>
  <c r="K54" i="1" s="1"/>
  <c r="H53" i="1"/>
  <c r="K53" i="1" s="1"/>
  <c r="H52" i="1"/>
  <c r="K52" i="1" s="1"/>
  <c r="H51" i="1"/>
  <c r="K51" i="1" s="1"/>
  <c r="H50" i="1"/>
  <c r="K50" i="1" s="1"/>
  <c r="H49" i="1"/>
  <c r="K49" i="1" s="1"/>
  <c r="H48" i="1"/>
  <c r="K48" i="1" s="1"/>
  <c r="H47" i="1"/>
  <c r="K47" i="1" s="1"/>
  <c r="H46" i="1"/>
  <c r="K46" i="1" s="1"/>
  <c r="H45" i="1"/>
  <c r="K45" i="1" s="1"/>
  <c r="H44" i="1"/>
  <c r="K44" i="1" s="1"/>
  <c r="H43" i="1"/>
  <c r="K43" i="1" s="1"/>
  <c r="H42" i="1"/>
  <c r="K42" i="1" s="1"/>
  <c r="H41" i="1"/>
  <c r="K41" i="1" s="1"/>
  <c r="H40" i="1"/>
  <c r="K40" i="1" s="1"/>
  <c r="H39" i="1"/>
  <c r="K39" i="1" s="1"/>
  <c r="H38" i="1"/>
  <c r="K38" i="1" s="1"/>
  <c r="H37" i="1"/>
  <c r="K37" i="1" s="1"/>
  <c r="H36" i="1"/>
  <c r="K36" i="1" s="1"/>
  <c r="H35" i="1"/>
  <c r="K35" i="1" s="1"/>
  <c r="H34" i="1"/>
  <c r="K34" i="1" s="1"/>
  <c r="H33" i="1"/>
  <c r="K33" i="1" s="1"/>
  <c r="H32" i="1"/>
  <c r="K32" i="1" s="1"/>
  <c r="H31" i="1"/>
  <c r="K31" i="1" s="1"/>
  <c r="H30" i="1"/>
  <c r="K30" i="1" s="1"/>
  <c r="H29" i="1"/>
  <c r="K29" i="1" s="1"/>
  <c r="H28" i="1"/>
  <c r="K28" i="1" s="1"/>
  <c r="H27" i="1"/>
  <c r="K27" i="1" s="1"/>
  <c r="H26" i="1"/>
  <c r="K26" i="1" s="1"/>
  <c r="H25" i="1"/>
  <c r="K25" i="1" s="1"/>
  <c r="H24" i="1"/>
  <c r="K24" i="1" s="1"/>
  <c r="H23" i="1"/>
  <c r="K23" i="1" s="1"/>
  <c r="H22" i="1"/>
  <c r="K22" i="1" s="1"/>
  <c r="H21" i="1"/>
  <c r="K21" i="1" s="1"/>
  <c r="H20" i="1"/>
  <c r="K20" i="1" s="1"/>
  <c r="H19" i="1"/>
  <c r="K19" i="1" s="1"/>
  <c r="H18" i="1"/>
  <c r="K18" i="1" s="1"/>
  <c r="H17" i="1"/>
  <c r="K17" i="1" s="1"/>
  <c r="H16" i="1"/>
  <c r="K16" i="1" s="1"/>
  <c r="H15" i="1"/>
  <c r="K15" i="1" s="1"/>
  <c r="H14" i="1"/>
  <c r="K14" i="1" s="1"/>
  <c r="H13" i="1"/>
  <c r="K13" i="1" s="1"/>
  <c r="H12" i="1"/>
  <c r="K12" i="1" s="1"/>
  <c r="H11" i="1"/>
  <c r="K11" i="1" s="1"/>
  <c r="H10" i="1"/>
  <c r="K10" i="1" s="1"/>
  <c r="H9" i="1"/>
  <c r="K9" i="1" s="1"/>
  <c r="H8" i="1"/>
  <c r="K8" i="1" s="1"/>
  <c r="H7" i="1"/>
  <c r="K7" i="1" s="1"/>
  <c r="I295" i="1"/>
  <c r="J295" i="1" s="1"/>
  <c r="L295" i="1" s="1"/>
  <c r="I294" i="1"/>
  <c r="J294" i="1" s="1"/>
  <c r="L294" i="1" s="1"/>
  <c r="I293" i="1"/>
  <c r="J293" i="1" s="1"/>
  <c r="L293" i="1" s="1"/>
  <c r="I292" i="1"/>
  <c r="J292" i="1" s="1"/>
  <c r="L292" i="1" s="1"/>
  <c r="I291" i="1"/>
  <c r="J291" i="1" s="1"/>
  <c r="L291" i="1" s="1"/>
  <c r="I290" i="1"/>
  <c r="J290" i="1" s="1"/>
  <c r="L290" i="1" s="1"/>
  <c r="I289" i="1"/>
  <c r="J289" i="1" s="1"/>
  <c r="L289" i="1" s="1"/>
  <c r="I288" i="1"/>
  <c r="J288" i="1" s="1"/>
  <c r="L288" i="1" s="1"/>
  <c r="I287" i="1"/>
  <c r="J287" i="1" s="1"/>
  <c r="L287" i="1" s="1"/>
  <c r="I286" i="1"/>
  <c r="J286" i="1" s="1"/>
  <c r="L286" i="1" s="1"/>
  <c r="I285" i="1"/>
  <c r="J285" i="1" s="1"/>
  <c r="L285" i="1" s="1"/>
  <c r="I284" i="1"/>
  <c r="J284" i="1" s="1"/>
  <c r="L284" i="1" s="1"/>
  <c r="I283" i="1"/>
  <c r="J283" i="1" s="1"/>
  <c r="L283" i="1" s="1"/>
  <c r="I282" i="1"/>
  <c r="J282" i="1" s="1"/>
  <c r="L282" i="1" s="1"/>
  <c r="I281" i="1"/>
  <c r="J281" i="1" s="1"/>
  <c r="L281" i="1" s="1"/>
  <c r="I280" i="1"/>
  <c r="J280" i="1" s="1"/>
  <c r="L280" i="1" s="1"/>
  <c r="I279" i="1"/>
  <c r="J279" i="1" s="1"/>
  <c r="L279" i="1" s="1"/>
  <c r="I278" i="1"/>
  <c r="J278" i="1" s="1"/>
  <c r="L278" i="1" s="1"/>
  <c r="I277" i="1"/>
  <c r="J277" i="1" s="1"/>
  <c r="L277" i="1" s="1"/>
  <c r="I276" i="1"/>
  <c r="J276" i="1" s="1"/>
  <c r="L276" i="1" s="1"/>
  <c r="I275" i="1"/>
  <c r="J275" i="1" s="1"/>
  <c r="L275" i="1" s="1"/>
  <c r="I274" i="1"/>
  <c r="J274" i="1" s="1"/>
  <c r="L274" i="1" s="1"/>
  <c r="I273" i="1"/>
  <c r="J273" i="1" s="1"/>
  <c r="L273" i="1" s="1"/>
  <c r="I272" i="1"/>
  <c r="J272" i="1" s="1"/>
  <c r="L272" i="1" s="1"/>
  <c r="I271" i="1"/>
  <c r="J271" i="1" s="1"/>
  <c r="L271" i="1" s="1"/>
  <c r="I270" i="1"/>
  <c r="J270" i="1" s="1"/>
  <c r="L270" i="1" s="1"/>
  <c r="I269" i="1"/>
  <c r="J269" i="1" s="1"/>
  <c r="L269" i="1" s="1"/>
  <c r="I268" i="1"/>
  <c r="J268" i="1" s="1"/>
  <c r="L268" i="1" s="1"/>
  <c r="I267" i="1"/>
  <c r="J267" i="1" s="1"/>
  <c r="L267" i="1" s="1"/>
  <c r="I266" i="1"/>
  <c r="J266" i="1" s="1"/>
  <c r="L266" i="1" s="1"/>
  <c r="I265" i="1"/>
  <c r="J265" i="1" s="1"/>
  <c r="L265" i="1" s="1"/>
  <c r="I264" i="1"/>
  <c r="J264" i="1" s="1"/>
  <c r="L264" i="1" s="1"/>
  <c r="I263" i="1"/>
  <c r="J263" i="1" s="1"/>
  <c r="L263" i="1" s="1"/>
  <c r="I262" i="1"/>
  <c r="J262" i="1" s="1"/>
  <c r="L262" i="1" s="1"/>
  <c r="I261" i="1"/>
  <c r="J261" i="1" s="1"/>
  <c r="L261" i="1" s="1"/>
  <c r="I260" i="1"/>
  <c r="J260" i="1" s="1"/>
  <c r="L260" i="1" s="1"/>
  <c r="I259" i="1"/>
  <c r="J259" i="1" s="1"/>
  <c r="L259" i="1" s="1"/>
  <c r="I258" i="1"/>
  <c r="J258" i="1" s="1"/>
  <c r="L258" i="1" s="1"/>
  <c r="I257" i="1"/>
  <c r="J257" i="1" s="1"/>
  <c r="L257" i="1" s="1"/>
  <c r="I256" i="1"/>
  <c r="J256" i="1" s="1"/>
  <c r="L256" i="1" s="1"/>
  <c r="I255" i="1"/>
  <c r="J255" i="1" s="1"/>
  <c r="L255" i="1" s="1"/>
  <c r="I254" i="1"/>
  <c r="J254" i="1" s="1"/>
  <c r="L254" i="1" s="1"/>
  <c r="I253" i="1"/>
  <c r="J253" i="1" s="1"/>
  <c r="L253" i="1" s="1"/>
  <c r="I252" i="1"/>
  <c r="J252" i="1" s="1"/>
  <c r="L252" i="1" s="1"/>
  <c r="I251" i="1"/>
  <c r="J251" i="1" s="1"/>
  <c r="L251" i="1" s="1"/>
  <c r="I250" i="1"/>
  <c r="J250" i="1" s="1"/>
  <c r="L250" i="1" s="1"/>
  <c r="I249" i="1"/>
  <c r="J249" i="1" s="1"/>
  <c r="L249" i="1" s="1"/>
  <c r="I248" i="1"/>
  <c r="J248" i="1" s="1"/>
  <c r="L248" i="1" s="1"/>
  <c r="I247" i="1"/>
  <c r="J247" i="1" s="1"/>
  <c r="L247" i="1" s="1"/>
  <c r="I246" i="1"/>
  <c r="J246" i="1" s="1"/>
  <c r="L246" i="1" s="1"/>
  <c r="I245" i="1"/>
  <c r="J245" i="1" s="1"/>
  <c r="L245" i="1" s="1"/>
  <c r="I244" i="1"/>
  <c r="J244" i="1" s="1"/>
  <c r="L244" i="1" s="1"/>
  <c r="I243" i="1"/>
  <c r="J243" i="1" s="1"/>
  <c r="L243" i="1" s="1"/>
  <c r="I242" i="1"/>
  <c r="J242" i="1" s="1"/>
  <c r="L242" i="1" s="1"/>
  <c r="I241" i="1"/>
  <c r="J241" i="1" s="1"/>
  <c r="L241" i="1" s="1"/>
  <c r="I240" i="1"/>
  <c r="J240" i="1" s="1"/>
  <c r="L240" i="1" s="1"/>
  <c r="I239" i="1"/>
  <c r="J239" i="1" s="1"/>
  <c r="L239" i="1" s="1"/>
  <c r="I238" i="1"/>
  <c r="J238" i="1" s="1"/>
  <c r="L238" i="1" s="1"/>
  <c r="I237" i="1"/>
  <c r="J237" i="1" s="1"/>
  <c r="L237" i="1" s="1"/>
  <c r="I236" i="1"/>
  <c r="J236" i="1" s="1"/>
  <c r="L236" i="1" s="1"/>
  <c r="I235" i="1"/>
  <c r="J235" i="1" s="1"/>
  <c r="L235" i="1" s="1"/>
  <c r="I234" i="1"/>
  <c r="J234" i="1" s="1"/>
  <c r="L234" i="1" s="1"/>
  <c r="I233" i="1"/>
  <c r="J233" i="1" s="1"/>
  <c r="L233" i="1" s="1"/>
  <c r="I232" i="1"/>
  <c r="J232" i="1" s="1"/>
  <c r="L232" i="1" s="1"/>
  <c r="I231" i="1"/>
  <c r="J231" i="1" s="1"/>
  <c r="L231" i="1" s="1"/>
  <c r="I230" i="1"/>
  <c r="J230" i="1" s="1"/>
  <c r="L230" i="1" s="1"/>
  <c r="I229" i="1"/>
  <c r="J229" i="1" s="1"/>
  <c r="L229" i="1" s="1"/>
  <c r="I228" i="1"/>
  <c r="J228" i="1" s="1"/>
  <c r="L228" i="1" s="1"/>
  <c r="I227" i="1"/>
  <c r="J227" i="1" s="1"/>
  <c r="L227" i="1" s="1"/>
  <c r="I226" i="1"/>
  <c r="J226" i="1" s="1"/>
  <c r="L226" i="1" s="1"/>
  <c r="I225" i="1"/>
  <c r="J225" i="1" s="1"/>
  <c r="L225" i="1" s="1"/>
  <c r="I224" i="1"/>
  <c r="J224" i="1" s="1"/>
  <c r="L224" i="1" s="1"/>
  <c r="I223" i="1"/>
  <c r="J223" i="1" s="1"/>
  <c r="L223" i="1" s="1"/>
  <c r="I222" i="1"/>
  <c r="J222" i="1" s="1"/>
  <c r="L222" i="1" s="1"/>
  <c r="I221" i="1"/>
  <c r="J221" i="1" s="1"/>
  <c r="L221" i="1" s="1"/>
  <c r="I220" i="1"/>
  <c r="J220" i="1" s="1"/>
  <c r="L220" i="1" s="1"/>
  <c r="I219" i="1"/>
  <c r="J219" i="1" s="1"/>
  <c r="L219" i="1" s="1"/>
  <c r="I218" i="1"/>
  <c r="J218" i="1" s="1"/>
  <c r="L218" i="1" s="1"/>
  <c r="I217" i="1"/>
  <c r="J217" i="1" s="1"/>
  <c r="L217" i="1" s="1"/>
  <c r="I216" i="1"/>
  <c r="J216" i="1" s="1"/>
  <c r="L216" i="1" s="1"/>
  <c r="I215" i="1"/>
  <c r="J215" i="1" s="1"/>
  <c r="L215" i="1" s="1"/>
  <c r="I214" i="1"/>
  <c r="J214" i="1" s="1"/>
  <c r="L214" i="1" s="1"/>
  <c r="I213" i="1"/>
  <c r="J213" i="1" s="1"/>
  <c r="L213" i="1" s="1"/>
  <c r="I212" i="1"/>
  <c r="J212" i="1" s="1"/>
  <c r="L212" i="1" s="1"/>
  <c r="I211" i="1"/>
  <c r="J211" i="1" s="1"/>
  <c r="L211" i="1" s="1"/>
  <c r="I210" i="1"/>
  <c r="J210" i="1" s="1"/>
  <c r="L210" i="1" s="1"/>
  <c r="I209" i="1"/>
  <c r="J209" i="1" s="1"/>
  <c r="L209" i="1" s="1"/>
  <c r="I208" i="1"/>
  <c r="J208" i="1" s="1"/>
  <c r="L208" i="1" s="1"/>
  <c r="I207" i="1"/>
  <c r="J207" i="1" s="1"/>
  <c r="L207" i="1" s="1"/>
  <c r="I206" i="1"/>
  <c r="J206" i="1" s="1"/>
  <c r="L206" i="1" s="1"/>
  <c r="I205" i="1"/>
  <c r="J205" i="1" s="1"/>
  <c r="L205" i="1" s="1"/>
  <c r="I204" i="1"/>
  <c r="J204" i="1" s="1"/>
  <c r="L204" i="1" s="1"/>
  <c r="I203" i="1"/>
  <c r="J203" i="1" s="1"/>
  <c r="L203" i="1" s="1"/>
  <c r="I202" i="1"/>
  <c r="J202" i="1" s="1"/>
  <c r="L202" i="1" s="1"/>
  <c r="I201" i="1"/>
  <c r="J201" i="1" s="1"/>
  <c r="L201" i="1" s="1"/>
  <c r="I200" i="1"/>
  <c r="J200" i="1" s="1"/>
  <c r="L200" i="1" s="1"/>
  <c r="I199" i="1"/>
  <c r="J199" i="1" s="1"/>
  <c r="L199" i="1" s="1"/>
  <c r="I198" i="1"/>
  <c r="J198" i="1" s="1"/>
  <c r="L198" i="1" s="1"/>
  <c r="I197" i="1"/>
  <c r="J197" i="1" s="1"/>
  <c r="L197" i="1" s="1"/>
  <c r="I196" i="1"/>
  <c r="J196" i="1" s="1"/>
  <c r="L196" i="1" s="1"/>
  <c r="I195" i="1"/>
  <c r="J195" i="1" s="1"/>
  <c r="L195" i="1" s="1"/>
  <c r="I194" i="1"/>
  <c r="J194" i="1" s="1"/>
  <c r="L194" i="1" s="1"/>
  <c r="I193" i="1"/>
  <c r="J193" i="1" s="1"/>
  <c r="L193" i="1" s="1"/>
  <c r="I192" i="1"/>
  <c r="J192" i="1" s="1"/>
  <c r="L192" i="1" s="1"/>
  <c r="I191" i="1"/>
  <c r="J191" i="1" s="1"/>
  <c r="L191" i="1" s="1"/>
  <c r="I190" i="1"/>
  <c r="J190" i="1" s="1"/>
  <c r="L190" i="1" s="1"/>
  <c r="I189" i="1"/>
  <c r="J189" i="1" s="1"/>
  <c r="L189" i="1" s="1"/>
  <c r="I188" i="1"/>
  <c r="J188" i="1" s="1"/>
  <c r="L188" i="1" s="1"/>
  <c r="I187" i="1"/>
  <c r="J187" i="1" s="1"/>
  <c r="L187" i="1" s="1"/>
  <c r="I186" i="1"/>
  <c r="J186" i="1" s="1"/>
  <c r="L186" i="1" s="1"/>
  <c r="I185" i="1"/>
  <c r="J185" i="1" s="1"/>
  <c r="L185" i="1" s="1"/>
  <c r="I184" i="1"/>
  <c r="J184" i="1" s="1"/>
  <c r="L184" i="1" s="1"/>
  <c r="I183" i="1"/>
  <c r="J183" i="1" s="1"/>
  <c r="L183" i="1" s="1"/>
  <c r="I182" i="1"/>
  <c r="J182" i="1" s="1"/>
  <c r="L182" i="1" s="1"/>
  <c r="I181" i="1"/>
  <c r="J181" i="1" s="1"/>
  <c r="L181" i="1" s="1"/>
  <c r="I180" i="1"/>
  <c r="J180" i="1" s="1"/>
  <c r="L180" i="1" s="1"/>
  <c r="I179" i="1"/>
  <c r="J179" i="1" s="1"/>
  <c r="L179" i="1" s="1"/>
  <c r="I178" i="1"/>
  <c r="J178" i="1" s="1"/>
  <c r="L178" i="1" s="1"/>
  <c r="I177" i="1"/>
  <c r="J177" i="1" s="1"/>
  <c r="L177" i="1" s="1"/>
  <c r="I176" i="1"/>
  <c r="J176" i="1" s="1"/>
  <c r="L176" i="1" s="1"/>
  <c r="I175" i="1"/>
  <c r="J175" i="1" s="1"/>
  <c r="L175" i="1" s="1"/>
  <c r="I174" i="1"/>
  <c r="J174" i="1" s="1"/>
  <c r="L174" i="1" s="1"/>
  <c r="I173" i="1"/>
  <c r="J173" i="1" s="1"/>
  <c r="L173" i="1" s="1"/>
  <c r="I172" i="1"/>
  <c r="J172" i="1" s="1"/>
  <c r="L172" i="1" s="1"/>
  <c r="I171" i="1"/>
  <c r="J171" i="1" s="1"/>
  <c r="L171" i="1" s="1"/>
  <c r="I170" i="1"/>
  <c r="J170" i="1" s="1"/>
  <c r="L170" i="1" s="1"/>
  <c r="I169" i="1"/>
  <c r="J169" i="1" s="1"/>
  <c r="L169" i="1" s="1"/>
  <c r="I168" i="1"/>
  <c r="J168" i="1" s="1"/>
  <c r="L168" i="1" s="1"/>
  <c r="I167" i="1"/>
  <c r="J167" i="1" s="1"/>
  <c r="L167" i="1" s="1"/>
  <c r="I166" i="1"/>
  <c r="J166" i="1" s="1"/>
  <c r="L166" i="1" s="1"/>
  <c r="I165" i="1"/>
  <c r="J165" i="1" s="1"/>
  <c r="L165" i="1" s="1"/>
  <c r="I164" i="1"/>
  <c r="J164" i="1" s="1"/>
  <c r="L164" i="1" s="1"/>
  <c r="I163" i="1"/>
  <c r="J163" i="1" s="1"/>
  <c r="L163" i="1" s="1"/>
  <c r="I162" i="1"/>
  <c r="J162" i="1" s="1"/>
  <c r="L162" i="1" s="1"/>
  <c r="I161" i="1"/>
  <c r="J161" i="1" s="1"/>
  <c r="L161" i="1" s="1"/>
  <c r="I160" i="1"/>
  <c r="J160" i="1" s="1"/>
  <c r="L160" i="1" s="1"/>
  <c r="I159" i="1"/>
  <c r="J159" i="1" s="1"/>
  <c r="L159" i="1" s="1"/>
  <c r="I158" i="1"/>
  <c r="J158" i="1" s="1"/>
  <c r="L158" i="1" s="1"/>
  <c r="I157" i="1"/>
  <c r="J157" i="1" s="1"/>
  <c r="L157" i="1" s="1"/>
  <c r="I156" i="1"/>
  <c r="J156" i="1" s="1"/>
  <c r="L156" i="1" s="1"/>
  <c r="I155" i="1"/>
  <c r="J155" i="1" s="1"/>
  <c r="L155" i="1" s="1"/>
  <c r="I154" i="1"/>
  <c r="J154" i="1" s="1"/>
  <c r="L154" i="1" s="1"/>
  <c r="I153" i="1"/>
  <c r="J153" i="1" s="1"/>
  <c r="L153" i="1" s="1"/>
  <c r="I152" i="1"/>
  <c r="J152" i="1" s="1"/>
  <c r="L152" i="1" s="1"/>
  <c r="I151" i="1"/>
  <c r="J151" i="1" s="1"/>
  <c r="L151" i="1" s="1"/>
  <c r="I150" i="1"/>
  <c r="J150" i="1" s="1"/>
  <c r="L150" i="1" s="1"/>
  <c r="I149" i="1"/>
  <c r="J149" i="1" s="1"/>
  <c r="L149" i="1" s="1"/>
  <c r="I148" i="1"/>
  <c r="J148" i="1" s="1"/>
  <c r="L148" i="1" s="1"/>
  <c r="I147" i="1"/>
  <c r="J147" i="1" s="1"/>
  <c r="L147" i="1" s="1"/>
  <c r="I146" i="1"/>
  <c r="J146" i="1" s="1"/>
  <c r="L146" i="1" s="1"/>
  <c r="I145" i="1"/>
  <c r="J145" i="1" s="1"/>
  <c r="L145" i="1" s="1"/>
  <c r="I144" i="1"/>
  <c r="J144" i="1" s="1"/>
  <c r="L144" i="1" s="1"/>
  <c r="I143" i="1"/>
  <c r="J143" i="1" s="1"/>
  <c r="L143" i="1" s="1"/>
  <c r="I142" i="1"/>
  <c r="J142" i="1" s="1"/>
  <c r="L142" i="1" s="1"/>
  <c r="I141" i="1"/>
  <c r="J141" i="1" s="1"/>
  <c r="L141" i="1" s="1"/>
  <c r="I140" i="1"/>
  <c r="J140" i="1" s="1"/>
  <c r="L140" i="1" s="1"/>
  <c r="I139" i="1"/>
  <c r="J139" i="1" s="1"/>
  <c r="L139" i="1" s="1"/>
  <c r="I138" i="1"/>
  <c r="J138" i="1" s="1"/>
  <c r="L138" i="1" s="1"/>
  <c r="I137" i="1"/>
  <c r="J137" i="1" s="1"/>
  <c r="L137" i="1" s="1"/>
  <c r="I136" i="1"/>
  <c r="J136" i="1" s="1"/>
  <c r="L136" i="1" s="1"/>
  <c r="I135" i="1"/>
  <c r="J135" i="1" s="1"/>
  <c r="L135" i="1" s="1"/>
  <c r="I134" i="1"/>
  <c r="J134" i="1" s="1"/>
  <c r="L134" i="1" s="1"/>
  <c r="I133" i="1"/>
  <c r="J133" i="1" s="1"/>
  <c r="L133" i="1" s="1"/>
  <c r="I132" i="1"/>
  <c r="J132" i="1" s="1"/>
  <c r="L132" i="1" s="1"/>
  <c r="I131" i="1"/>
  <c r="J131" i="1" s="1"/>
  <c r="L131" i="1" s="1"/>
  <c r="I130" i="1"/>
  <c r="J130" i="1" s="1"/>
  <c r="L130" i="1" s="1"/>
  <c r="I129" i="1"/>
  <c r="J129" i="1" s="1"/>
  <c r="L129" i="1" s="1"/>
  <c r="I128" i="1"/>
  <c r="J128" i="1" s="1"/>
  <c r="L128" i="1" s="1"/>
  <c r="I127" i="1"/>
  <c r="J127" i="1" s="1"/>
  <c r="L127" i="1" s="1"/>
  <c r="I126" i="1"/>
  <c r="J126" i="1" s="1"/>
  <c r="L126" i="1" s="1"/>
  <c r="I125" i="1"/>
  <c r="J125" i="1" s="1"/>
  <c r="L125" i="1" s="1"/>
  <c r="I124" i="1"/>
  <c r="J124" i="1" s="1"/>
  <c r="L124" i="1" s="1"/>
  <c r="I123" i="1"/>
  <c r="J123" i="1" s="1"/>
  <c r="L123" i="1" s="1"/>
  <c r="I122" i="1"/>
  <c r="J122" i="1" s="1"/>
  <c r="L122" i="1" s="1"/>
  <c r="I121" i="1"/>
  <c r="J121" i="1" s="1"/>
  <c r="L121" i="1" s="1"/>
  <c r="I120" i="1"/>
  <c r="J120" i="1" s="1"/>
  <c r="L120" i="1" s="1"/>
  <c r="I119" i="1"/>
  <c r="J119" i="1" s="1"/>
  <c r="L119" i="1" s="1"/>
  <c r="I118" i="1"/>
  <c r="J118" i="1" s="1"/>
  <c r="L118" i="1" s="1"/>
  <c r="I117" i="1"/>
  <c r="J117" i="1" s="1"/>
  <c r="L117" i="1" s="1"/>
  <c r="I116" i="1"/>
  <c r="J116" i="1" s="1"/>
  <c r="L116" i="1" s="1"/>
  <c r="I115" i="1"/>
  <c r="J115" i="1" s="1"/>
  <c r="L115" i="1" s="1"/>
  <c r="I114" i="1"/>
  <c r="J114" i="1" s="1"/>
  <c r="L114" i="1" s="1"/>
  <c r="I113" i="1"/>
  <c r="J113" i="1" s="1"/>
  <c r="L113" i="1" s="1"/>
  <c r="I112" i="1"/>
  <c r="J112" i="1" s="1"/>
  <c r="L112" i="1" s="1"/>
  <c r="I111" i="1"/>
  <c r="J111" i="1" s="1"/>
  <c r="L111" i="1" s="1"/>
  <c r="I110" i="1"/>
  <c r="J110" i="1" s="1"/>
  <c r="L110" i="1" s="1"/>
  <c r="I109" i="1"/>
  <c r="J109" i="1" s="1"/>
  <c r="L109" i="1" s="1"/>
  <c r="I108" i="1"/>
  <c r="J108" i="1" s="1"/>
  <c r="L108" i="1" s="1"/>
  <c r="I107" i="1"/>
  <c r="J107" i="1" s="1"/>
  <c r="L107" i="1" s="1"/>
  <c r="I106" i="1"/>
  <c r="J106" i="1" s="1"/>
  <c r="L106" i="1" s="1"/>
  <c r="I105" i="1"/>
  <c r="J105" i="1" s="1"/>
  <c r="L105" i="1" s="1"/>
  <c r="I104" i="1"/>
  <c r="J104" i="1" s="1"/>
  <c r="L104" i="1" s="1"/>
  <c r="I103" i="1"/>
  <c r="J103" i="1" s="1"/>
  <c r="L103" i="1" s="1"/>
  <c r="I102" i="1"/>
  <c r="J102" i="1" s="1"/>
  <c r="L102" i="1" s="1"/>
  <c r="I101" i="1"/>
  <c r="J101" i="1" s="1"/>
  <c r="L101" i="1" s="1"/>
  <c r="I100" i="1"/>
  <c r="J100" i="1" s="1"/>
  <c r="L100" i="1" s="1"/>
  <c r="I99" i="1"/>
  <c r="J99" i="1" s="1"/>
  <c r="L99" i="1" s="1"/>
  <c r="I98" i="1"/>
  <c r="J98" i="1" s="1"/>
  <c r="L98" i="1" s="1"/>
  <c r="I97" i="1"/>
  <c r="J97" i="1" s="1"/>
  <c r="L97" i="1" s="1"/>
  <c r="I96" i="1"/>
  <c r="J96" i="1" s="1"/>
  <c r="L96" i="1" s="1"/>
  <c r="I95" i="1"/>
  <c r="J95" i="1" s="1"/>
  <c r="L95" i="1" s="1"/>
  <c r="I94" i="1"/>
  <c r="J94" i="1" s="1"/>
  <c r="L94" i="1" s="1"/>
  <c r="I93" i="1"/>
  <c r="J93" i="1" s="1"/>
  <c r="L93" i="1" s="1"/>
  <c r="I92" i="1"/>
  <c r="J92" i="1" s="1"/>
  <c r="L92" i="1" s="1"/>
  <c r="I91" i="1"/>
  <c r="J91" i="1" s="1"/>
  <c r="L91" i="1" s="1"/>
  <c r="I90" i="1"/>
  <c r="J90" i="1" s="1"/>
  <c r="L90" i="1" s="1"/>
  <c r="I89" i="1"/>
  <c r="J89" i="1" s="1"/>
  <c r="L89" i="1" s="1"/>
  <c r="I88" i="1"/>
  <c r="J88" i="1" s="1"/>
  <c r="L88" i="1" s="1"/>
  <c r="I87" i="1"/>
  <c r="J87" i="1" s="1"/>
  <c r="L87" i="1" s="1"/>
  <c r="I86" i="1"/>
  <c r="J86" i="1" s="1"/>
  <c r="L86" i="1" s="1"/>
  <c r="I85" i="1"/>
  <c r="J85" i="1" s="1"/>
  <c r="L85" i="1" s="1"/>
  <c r="I84" i="1"/>
  <c r="J84" i="1" s="1"/>
  <c r="L84" i="1" s="1"/>
  <c r="I83" i="1"/>
  <c r="J83" i="1" s="1"/>
  <c r="L83" i="1" s="1"/>
  <c r="I82" i="1"/>
  <c r="J82" i="1" s="1"/>
  <c r="L82" i="1" s="1"/>
  <c r="I81" i="1"/>
  <c r="J81" i="1" s="1"/>
  <c r="L81" i="1" s="1"/>
  <c r="I80" i="1"/>
  <c r="J80" i="1" s="1"/>
  <c r="L80" i="1" s="1"/>
  <c r="I79" i="1"/>
  <c r="J79" i="1" s="1"/>
  <c r="L79" i="1" s="1"/>
  <c r="I78" i="1"/>
  <c r="J78" i="1" s="1"/>
  <c r="L78" i="1" s="1"/>
  <c r="I77" i="1"/>
  <c r="J77" i="1" s="1"/>
  <c r="L77" i="1" s="1"/>
  <c r="I76" i="1"/>
  <c r="J76" i="1" s="1"/>
  <c r="L76" i="1" s="1"/>
  <c r="I75" i="1"/>
  <c r="J75" i="1" s="1"/>
  <c r="L75" i="1" s="1"/>
  <c r="I74" i="1"/>
  <c r="J74" i="1" s="1"/>
  <c r="L74" i="1" s="1"/>
  <c r="I73" i="1"/>
  <c r="J73" i="1" s="1"/>
  <c r="L73" i="1" s="1"/>
  <c r="I72" i="1"/>
  <c r="J72" i="1" s="1"/>
  <c r="L72" i="1" s="1"/>
  <c r="I71" i="1"/>
  <c r="J71" i="1" s="1"/>
  <c r="L71" i="1" s="1"/>
  <c r="I70" i="1"/>
  <c r="J70" i="1" s="1"/>
  <c r="L70" i="1" s="1"/>
  <c r="I69" i="1"/>
  <c r="J69" i="1" s="1"/>
  <c r="L69" i="1" s="1"/>
  <c r="I68" i="1"/>
  <c r="J68" i="1" s="1"/>
  <c r="L68" i="1" s="1"/>
  <c r="I67" i="1"/>
  <c r="J67" i="1" s="1"/>
  <c r="L67" i="1" s="1"/>
  <c r="I66" i="1"/>
  <c r="J66" i="1" s="1"/>
  <c r="L66" i="1" s="1"/>
  <c r="I65" i="1"/>
  <c r="J65" i="1" s="1"/>
  <c r="L65" i="1" s="1"/>
  <c r="I64" i="1"/>
  <c r="J64" i="1" s="1"/>
  <c r="L64" i="1" s="1"/>
  <c r="I63" i="1"/>
  <c r="J63" i="1" s="1"/>
  <c r="L63" i="1" s="1"/>
  <c r="I62" i="1"/>
  <c r="J62" i="1" s="1"/>
  <c r="L62" i="1" s="1"/>
  <c r="I61" i="1"/>
  <c r="J61" i="1" s="1"/>
  <c r="L61" i="1" s="1"/>
  <c r="I60" i="1"/>
  <c r="J60" i="1" s="1"/>
  <c r="L60" i="1" s="1"/>
  <c r="I59" i="1"/>
  <c r="J59" i="1" s="1"/>
  <c r="L59" i="1" s="1"/>
  <c r="I58" i="1"/>
  <c r="J58" i="1" s="1"/>
  <c r="L58" i="1" s="1"/>
  <c r="I57" i="1"/>
  <c r="J57" i="1" s="1"/>
  <c r="L57" i="1" s="1"/>
  <c r="I56" i="1"/>
  <c r="J56" i="1" s="1"/>
  <c r="L56" i="1" s="1"/>
  <c r="I55" i="1"/>
  <c r="J55" i="1" s="1"/>
  <c r="L55" i="1" s="1"/>
  <c r="I54" i="1"/>
  <c r="J54" i="1" s="1"/>
  <c r="L54" i="1" s="1"/>
  <c r="I53" i="1"/>
  <c r="J53" i="1" s="1"/>
  <c r="L53" i="1" s="1"/>
  <c r="I52" i="1"/>
  <c r="J52" i="1" s="1"/>
  <c r="L52" i="1" s="1"/>
  <c r="I51" i="1"/>
  <c r="J51" i="1" s="1"/>
  <c r="L51" i="1" s="1"/>
  <c r="I50" i="1"/>
  <c r="J50" i="1" s="1"/>
  <c r="L50" i="1" s="1"/>
  <c r="I49" i="1"/>
  <c r="J49" i="1" s="1"/>
  <c r="L49" i="1" s="1"/>
  <c r="I48" i="1"/>
  <c r="J48" i="1" s="1"/>
  <c r="L48" i="1" s="1"/>
  <c r="I47" i="1"/>
  <c r="J47" i="1" s="1"/>
  <c r="L47" i="1" s="1"/>
  <c r="I46" i="1"/>
  <c r="J46" i="1" s="1"/>
  <c r="L46" i="1" s="1"/>
  <c r="I45" i="1"/>
  <c r="J45" i="1" s="1"/>
  <c r="L45" i="1" s="1"/>
  <c r="I44" i="1"/>
  <c r="J44" i="1" s="1"/>
  <c r="L44" i="1" s="1"/>
  <c r="I43" i="1"/>
  <c r="J43" i="1" s="1"/>
  <c r="L43" i="1" s="1"/>
  <c r="I42" i="1"/>
  <c r="J42" i="1" s="1"/>
  <c r="L42" i="1" s="1"/>
  <c r="I41" i="1"/>
  <c r="J41" i="1" s="1"/>
  <c r="L41" i="1" s="1"/>
  <c r="I40" i="1"/>
  <c r="J40" i="1" s="1"/>
  <c r="L40" i="1" s="1"/>
  <c r="I39" i="1"/>
  <c r="J39" i="1" s="1"/>
  <c r="L39" i="1" s="1"/>
  <c r="I38" i="1"/>
  <c r="J38" i="1" s="1"/>
  <c r="L38" i="1" s="1"/>
  <c r="I37" i="1"/>
  <c r="J37" i="1" s="1"/>
  <c r="L37" i="1" s="1"/>
  <c r="I36" i="1"/>
  <c r="J36" i="1" s="1"/>
  <c r="L36" i="1" s="1"/>
  <c r="I35" i="1"/>
  <c r="J35" i="1" s="1"/>
  <c r="L35" i="1" s="1"/>
  <c r="I34" i="1"/>
  <c r="J34" i="1" s="1"/>
  <c r="L34" i="1" s="1"/>
  <c r="I33" i="1"/>
  <c r="J33" i="1" s="1"/>
  <c r="L33" i="1" s="1"/>
  <c r="I32" i="1"/>
  <c r="J32" i="1" s="1"/>
  <c r="L32" i="1" s="1"/>
  <c r="I31" i="1"/>
  <c r="J31" i="1" s="1"/>
  <c r="L31" i="1" s="1"/>
  <c r="I30" i="1"/>
  <c r="J30" i="1" s="1"/>
  <c r="L30" i="1" s="1"/>
  <c r="I29" i="1"/>
  <c r="J29" i="1" s="1"/>
  <c r="L29" i="1" s="1"/>
  <c r="I28" i="1"/>
  <c r="J28" i="1" s="1"/>
  <c r="L28" i="1" s="1"/>
  <c r="I27" i="1"/>
  <c r="J27" i="1" s="1"/>
  <c r="L27" i="1" s="1"/>
  <c r="I26" i="1"/>
  <c r="J26" i="1" s="1"/>
  <c r="L26" i="1" s="1"/>
  <c r="I25" i="1"/>
  <c r="J25" i="1" s="1"/>
  <c r="L25" i="1" s="1"/>
  <c r="I24" i="1"/>
  <c r="J24" i="1" s="1"/>
  <c r="L24" i="1" s="1"/>
  <c r="I23" i="1"/>
  <c r="J23" i="1" s="1"/>
  <c r="L23" i="1" s="1"/>
  <c r="I22" i="1"/>
  <c r="J22" i="1" s="1"/>
  <c r="L22" i="1" s="1"/>
  <c r="I21" i="1"/>
  <c r="J21" i="1" s="1"/>
  <c r="L21" i="1" s="1"/>
  <c r="I20" i="1"/>
  <c r="J20" i="1" s="1"/>
  <c r="L20" i="1" s="1"/>
  <c r="I19" i="1"/>
  <c r="J19" i="1" s="1"/>
  <c r="L19" i="1" s="1"/>
  <c r="I18" i="1"/>
  <c r="J18" i="1" s="1"/>
  <c r="L18" i="1" s="1"/>
  <c r="I17" i="1"/>
  <c r="J17" i="1" s="1"/>
  <c r="L17" i="1" s="1"/>
  <c r="I16" i="1"/>
  <c r="J16" i="1" s="1"/>
  <c r="L16" i="1" s="1"/>
  <c r="I15" i="1"/>
  <c r="J15" i="1" s="1"/>
  <c r="L15" i="1" s="1"/>
  <c r="I14" i="1"/>
  <c r="J14" i="1" s="1"/>
  <c r="L14" i="1" s="1"/>
  <c r="I13" i="1"/>
  <c r="J13" i="1" s="1"/>
  <c r="L13" i="1" s="1"/>
  <c r="I12" i="1"/>
  <c r="J12" i="1" s="1"/>
  <c r="L12" i="1" s="1"/>
  <c r="I11" i="1"/>
  <c r="J11" i="1" s="1"/>
  <c r="L11" i="1" s="1"/>
  <c r="I10" i="1"/>
  <c r="J10" i="1" s="1"/>
  <c r="L10" i="1" s="1"/>
  <c r="I9" i="1"/>
  <c r="J9" i="1" s="1"/>
  <c r="L9" i="1" s="1"/>
  <c r="I8" i="1"/>
  <c r="J8" i="1" s="1"/>
  <c r="L8" i="1" s="1"/>
  <c r="I7" i="1"/>
  <c r="J7" i="1" s="1"/>
  <c r="L7" i="1" s="1"/>
  <c r="K7" i="8" l="1"/>
  <c r="G19" i="8"/>
  <c r="I8" i="8"/>
  <c r="K8" i="8" s="1"/>
  <c r="H890" i="4"/>
  <c r="G16" i="25"/>
  <c r="J14" i="25"/>
  <c r="K14" i="25" s="1"/>
  <c r="E26" i="25"/>
  <c r="F26" i="25" s="1"/>
  <c r="B28" i="25"/>
  <c r="E28" i="25" s="1"/>
  <c r="F28" i="25" s="1"/>
  <c r="F10" i="25"/>
  <c r="L10" i="25" s="1"/>
  <c r="E12" i="25"/>
  <c r="I890" i="4"/>
  <c r="J890" i="4"/>
  <c r="L890" i="4" s="1"/>
  <c r="K7" i="3"/>
  <c r="H543" i="3"/>
  <c r="I297" i="1"/>
  <c r="J297" i="1"/>
  <c r="E12" i="14" s="1"/>
  <c r="F12" i="14" s="1"/>
  <c r="H297" i="1"/>
  <c r="C12" i="14" s="1"/>
  <c r="D12" i="14" s="1"/>
  <c r="K890" i="4"/>
  <c r="J9" i="3"/>
  <c r="L9" i="3" s="1"/>
  <c r="J19" i="8" l="1"/>
  <c r="C9" i="14"/>
  <c r="D9" i="14" s="1"/>
  <c r="I19" i="8"/>
  <c r="K543" i="3"/>
  <c r="C13" i="14"/>
  <c r="D13" i="14" s="1"/>
  <c r="G18" i="25"/>
  <c r="G20" i="25" s="1"/>
  <c r="G22" i="25" s="1"/>
  <c r="G24" i="25" s="1"/>
  <c r="G26" i="25" s="1"/>
  <c r="G28" i="25" s="1"/>
  <c r="J16" i="25"/>
  <c r="F12" i="25"/>
  <c r="L12" i="25" s="1"/>
  <c r="E14" i="25"/>
  <c r="J543" i="3"/>
  <c r="E13" i="14" s="1"/>
  <c r="F13" i="14" s="1"/>
  <c r="K297" i="1"/>
  <c r="L297" i="1"/>
  <c r="K19" i="8" l="1"/>
  <c r="E9" i="14"/>
  <c r="F9" i="14" s="1"/>
  <c r="F14" i="25"/>
  <c r="L14" i="25" s="1"/>
  <c r="E16" i="25"/>
  <c r="K16" i="25"/>
  <c r="J18" i="25"/>
  <c r="L543" i="3"/>
  <c r="F16" i="25" l="1"/>
  <c r="L16" i="25" s="1"/>
  <c r="E18" i="25"/>
  <c r="K18" i="25"/>
  <c r="J20" i="25"/>
  <c r="F18" i="25" l="1"/>
  <c r="L18" i="25" s="1"/>
  <c r="E20" i="25"/>
  <c r="K20" i="25"/>
  <c r="J22" i="25"/>
  <c r="F20" i="25" l="1"/>
  <c r="L20" i="25" s="1"/>
  <c r="E22" i="25"/>
  <c r="F22" i="25" s="1"/>
  <c r="K22" i="25"/>
  <c r="J24" i="25"/>
  <c r="L22" i="25" l="1"/>
  <c r="K24" i="25"/>
  <c r="L24" i="25" s="1"/>
  <c r="J26" i="25"/>
  <c r="K26" i="25" l="1"/>
  <c r="L26" i="25" s="1"/>
  <c r="J28" i="25"/>
  <c r="K28" i="25" s="1"/>
  <c r="L28" i="25" s="1"/>
</calcChain>
</file>

<file path=xl/sharedStrings.xml><?xml version="1.0" encoding="utf-8"?>
<sst xmlns="http://schemas.openxmlformats.org/spreadsheetml/2006/main" count="11298" uniqueCount="1925">
  <si>
    <t>Sr
No.</t>
  </si>
  <si>
    <t>Name of 11-KV Feeder</t>
  </si>
  <si>
    <t>Category</t>
  </si>
  <si>
    <t>Total Consumers Served by Company</t>
  </si>
  <si>
    <t>Consumers Annual Total un-planned long interruptions</t>
  </si>
  <si>
    <t>Total consumers interruptions Annual</t>
  </si>
  <si>
    <t>Consumers annual long un-planned interruptions duration (Min)</t>
  </si>
  <si>
    <t>Annual Aggregate sum of all consumers interruptions durations (Mins)</t>
  </si>
  <si>
    <t>SAIFI</t>
  </si>
  <si>
    <t>SAIDI</t>
  </si>
  <si>
    <t>A</t>
  </si>
  <si>
    <t>B</t>
  </si>
  <si>
    <t>D = (BxC)</t>
  </si>
  <si>
    <t>E</t>
  </si>
  <si>
    <t>F = (BxE)</t>
  </si>
  <si>
    <t>G = D/A</t>
  </si>
  <si>
    <t>H = F/A</t>
  </si>
  <si>
    <t>Total No. of 11-KV/400 
/230 Volts Consumers</t>
  </si>
  <si>
    <t xml:space="preserve">C </t>
  </si>
  <si>
    <t>MEPCO Abstract</t>
  </si>
  <si>
    <t>Total No. of 11 KV / 400 / 230 Volts Consumers</t>
  </si>
  <si>
    <t>Total Number of Unplanned Consumers Power Supply Interruptions (GS1)</t>
  </si>
  <si>
    <t>Restored within 10 (Hrs)</t>
  </si>
  <si>
    <t>Restored Beyound 10 (Hrs)</t>
  </si>
  <si>
    <t>Restored within 16 (Hrs)</t>
  </si>
  <si>
    <t>Restored Beyound 16 (Hrs)</t>
  </si>
  <si>
    <t>Urban</t>
  </si>
  <si>
    <t>Rural</t>
  </si>
  <si>
    <t>No. of Consumers where No. of Inplanned Power Supply Interruptions exceeds the Maximum Limit of (GS2)
Urban</t>
  </si>
  <si>
    <t>No. of Consumers where No. of Inplanned Power Supply Interruptions exceeds the Maximum Limit of (GS2)
Rural</t>
  </si>
  <si>
    <t>Consumers Annual Total Unplanned Long Interruptions Duration (Hrs)</t>
  </si>
  <si>
    <t>Maximum Permitted No. of Unplanned Power supply Interruptions for each Individual Consumer per Anum (GS2)
(Urban / Rural)</t>
  </si>
  <si>
    <t>maximum Permitted Aggregate Duration of Un-Planned Power Supply Interruptions for each Individual Consumer per Anum Hours (GS3)
(Dedicated / urban / Rural)</t>
  </si>
  <si>
    <t>No. of consumers whose Aggregate Unplanned Power Supply Interruptions time exceeded the Maximum limit of (GS3)
Urban</t>
  </si>
  <si>
    <t>No. of consumers whose Aggregate Unplanned Power Supply Interruptions time exceeded the Maximum limit of (GS3)
Rural</t>
  </si>
  <si>
    <t>C</t>
  </si>
  <si>
    <t>D</t>
  </si>
  <si>
    <t>F</t>
  </si>
  <si>
    <t>G</t>
  </si>
  <si>
    <t>H</t>
  </si>
  <si>
    <t>I</t>
  </si>
  <si>
    <t>J</t>
  </si>
  <si>
    <t>K</t>
  </si>
  <si>
    <t>L</t>
  </si>
  <si>
    <t>M</t>
  </si>
  <si>
    <t>N</t>
  </si>
  <si>
    <t>O</t>
  </si>
  <si>
    <t>P</t>
  </si>
  <si>
    <t>Q</t>
  </si>
  <si>
    <t>R</t>
  </si>
  <si>
    <t>S</t>
  </si>
  <si>
    <t>T</t>
  </si>
  <si>
    <t>U</t>
  </si>
  <si>
    <t>V</t>
  </si>
  <si>
    <t>W</t>
  </si>
  <si>
    <t>X</t>
  </si>
  <si>
    <t>Y</t>
  </si>
  <si>
    <t>Z</t>
  </si>
  <si>
    <t>Consumers Annuatl Total No. of Planned Interruptions</t>
  </si>
  <si>
    <t>maximum permitted Number of Planned power Supply Interruptions for each Individual Consumer per Annum (GS4)
(dedicated / Urban / Rural)</t>
  </si>
  <si>
    <t>No. of Consumers whose Planned Power Supply Interruptions Exceeded the Maximum limit of (GS4)
Urban</t>
  </si>
  <si>
    <t>No. of Consumers whose Planned Power Supply Interruptions Exceeded the Maximum limit of (GS4)
Rural</t>
  </si>
  <si>
    <t>Consumer Annual Total Planned Interruptions Duration (Hrs)</t>
  </si>
  <si>
    <t>Maximum Power Supply Interruption Aggregate  Duration (Hours) for each Individual Consumer per Anum (GS5)
(Dedicated / Urban / Rural)</t>
  </si>
  <si>
    <t>No. of Consumers whose Aggredate Planned Power Supply Interruption Duration Exceeded the maximum list of (GS5)
Urban</t>
  </si>
  <si>
    <t>No. of Consumers whose Aggredate Planned Power Supply Interruption Duration Exceeded the maximum list of (GS5)
Rural</t>
  </si>
  <si>
    <t>Consumers Annual Total Nos. of Short Interruptions (GS6)</t>
  </si>
  <si>
    <t>maximum permitted Number of Short Duration Power Supply  Interruptions for Each Individual Consumer per Anum (GS6)
9dedicated / urban / Rural)</t>
  </si>
  <si>
    <t>No. of Consumers Shose Short Duration Power Supply Interruptions Exceeded the maximum Limit of (GS6)
Urban</t>
  </si>
  <si>
    <t>No. of Consumers Shose Short Duration Power Supply Interruptions Exceeded the maximum Limit of (GS6)
Rural</t>
  </si>
  <si>
    <t>Nishtar</t>
  </si>
  <si>
    <t>Ehsan Elahi</t>
  </si>
  <si>
    <t>Cantt</t>
  </si>
  <si>
    <t>3-Star-II</t>
  </si>
  <si>
    <t>3-Star-I</t>
  </si>
  <si>
    <t>Khawaja Feeds</t>
  </si>
  <si>
    <t>Ghous Fiber</t>
  </si>
  <si>
    <t>Asia Feeds</t>
  </si>
  <si>
    <t>ANC Foods</t>
  </si>
  <si>
    <t>Mehmooda M/Mills</t>
  </si>
  <si>
    <t>Mehmood T/Mills</t>
  </si>
  <si>
    <t>Pepsico</t>
  </si>
  <si>
    <t>MTM Unit#2</t>
  </si>
  <si>
    <t>Fort Colony</t>
  </si>
  <si>
    <t>State Bank</t>
  </si>
  <si>
    <t>Cadrdiology Center</t>
  </si>
  <si>
    <t>Nishtar-2</t>
  </si>
  <si>
    <t>Pepsi Cola</t>
  </si>
  <si>
    <t>Boomanjee Square</t>
  </si>
  <si>
    <t>Burn Unit</t>
  </si>
  <si>
    <t>Children Complex</t>
  </si>
  <si>
    <t>P.A.F</t>
  </si>
  <si>
    <t>CMH Multan</t>
  </si>
  <si>
    <t>City Centre</t>
  </si>
  <si>
    <t>New Air Port</t>
  </si>
  <si>
    <t>Shabir Feeds</t>
  </si>
  <si>
    <t>Garrison Public Library</t>
  </si>
  <si>
    <t>PRHS</t>
  </si>
  <si>
    <t>Hussain T/Mills</t>
  </si>
  <si>
    <t>Ahmad Fine Mills</t>
  </si>
  <si>
    <t>Allah Wasaya S/Mills</t>
  </si>
  <si>
    <t>R.P.T</t>
  </si>
  <si>
    <t>Nishat Mill</t>
  </si>
  <si>
    <t>A.T.M</t>
  </si>
  <si>
    <t>S.M.Foods</t>
  </si>
  <si>
    <t>Saim Zulfiqar</t>
  </si>
  <si>
    <t>Kidni Centre</t>
  </si>
  <si>
    <t>S.T.M</t>
  </si>
  <si>
    <t>Mumtaz Oil Mills</t>
  </si>
  <si>
    <t>A&amp;Z Solvent Plant</t>
  </si>
  <si>
    <t>Group of Industries</t>
  </si>
  <si>
    <t>Air University</t>
  </si>
  <si>
    <t>Khawaja Fareed Hospital</t>
  </si>
  <si>
    <t>H.T.M</t>
  </si>
  <si>
    <t>Centeral Jail</t>
  </si>
  <si>
    <t>Kidny Center-2</t>
  </si>
  <si>
    <t>MNS University</t>
  </si>
  <si>
    <t>Gulshan Iqbal</t>
  </si>
  <si>
    <t>T.V</t>
  </si>
  <si>
    <t>Sub Jail</t>
  </si>
  <si>
    <t>THQ Hospital</t>
  </si>
  <si>
    <t>Shabbir Chicks</t>
  </si>
  <si>
    <t>Khawaja Tenery</t>
  </si>
  <si>
    <t>NFC</t>
  </si>
  <si>
    <t>Roomi Industries</t>
  </si>
  <si>
    <t>Muktar-e-Shiekh</t>
  </si>
  <si>
    <t>Bakhtawar Ameen</t>
  </si>
  <si>
    <t>Lal Industry</t>
  </si>
  <si>
    <t>B.Z.U</t>
  </si>
  <si>
    <t>Women University</t>
  </si>
  <si>
    <t>Metro Cash &amp; Carry</t>
  </si>
  <si>
    <t>Coslab</t>
  </si>
  <si>
    <t>ISP Multan</t>
  </si>
  <si>
    <t>M.D.M</t>
  </si>
  <si>
    <t>R.T.M -1</t>
  </si>
  <si>
    <t>H.A Faber</t>
  </si>
  <si>
    <t>Fazal Cloth Mill-1</t>
  </si>
  <si>
    <t>Romi Fabrics</t>
  </si>
  <si>
    <t>Ahamd Fine T/Mill</t>
  </si>
  <si>
    <t>Mega Steel Mills</t>
  </si>
  <si>
    <t>Shujabad Weaving Mill</t>
  </si>
  <si>
    <t>Hussain Weaving Mills</t>
  </si>
  <si>
    <t>R.T.M-II</t>
  </si>
  <si>
    <t>FCM-3</t>
  </si>
  <si>
    <t>Roomi Fabric Unit-2</t>
  </si>
  <si>
    <t>RTM-4</t>
  </si>
  <si>
    <t>FCM-6</t>
  </si>
  <si>
    <t>FRM</t>
  </si>
  <si>
    <t>Spun Yarn</t>
  </si>
  <si>
    <t>FWM-8</t>
  </si>
  <si>
    <t>Masood Fabrics</t>
  </si>
  <si>
    <t>Cricket Stadium</t>
  </si>
  <si>
    <t>Mehmood Feed</t>
  </si>
  <si>
    <t>Al-Hilal Industries</t>
  </si>
  <si>
    <t>GTM</t>
  </si>
  <si>
    <t>R.T.M</t>
  </si>
  <si>
    <t>Danish School</t>
  </si>
  <si>
    <t>Water supply</t>
  </si>
  <si>
    <t>Central Jail</t>
  </si>
  <si>
    <t>MS Teaching Hospital</t>
  </si>
  <si>
    <t>Ghazi Medical College</t>
  </si>
  <si>
    <t>Nagar Nai</t>
  </si>
  <si>
    <t xml:space="preserve">THQ Level Civil Hospital </t>
  </si>
  <si>
    <t>ATM</t>
  </si>
  <si>
    <t>SSM</t>
  </si>
  <si>
    <t>AML</t>
  </si>
  <si>
    <t>AFM</t>
  </si>
  <si>
    <t>YTM</t>
  </si>
  <si>
    <t>Indus Sugar Mill</t>
  </si>
  <si>
    <t>PAF</t>
  </si>
  <si>
    <t>District Jail</t>
  </si>
  <si>
    <t>DHQ</t>
  </si>
  <si>
    <t>THQ Rojhan</t>
  </si>
  <si>
    <t>Atomic-II</t>
  </si>
  <si>
    <t>Atomic-I</t>
  </si>
  <si>
    <t>Atomic (P.M.S)</t>
  </si>
  <si>
    <t>DHQ Hospital</t>
  </si>
  <si>
    <t>S.S. Oil Mills</t>
  </si>
  <si>
    <t>S.S.Feeds</t>
  </si>
  <si>
    <t>District Jail Vehari</t>
  </si>
  <si>
    <t>Industrial Estate</t>
  </si>
  <si>
    <t>T.R.W. Vehari</t>
  </si>
  <si>
    <t>B.T.M No. 3</t>
  </si>
  <si>
    <t>M.E.S-I</t>
  </si>
  <si>
    <t>Kidney Center</t>
  </si>
  <si>
    <t>Paragon Home</t>
  </si>
  <si>
    <t>Punjab Govt Servant</t>
  </si>
  <si>
    <t>Al-Rehman</t>
  </si>
  <si>
    <t>Radio Pak</t>
  </si>
  <si>
    <t>Operation Theather</t>
  </si>
  <si>
    <t>M.E.S-II</t>
  </si>
  <si>
    <t>Al-Ain Paper Mills</t>
  </si>
  <si>
    <t>BWP Trade Center</t>
  </si>
  <si>
    <t>MES Cantt</t>
  </si>
  <si>
    <t>Punjab College</t>
  </si>
  <si>
    <t xml:space="preserve">U.V &amp; Animal Science </t>
  </si>
  <si>
    <t>Air Port</t>
  </si>
  <si>
    <t>D.H.A-B</t>
  </si>
  <si>
    <t>Allied Salvent Plant</t>
  </si>
  <si>
    <t>Civil Hospital</t>
  </si>
  <si>
    <t>BVH</t>
  </si>
  <si>
    <t>Islamia University</t>
  </si>
  <si>
    <t>Shadman City</t>
  </si>
  <si>
    <t>Quaid-e-Azam S/Park</t>
  </si>
  <si>
    <t>Pakeeza Flour Mills</t>
  </si>
  <si>
    <t>Silver Line S/Mill</t>
  </si>
  <si>
    <t>Nasir Salvant Plant</t>
  </si>
  <si>
    <t>Aziz Feeds</t>
  </si>
  <si>
    <t>Model View</t>
  </si>
  <si>
    <t>Sinco Steel Mill</t>
  </si>
  <si>
    <t>POL Army</t>
  </si>
  <si>
    <t>Asia Ghee Mills</t>
  </si>
  <si>
    <t>Shamim Oil Mills</t>
  </si>
  <si>
    <t>BWP Steel Mills</t>
  </si>
  <si>
    <t>Power Steel Mills</t>
  </si>
  <si>
    <t>Model Avenue</t>
  </si>
  <si>
    <t>Ashraf Sugur Mills O/G</t>
  </si>
  <si>
    <t>Shamim Ghee Mills</t>
  </si>
  <si>
    <t>M.E.S Army</t>
  </si>
  <si>
    <t>Head Panjnad</t>
  </si>
  <si>
    <t>Water works</t>
  </si>
  <si>
    <t>Jaill</t>
  </si>
  <si>
    <t>Zubair Feed</t>
  </si>
  <si>
    <t>D.H.Q Hospital</t>
  </si>
  <si>
    <t>T.H.Q Chichawatni</t>
  </si>
  <si>
    <t>Seed Corporation</t>
  </si>
  <si>
    <t>Lala Zar Spinning Mills</t>
  </si>
  <si>
    <t>Adam's Milk</t>
  </si>
  <si>
    <t>Jail</t>
  </si>
  <si>
    <t>Govt. Haji Abdul Qayyum Hospital Sahiwal</t>
  </si>
  <si>
    <t>Central Jail SWL</t>
  </si>
  <si>
    <t>Medical College</t>
  </si>
  <si>
    <t>Imtiaz Textile Mill</t>
  </si>
  <si>
    <t>Choudhary Feed Mills</t>
  </si>
  <si>
    <t>Shoaib Suleman Mills U-2</t>
  </si>
  <si>
    <t>Harappa Textile Mill</t>
  </si>
  <si>
    <t>S.S.T.M</t>
  </si>
  <si>
    <t>Sadiq Feed Mills</t>
  </si>
  <si>
    <t>DHQ Teaching Hospital</t>
  </si>
  <si>
    <t>Asia Poltary Feeds</t>
  </si>
  <si>
    <t>Kashmir Edible</t>
  </si>
  <si>
    <t>Lather Co-Ordinator</t>
  </si>
  <si>
    <t>M.A Foods</t>
  </si>
  <si>
    <t>Hascol Petroleum</t>
  </si>
  <si>
    <t>Angro foods</t>
  </si>
  <si>
    <t xml:space="preserve">Supreme </t>
  </si>
  <si>
    <t>Safia Rice Mills</t>
  </si>
  <si>
    <t>Ittefaq</t>
  </si>
  <si>
    <t>Fauji Fresh &amp; Freez</t>
  </si>
  <si>
    <t>T.H.Q Arifwala</t>
  </si>
  <si>
    <t>Asia Poultry Feeds</t>
  </si>
  <si>
    <t>Coal Power Plant</t>
  </si>
  <si>
    <t>Nargis Textile Mills</t>
  </si>
  <si>
    <t>SAK-555 Tobacco Merchant</t>
  </si>
  <si>
    <t>Tareen Cold Storage</t>
  </si>
  <si>
    <t>Eden Milk U-2</t>
  </si>
  <si>
    <t>Adam's Cold Storage</t>
  </si>
  <si>
    <t>Mian Textile Mills Harappa</t>
  </si>
  <si>
    <t>Suraj Fertilizer</t>
  </si>
  <si>
    <t>Lever</t>
  </si>
  <si>
    <t>Souriyan (Army)</t>
  </si>
  <si>
    <t xml:space="preserve">District Jail </t>
  </si>
  <si>
    <t>Shiekh Zaid</t>
  </si>
  <si>
    <t>A.T.M-I</t>
  </si>
  <si>
    <t>Ahmad Oriantal T/Mills</t>
  </si>
  <si>
    <t>Coca Cola</t>
  </si>
  <si>
    <t>A.T.M-04</t>
  </si>
  <si>
    <t>A.T.M-II</t>
  </si>
  <si>
    <t>Abu Dahbi</t>
  </si>
  <si>
    <t xml:space="preserve">Villas </t>
  </si>
  <si>
    <t>Khawaja Fareed Uni</t>
  </si>
  <si>
    <t>Haleeb</t>
  </si>
  <si>
    <t>M.C.G</t>
  </si>
  <si>
    <t>500KV Sardar Garh</t>
  </si>
  <si>
    <t>Shan Flour Mills</t>
  </si>
  <si>
    <t>J.K.Dairies</t>
  </si>
  <si>
    <t>J.D.Wali S/Mills</t>
  </si>
  <si>
    <t>Crown Motor</t>
  </si>
  <si>
    <t>Indusrial Estate-02</t>
  </si>
  <si>
    <t>AJFM Feeder</t>
  </si>
  <si>
    <t>China Estate</t>
  </si>
  <si>
    <t xml:space="preserve">C.T.M </t>
  </si>
  <si>
    <t>FCM-I</t>
  </si>
  <si>
    <t>Mishal Sania</t>
  </si>
  <si>
    <t>FCM-II</t>
  </si>
  <si>
    <t>ITM</t>
  </si>
  <si>
    <t>TATA-1</t>
  </si>
  <si>
    <t>Hashir-II</t>
  </si>
  <si>
    <t xml:space="preserve">Indus </t>
  </si>
  <si>
    <t>FCM-4</t>
  </si>
  <si>
    <t>Sun Rays</t>
  </si>
  <si>
    <t>FCM (Open End)</t>
  </si>
  <si>
    <t>Husnain Textile Mill # 3</t>
  </si>
  <si>
    <t>TATA-2</t>
  </si>
  <si>
    <t>MTM-I</t>
  </si>
  <si>
    <t>FCM-10</t>
  </si>
  <si>
    <t>NCM</t>
  </si>
  <si>
    <t>TJM</t>
  </si>
  <si>
    <t>Masood Mill</t>
  </si>
  <si>
    <t>FTM</t>
  </si>
  <si>
    <t>Azgard-9</t>
  </si>
  <si>
    <t>Tikka Hospital</t>
  </si>
  <si>
    <t>Tayib Urdgaan-I</t>
  </si>
  <si>
    <t>Tayib Urdgaan-II</t>
  </si>
  <si>
    <t>T.H.Q</t>
  </si>
  <si>
    <t>KTM</t>
  </si>
  <si>
    <t>FATM</t>
  </si>
  <si>
    <t>MTM_II</t>
  </si>
  <si>
    <t>MTM-6</t>
  </si>
  <si>
    <t>PSO</t>
  </si>
  <si>
    <t xml:space="preserve">FSM </t>
  </si>
  <si>
    <t>Fossil Energy</t>
  </si>
  <si>
    <t>Asia Poultry Feed</t>
  </si>
  <si>
    <t xml:space="preserve">Layyah Cogenration </t>
  </si>
  <si>
    <t>Shakir Ejaz</t>
  </si>
  <si>
    <t>Saqib Brothers</t>
  </si>
  <si>
    <t>Q.T. Mill</t>
  </si>
  <si>
    <t>Hospital</t>
  </si>
  <si>
    <t>30Marla Housing Scheme</t>
  </si>
  <si>
    <t>M.Abad/1</t>
  </si>
  <si>
    <t>Jadeed Feeds</t>
  </si>
  <si>
    <t>New Aziz Jadeed</t>
  </si>
  <si>
    <t>District Jail KWL</t>
  </si>
  <si>
    <t>D.H.Q</t>
  </si>
  <si>
    <t>M.E.S.</t>
  </si>
  <si>
    <t>Seed Corp</t>
  </si>
  <si>
    <t>Unilever Tea Factory</t>
  </si>
  <si>
    <t>J.K Sugar Mills</t>
  </si>
  <si>
    <t>Multan Feeds</t>
  </si>
  <si>
    <t>Masood Spinning</t>
  </si>
  <si>
    <t>Hussain Textile Mill</t>
  </si>
  <si>
    <t>Masood Spinning-II</t>
  </si>
  <si>
    <t>Nastle Milk</t>
  </si>
  <si>
    <t>Hiraj Cotton</t>
  </si>
  <si>
    <t>Kabir Poly</t>
  </si>
  <si>
    <t>FB Feed</t>
  </si>
  <si>
    <t>M.T.M.</t>
  </si>
  <si>
    <t>Spin Textile</t>
  </si>
  <si>
    <t>J.T.M.</t>
  </si>
  <si>
    <t>Q.T.Mill</t>
  </si>
  <si>
    <t xml:space="preserve">Awais Usama Paper Mill </t>
  </si>
  <si>
    <t>Dedicated</t>
  </si>
  <si>
    <t>Total</t>
  </si>
  <si>
    <t>Raza Hall</t>
  </si>
  <si>
    <t>Express</t>
  </si>
  <si>
    <t>Allah Shafi Chowk</t>
  </si>
  <si>
    <t>Ameer Abad</t>
  </si>
  <si>
    <t>Kalma Chowk</t>
  </si>
  <si>
    <t>Multan Chamical</t>
  </si>
  <si>
    <t>Industrial Estate-1</t>
  </si>
  <si>
    <t>Power House</t>
  </si>
  <si>
    <t>Khudadad Colony</t>
  </si>
  <si>
    <t>Industrial Estate - 3</t>
  </si>
  <si>
    <t>Industrial Estate-4</t>
  </si>
  <si>
    <t>Industrial Estate-5</t>
  </si>
  <si>
    <t>PWWB Housing Complex</t>
  </si>
  <si>
    <t>Al-Quraiish</t>
  </si>
  <si>
    <t>Abdali Raod</t>
  </si>
  <si>
    <t>Akbar Road</t>
  </si>
  <si>
    <t>Bohar Gate</t>
  </si>
  <si>
    <t>Hassan Parwana</t>
  </si>
  <si>
    <t>High Court</t>
  </si>
  <si>
    <t>Ismailabad</t>
  </si>
  <si>
    <t>Nawa Shahir</t>
  </si>
  <si>
    <t>Railway Road</t>
  </si>
  <si>
    <t>Jinnah Town</t>
  </si>
  <si>
    <t>Allama Iqbal</t>
  </si>
  <si>
    <t>Quaid-e-Azam Raod</t>
  </si>
  <si>
    <t>Suraj Miani</t>
  </si>
  <si>
    <t>Farooq Pura</t>
  </si>
  <si>
    <t>Nusrat Raod</t>
  </si>
  <si>
    <t>Fareebabad</t>
  </si>
  <si>
    <t>Head Sikandri</t>
  </si>
  <si>
    <t>Kotla Waris Shah</t>
  </si>
  <si>
    <t>Usmania Bazar</t>
  </si>
  <si>
    <t>White House</t>
  </si>
  <si>
    <t>Cantt Avenue</t>
  </si>
  <si>
    <t>Pearl City</t>
  </si>
  <si>
    <t>Shah Qadri Wala</t>
  </si>
  <si>
    <t>Dream Garden</t>
  </si>
  <si>
    <t>Air Force Colony</t>
  </si>
  <si>
    <t>Nag Shah</t>
  </si>
  <si>
    <t>Peopels Colony</t>
  </si>
  <si>
    <t>Ghala Mandi</t>
  </si>
  <si>
    <t>Ghee Mill</t>
  </si>
  <si>
    <t>Vehari Road</t>
  </si>
  <si>
    <t>Islam Nagar</t>
  </si>
  <si>
    <t>Rashid Road</t>
  </si>
  <si>
    <t>Shahshams Colony</t>
  </si>
  <si>
    <t>New Mumtazabad</t>
  </si>
  <si>
    <t>Madina Colony</t>
  </si>
  <si>
    <t>Makhdoom Rashid</t>
  </si>
  <si>
    <t>Multan Canal View</t>
  </si>
  <si>
    <t>Hussain Aghai</t>
  </si>
  <si>
    <t>Garden Town</t>
  </si>
  <si>
    <t>Willaytabad</t>
  </si>
  <si>
    <t>Timber Market</t>
  </si>
  <si>
    <t>Liaqat Abad</t>
  </si>
  <si>
    <t>Suraj Kund Raod</t>
  </si>
  <si>
    <t>Sultan Pura</t>
  </si>
  <si>
    <t>Qasim Bela</t>
  </si>
  <si>
    <t>Classic Villas</t>
  </si>
  <si>
    <t>Arif Pura</t>
  </si>
  <si>
    <t>City</t>
  </si>
  <si>
    <t>New Hussain Agahi</t>
  </si>
  <si>
    <t>Iqbal Nagar</t>
  </si>
  <si>
    <t>Tahir Majeed Shaheed</t>
  </si>
  <si>
    <t>Nishat Road</t>
  </si>
  <si>
    <t>Faisal Pura</t>
  </si>
  <si>
    <t>Old Shujabad Road</t>
  </si>
  <si>
    <t>Al-Jilan</t>
  </si>
  <si>
    <t>Ishfaq Hameed Shaheed</t>
  </si>
  <si>
    <t>Fahad Town</t>
  </si>
  <si>
    <t>Noraja Bhutta</t>
  </si>
  <si>
    <t>Area Dev Housing Sch</t>
  </si>
  <si>
    <t>Sadar-ud-Din Shah</t>
  </si>
  <si>
    <t>Eid Gah</t>
  </si>
  <si>
    <t>Gulgasht</t>
  </si>
  <si>
    <t>Shamsabad</t>
  </si>
  <si>
    <t>Wahadat Colony</t>
  </si>
  <si>
    <t>Shalimar</t>
  </si>
  <si>
    <t>Naqsh Band</t>
  </si>
  <si>
    <t>Peer Khurshid Colony</t>
  </si>
  <si>
    <t>Garay Wala</t>
  </si>
  <si>
    <t>Usman Abad</t>
  </si>
  <si>
    <t>Hazoori Bagh</t>
  </si>
  <si>
    <t>Sabzazar</t>
  </si>
  <si>
    <t>Wapda Colony</t>
  </si>
  <si>
    <t>Khan Village</t>
  </si>
  <si>
    <t>Officers Colony</t>
  </si>
  <si>
    <t>Tariq Abad</t>
  </si>
  <si>
    <t>Ashraf Abad</t>
  </si>
  <si>
    <t>Judicial Complex</t>
  </si>
  <si>
    <t>Masoom Shah</t>
  </si>
  <si>
    <t>Muhammad Pur</t>
  </si>
  <si>
    <t>Ahmad</t>
  </si>
  <si>
    <t>Wapda Town</t>
  </si>
  <si>
    <t>Wains</t>
  </si>
  <si>
    <t>Ghafoor</t>
  </si>
  <si>
    <t>Buch Vilaz</t>
  </si>
  <si>
    <t>MDA</t>
  </si>
  <si>
    <t>Model Town</t>
  </si>
  <si>
    <t>Wapda Town Phase-I</t>
  </si>
  <si>
    <t xml:space="preserve">Jahangirabad </t>
  </si>
  <si>
    <t xml:space="preserve">Piran Ghaib </t>
  </si>
  <si>
    <t>PGSHF-1</t>
  </si>
  <si>
    <t>PGSHF-2</t>
  </si>
  <si>
    <t>PGSHF-3</t>
  </si>
  <si>
    <t>PGSHF-4</t>
  </si>
  <si>
    <t>Oryal Orchard-I</t>
  </si>
  <si>
    <t>Oryal Orchard-II</t>
  </si>
  <si>
    <t>Al-Falah Modren City</t>
  </si>
  <si>
    <t>DHA M-I</t>
  </si>
  <si>
    <t>Buch Villas-I</t>
  </si>
  <si>
    <t>Buch Villas-II</t>
  </si>
  <si>
    <t>DHA</t>
  </si>
  <si>
    <t>Askari-3</t>
  </si>
  <si>
    <t>Chawan Colony</t>
  </si>
  <si>
    <t>Gulbarg Colony</t>
  </si>
  <si>
    <t>Al-Hilal</t>
  </si>
  <si>
    <t>Hafiz Jamal</t>
  </si>
  <si>
    <t>New Multan</t>
  </si>
  <si>
    <t>Sharif Pura</t>
  </si>
  <si>
    <t>Shah Rukn-e- Alam</t>
  </si>
  <si>
    <t>Gulshan Market</t>
  </si>
  <si>
    <t>Dehli Gate</t>
  </si>
  <si>
    <t>Ansar Colony</t>
  </si>
  <si>
    <t>Samejabad</t>
  </si>
  <si>
    <t>Ghouse Pura</t>
  </si>
  <si>
    <t>Fatima Jinnah Colony</t>
  </si>
  <si>
    <t>Usman-e-Ghani Road</t>
  </si>
  <si>
    <t>New Rashid Road</t>
  </si>
  <si>
    <t>D-Market</t>
  </si>
  <si>
    <t>Muslim Town</t>
  </si>
  <si>
    <t>Jinnah Chowk</t>
  </si>
  <si>
    <t>Manzoor Abad</t>
  </si>
  <si>
    <t>New Hafiz Jamal</t>
  </si>
  <si>
    <t>New Dehli Gate</t>
  </si>
  <si>
    <t>New Manzoor Abad</t>
  </si>
  <si>
    <t>Kareem Abad</t>
  </si>
  <si>
    <t>Lar City</t>
  </si>
  <si>
    <t>Islam Pur</t>
  </si>
  <si>
    <t>Nawab Pur Road</t>
  </si>
  <si>
    <t>Shak-e-Madina</t>
  </si>
  <si>
    <t>Umar Farooq</t>
  </si>
  <si>
    <t>New Garray Wala</t>
  </si>
  <si>
    <t>Industrial</t>
  </si>
  <si>
    <t>New Defence Housing Scheme</t>
  </si>
  <si>
    <t>Gaddai-I</t>
  </si>
  <si>
    <t>NDVHS Commercial</t>
  </si>
  <si>
    <t>College Road-I</t>
  </si>
  <si>
    <t>Khaiban-e-Sarwar</t>
  </si>
  <si>
    <t>DHQ-1</t>
  </si>
  <si>
    <t>Multan Road</t>
  </si>
  <si>
    <t>Civil line-I</t>
  </si>
  <si>
    <t>College Rd –II</t>
  </si>
  <si>
    <t>Naurang Abad</t>
  </si>
  <si>
    <t>Civil Line-II</t>
  </si>
  <si>
    <t>Model Town-II</t>
  </si>
  <si>
    <t>DHQ-II</t>
  </si>
  <si>
    <t>Quetta Road-II</t>
  </si>
  <si>
    <t>Sadar Bazaar-II</t>
  </si>
  <si>
    <t>Gaddai-II</t>
  </si>
  <si>
    <t>Ghanta Ghar</t>
  </si>
  <si>
    <t>Kot Haibat-II</t>
  </si>
  <si>
    <t>Shakir Town</t>
  </si>
  <si>
    <t>S/Sarwar-II</t>
  </si>
  <si>
    <t>S/Sarwar-I</t>
  </si>
  <si>
    <t>Thatha</t>
  </si>
  <si>
    <t>Kot Chutta</t>
  </si>
  <si>
    <t>City Choti</t>
  </si>
  <si>
    <t>City Jampur</t>
  </si>
  <si>
    <t>Ashiq Abbas Shaheed</t>
  </si>
  <si>
    <t xml:space="preserve">T.H.Q Jampur </t>
  </si>
  <si>
    <t>City-II Jampur</t>
  </si>
  <si>
    <t>City Fazilpur I</t>
  </si>
  <si>
    <t>City Fazilpur II</t>
  </si>
  <si>
    <t>Dajal</t>
  </si>
  <si>
    <t>City Rajanpur</t>
  </si>
  <si>
    <t>Kot Mithan</t>
  </si>
  <si>
    <t>Eid Gah Road</t>
  </si>
  <si>
    <t>Khawaja Fareed</t>
  </si>
  <si>
    <t>City Kot Mithan</t>
  </si>
  <si>
    <t>Rojhan</t>
  </si>
  <si>
    <t>Dilbar</t>
  </si>
  <si>
    <t>Miran Pur</t>
  </si>
  <si>
    <t>Vehova</t>
  </si>
  <si>
    <t xml:space="preserve">City vehova </t>
  </si>
  <si>
    <t>City Tounsa</t>
  </si>
  <si>
    <t>Nizam Abad</t>
  </si>
  <si>
    <t>Shah Suleman</t>
  </si>
  <si>
    <t>THQ</t>
  </si>
  <si>
    <t>City.No.1</t>
  </si>
  <si>
    <t>Club Road</t>
  </si>
  <si>
    <t>Defence view</t>
  </si>
  <si>
    <t>T/Shaheed</t>
  </si>
  <si>
    <t>Faisal Town</t>
  </si>
  <si>
    <t>City.No.2</t>
  </si>
  <si>
    <t xml:space="preserve">City III  </t>
  </si>
  <si>
    <t>Balal</t>
  </si>
  <si>
    <t>W/Works</t>
  </si>
  <si>
    <t>City-6</t>
  </si>
  <si>
    <t>Ghalla Mandi</t>
  </si>
  <si>
    <t>City-1</t>
  </si>
  <si>
    <t>Mujahid Colony</t>
  </si>
  <si>
    <t>City 4th.</t>
  </si>
  <si>
    <t>Lahore Road</t>
  </si>
  <si>
    <t>City-5</t>
  </si>
  <si>
    <t>City-3</t>
  </si>
  <si>
    <t>Royal Garden</t>
  </si>
  <si>
    <t>Habib Colony</t>
  </si>
  <si>
    <t>City-2</t>
  </si>
  <si>
    <t>Fadda</t>
  </si>
  <si>
    <t>City01</t>
  </si>
  <si>
    <t>RCA Colony</t>
  </si>
  <si>
    <t>City.2</t>
  </si>
  <si>
    <t>Tiba Sultan</t>
  </si>
  <si>
    <t>Noor Mahal</t>
  </si>
  <si>
    <t>University Campus</t>
  </si>
  <si>
    <t>Ghani Pur</t>
  </si>
  <si>
    <t>Model Town-B</t>
  </si>
  <si>
    <t>City-II</t>
  </si>
  <si>
    <t>Shahdarah</t>
  </si>
  <si>
    <t>City-I</t>
  </si>
  <si>
    <t>Satellite Town</t>
  </si>
  <si>
    <t>Model Town-A</t>
  </si>
  <si>
    <t>Bdaruddin Shaheed</t>
  </si>
  <si>
    <t>Satluj</t>
  </si>
  <si>
    <t>Al-Sadiq</t>
  </si>
  <si>
    <t>Dera Izzat</t>
  </si>
  <si>
    <t>Model Town-C</t>
  </si>
  <si>
    <t>Islami Colony</t>
  </si>
  <si>
    <t>Bindra Puly</t>
  </si>
  <si>
    <t xml:space="preserve">Bahawal </t>
  </si>
  <si>
    <t>Gulzar Mahel</t>
  </si>
  <si>
    <t>NLC</t>
  </si>
  <si>
    <t>Hoot Wala</t>
  </si>
  <si>
    <t>Hashmi Garden</t>
  </si>
  <si>
    <t>Al-Fareed</t>
  </si>
  <si>
    <t>College Road-2</t>
  </si>
  <si>
    <t>City Baghdad</t>
  </si>
  <si>
    <t>Badar Sher</t>
  </si>
  <si>
    <t>Jinnah</t>
  </si>
  <si>
    <t>Darbar Mahal</t>
  </si>
  <si>
    <t>Milat Park</t>
  </si>
  <si>
    <t>Azhar</t>
  </si>
  <si>
    <t xml:space="preserve">City-3 </t>
  </si>
  <si>
    <t>Colony</t>
  </si>
  <si>
    <t>Jhok Haq Nawaz</t>
  </si>
  <si>
    <t>College Road</t>
  </si>
  <si>
    <t>Abbasia</t>
  </si>
  <si>
    <t>Chani Goth</t>
  </si>
  <si>
    <t xml:space="preserve">City Mubarak Pur </t>
  </si>
  <si>
    <t xml:space="preserve">Hussaini Choak </t>
  </si>
  <si>
    <t>City Uch Sharif</t>
  </si>
  <si>
    <t>Head Rajkan</t>
  </si>
  <si>
    <t>Al-Fateh</t>
  </si>
  <si>
    <t>Old H.Pur</t>
  </si>
  <si>
    <t>Al-Tahir</t>
  </si>
  <si>
    <t>Al-Haider</t>
  </si>
  <si>
    <t>Setlite Town</t>
  </si>
  <si>
    <t>City-II Hasil Pur</t>
  </si>
  <si>
    <t>City Kehror Pacca</t>
  </si>
  <si>
    <t>Main Bazar</t>
  </si>
  <si>
    <t>City Noor Peer</t>
  </si>
  <si>
    <t>City Dunya Pur</t>
  </si>
  <si>
    <t>City Khair Pur</t>
  </si>
  <si>
    <t>Qaim Pur</t>
  </si>
  <si>
    <t>Khawaja Khuda Bukhsh</t>
  </si>
  <si>
    <t>Rail Way Raod</t>
  </si>
  <si>
    <t>Khawaja Chowk</t>
  </si>
  <si>
    <t>City Feeder</t>
  </si>
  <si>
    <t>Raj Kot</t>
  </si>
  <si>
    <t>Muhammad Abad</t>
  </si>
  <si>
    <t>New City</t>
  </si>
  <si>
    <t>Kameer City</t>
  </si>
  <si>
    <t>Khawaja Aziz Makki</t>
  </si>
  <si>
    <t>Al-Farid</t>
  </si>
  <si>
    <t>Bonga Hayat</t>
  </si>
  <si>
    <t>Fareed Nagar</t>
  </si>
  <si>
    <t>Mubashir Shaheed</t>
  </si>
  <si>
    <t>Ansar</t>
  </si>
  <si>
    <t>Chak 85</t>
  </si>
  <si>
    <t>Tariq Bin Zaid</t>
  </si>
  <si>
    <t>Shadman</t>
  </si>
  <si>
    <t>Medhali Sharif</t>
  </si>
  <si>
    <t>Bilal Colony</t>
  </si>
  <si>
    <t>Royal Palm</t>
  </si>
  <si>
    <t>Punjab Govt Servent Housing Foundation</t>
  </si>
  <si>
    <t>Shadab Town</t>
  </si>
  <si>
    <t>Civil Line</t>
  </si>
  <si>
    <t>Scheme No-3</t>
  </si>
  <si>
    <t>Fareed Town</t>
  </si>
  <si>
    <t>Ali Garh</t>
  </si>
  <si>
    <t>Jahaz Ground</t>
  </si>
  <si>
    <t>Police Line</t>
  </si>
  <si>
    <t>Rafi Garden</t>
  </si>
  <si>
    <t>Asiyana Housing Scheem</t>
  </si>
  <si>
    <t>Circular</t>
  </si>
  <si>
    <t>Millat</t>
  </si>
  <si>
    <t>Quaid-e-Azam</t>
  </si>
  <si>
    <t xml:space="preserve">Model Town </t>
  </si>
  <si>
    <t>Industrial-0I</t>
  </si>
  <si>
    <t>S/Town</t>
  </si>
  <si>
    <t>Hussain Abad</t>
  </si>
  <si>
    <t>New Sattelite Town</t>
  </si>
  <si>
    <t>Industrial-02</t>
  </si>
  <si>
    <t>Rafique Abad</t>
  </si>
  <si>
    <t xml:space="preserve">Gulshan </t>
  </si>
  <si>
    <t>Factory Area (Abbasia)</t>
  </si>
  <si>
    <t xml:space="preserve">Rehman Colony </t>
  </si>
  <si>
    <t>Bahshti</t>
  </si>
  <si>
    <t>Rehman Pur</t>
  </si>
  <si>
    <t>Aziz Abad</t>
  </si>
  <si>
    <t xml:space="preserve">Ravi </t>
  </si>
  <si>
    <t>Sakhi Sarwer</t>
  </si>
  <si>
    <t>Al-Khair</t>
  </si>
  <si>
    <t xml:space="preserve">Akhtar Abad </t>
  </si>
  <si>
    <t xml:space="preserve">Saddar Bazar </t>
  </si>
  <si>
    <t>Fareedi</t>
  </si>
  <si>
    <t>Kachi Mandi</t>
  </si>
  <si>
    <t>Ajmal Bagh</t>
  </si>
  <si>
    <t>Noor Wala</t>
  </si>
  <si>
    <t>Johar Town</t>
  </si>
  <si>
    <t>Old Manthar</t>
  </si>
  <si>
    <t>Nawab Sadiq</t>
  </si>
  <si>
    <t>Nishter</t>
  </si>
  <si>
    <t>Old Sattelite Town</t>
  </si>
  <si>
    <t>Model City</t>
  </si>
  <si>
    <t xml:space="preserve">Unique City </t>
  </si>
  <si>
    <t>Taliri / TPS</t>
  </si>
  <si>
    <t>Yadgar Club</t>
  </si>
  <si>
    <t>M/Garh</t>
  </si>
  <si>
    <t>Fareed Colony</t>
  </si>
  <si>
    <t>Turkish Colony</t>
  </si>
  <si>
    <t>Khursheed Abad</t>
  </si>
  <si>
    <t>Industrial Madina Express</t>
  </si>
  <si>
    <t>Khan Garh</t>
  </si>
  <si>
    <t>Chowk Qureshi</t>
  </si>
  <si>
    <t>Basira</t>
  </si>
  <si>
    <t>Shah Jamal</t>
  </si>
  <si>
    <t>D.D.Panah-I</t>
  </si>
  <si>
    <t>Kot Addu City</t>
  </si>
  <si>
    <t>TWF-5</t>
  </si>
  <si>
    <t>D.D.Panah-II</t>
  </si>
  <si>
    <t>Aziz Chowk</t>
  </si>
  <si>
    <t>Gujrat</t>
  </si>
  <si>
    <t>Sanawana</t>
  </si>
  <si>
    <t>Madni</t>
  </si>
  <si>
    <t>City Rang Pur</t>
  </si>
  <si>
    <t>Sugar Mill</t>
  </si>
  <si>
    <t>City-III</t>
  </si>
  <si>
    <t>Kotla Haji Shah</t>
  </si>
  <si>
    <t>Mian Bahadar</t>
  </si>
  <si>
    <t>Power House-I</t>
  </si>
  <si>
    <t>Power House-II</t>
  </si>
  <si>
    <t>Shah Habib</t>
  </si>
  <si>
    <t>Sheikh Jalal ud Deen</t>
  </si>
  <si>
    <t>Jaman  Shah</t>
  </si>
  <si>
    <t>Lal Eason-I</t>
  </si>
  <si>
    <t>Lal Eason City-II</t>
  </si>
  <si>
    <t>Fateh Pur</t>
  </si>
  <si>
    <t>Ramzan ul Mubarak</t>
  </si>
  <si>
    <t>Choubara</t>
  </si>
  <si>
    <t>Multan Garden City</t>
  </si>
  <si>
    <t>Darbar Kamal Chishti</t>
  </si>
  <si>
    <t>Al-Manan Garden</t>
  </si>
  <si>
    <t>Shehr Sultan</t>
  </si>
  <si>
    <t>Rohillanwali</t>
  </si>
  <si>
    <t>K.P.Sadat</t>
  </si>
  <si>
    <t>Din Pur Sharif.</t>
  </si>
  <si>
    <t>Nizam Pura</t>
  </si>
  <si>
    <t>Malik Pur</t>
  </si>
  <si>
    <t>Jall Wala</t>
  </si>
  <si>
    <t>City0II</t>
  </si>
  <si>
    <t>New City Housing Scheme</t>
  </si>
  <si>
    <t>Canal (North) Bahawal Nagar</t>
  </si>
  <si>
    <t>Star City</t>
  </si>
  <si>
    <t>Nazeer Shaheed</t>
  </si>
  <si>
    <t>Islam Shaheed</t>
  </si>
  <si>
    <t>Chishtian Road</t>
  </si>
  <si>
    <t>City02nd</t>
  </si>
  <si>
    <t>College</t>
  </si>
  <si>
    <t>City0Ist</t>
  </si>
  <si>
    <t>Gaffari</t>
  </si>
  <si>
    <t>City Chuna Wala</t>
  </si>
  <si>
    <t>New Cholistan</t>
  </si>
  <si>
    <t>Al0Fateh</t>
  </si>
  <si>
    <t>City Dahran Wala</t>
  </si>
  <si>
    <t>City Faqir Wali</t>
  </si>
  <si>
    <t>City0II Faqir Wali</t>
  </si>
  <si>
    <t>Mehria City</t>
  </si>
  <si>
    <t>Quraish</t>
  </si>
  <si>
    <t>Fort</t>
  </si>
  <si>
    <t>Bangalow Road</t>
  </si>
  <si>
    <t>Canal City</t>
  </si>
  <si>
    <t>Muslim City</t>
  </si>
  <si>
    <t>City02</t>
  </si>
  <si>
    <t>City Donga Bonga</t>
  </si>
  <si>
    <t>City Khichi Wala</t>
  </si>
  <si>
    <t>Al Mushtaq</t>
  </si>
  <si>
    <t>Abdullah</t>
  </si>
  <si>
    <t>City0I Bukhshan Khan</t>
  </si>
  <si>
    <t>City0II Bukhshan Khan</t>
  </si>
  <si>
    <t>Park</t>
  </si>
  <si>
    <t>Gulshan</t>
  </si>
  <si>
    <t>Madrassa</t>
  </si>
  <si>
    <t>Cold Storage</t>
  </si>
  <si>
    <t>Nesco(City-1)</t>
  </si>
  <si>
    <t>Ibrahim City</t>
  </si>
  <si>
    <t>City 4</t>
  </si>
  <si>
    <t>City-V</t>
  </si>
  <si>
    <t>Kot Madina</t>
  </si>
  <si>
    <t xml:space="preserve">Punjab Govt Servant housing Scheme </t>
  </si>
  <si>
    <t>Colony Feeder</t>
  </si>
  <si>
    <t>Industrial KWL</t>
  </si>
  <si>
    <t>Colony-2</t>
  </si>
  <si>
    <t>City IV</t>
  </si>
  <si>
    <t>City0I JHN</t>
  </si>
  <si>
    <t>City II Jehanian</t>
  </si>
  <si>
    <t>Jehanian Industrial</t>
  </si>
  <si>
    <t xml:space="preserve">City0III </t>
  </si>
  <si>
    <t>Peer Kabir</t>
  </si>
  <si>
    <t>Makhdoompur City</t>
  </si>
  <si>
    <t>Akbar Abad</t>
  </si>
  <si>
    <t>New Qatal Pur</t>
  </si>
  <si>
    <t>M.Channu C-1</t>
  </si>
  <si>
    <t>City No.3</t>
  </si>
  <si>
    <t>Latif Bagh Housing Scheme</t>
  </si>
  <si>
    <t>M.Channu C-2</t>
  </si>
  <si>
    <t>City No. 4</t>
  </si>
  <si>
    <t>Bura Road</t>
  </si>
  <si>
    <t>Sidhnai</t>
  </si>
  <si>
    <t>New Kacha Khuh</t>
  </si>
  <si>
    <t>Industrian Estate</t>
  </si>
  <si>
    <t>Tlamba City 2</t>
  </si>
  <si>
    <t>Chand Mari</t>
  </si>
  <si>
    <t>Bahuddin</t>
  </si>
  <si>
    <t>Labar</t>
  </si>
  <si>
    <t>Tube Well No.1</t>
  </si>
  <si>
    <t>Tube Well No.2</t>
  </si>
  <si>
    <t>Tube Well No.3</t>
  </si>
  <si>
    <t>Jalal Shah</t>
  </si>
  <si>
    <t>A&amp;B</t>
  </si>
  <si>
    <t>Bahawal Pur Raod</t>
  </si>
  <si>
    <t>Old Lar</t>
  </si>
  <si>
    <t>New Lar</t>
  </si>
  <si>
    <t>Peer Ismile</t>
  </si>
  <si>
    <t>New Dunia Pur Road</t>
  </si>
  <si>
    <t>Khan Pur</t>
  </si>
  <si>
    <t>Badla Sant</t>
  </si>
  <si>
    <t>Multan Road (Sahu)</t>
  </si>
  <si>
    <t>Pir Fakar Ali</t>
  </si>
  <si>
    <t>Baqir Pur</t>
  </si>
  <si>
    <t>Borian Wala</t>
  </si>
  <si>
    <t>Chack-5 Faiz</t>
  </si>
  <si>
    <t>Tahir Abad</t>
  </si>
  <si>
    <t>Pir Bukhsh Marral</t>
  </si>
  <si>
    <t>Basti Bilail</t>
  </si>
  <si>
    <t>Sher Shah</t>
  </si>
  <si>
    <t>Khair Pur Bhutta</t>
  </si>
  <si>
    <t>Chanab</t>
  </si>
  <si>
    <t>Khokar</t>
  </si>
  <si>
    <t>Rangeel Pur</t>
  </si>
  <si>
    <t>Pir Hassan Sawali</t>
  </si>
  <si>
    <t>Kotli Najabat</t>
  </si>
  <si>
    <t>Maccay Wala</t>
  </si>
  <si>
    <t>Ali Pur</t>
  </si>
  <si>
    <t>Bhadar Pur</t>
  </si>
  <si>
    <t>Ghazi Pur</t>
  </si>
  <si>
    <t>Khan Bela</t>
  </si>
  <si>
    <t>Qadir Pur</t>
  </si>
  <si>
    <t>Peer Qatal</t>
  </si>
  <si>
    <t>Zafer Abad</t>
  </si>
  <si>
    <t>Kotla</t>
  </si>
  <si>
    <t>Makhdum Jahanian</t>
  </si>
  <si>
    <t>Behli Sharif</t>
  </si>
  <si>
    <t>Jaffar Abad</t>
  </si>
  <si>
    <t>Sabra</t>
  </si>
  <si>
    <t>Basti Malook</t>
  </si>
  <si>
    <t>Tube Well</t>
  </si>
  <si>
    <t>Al-Fazal</t>
  </si>
  <si>
    <t>Qasba Maral</t>
  </si>
  <si>
    <t>Al-Karam</t>
  </si>
  <si>
    <t>Nawab Liaqat Ali</t>
  </si>
  <si>
    <t>Khawaja Khuda Yar</t>
  </si>
  <si>
    <t>Imam Shah</t>
  </si>
  <si>
    <t>Juggowala</t>
  </si>
  <si>
    <t>Thath Ghalwan</t>
  </si>
  <si>
    <t>Matotly</t>
  </si>
  <si>
    <t>Shah Musa</t>
  </si>
  <si>
    <t>Bosan</t>
  </si>
  <si>
    <t>Mehmood Kot</t>
  </si>
  <si>
    <t>Sangi</t>
  </si>
  <si>
    <t>Musa Pak</t>
  </si>
  <si>
    <t>Dehair</t>
  </si>
  <si>
    <t>Akber Shah</t>
  </si>
  <si>
    <t>Salarwain</t>
  </si>
  <si>
    <t>Jhok Wains</t>
  </si>
  <si>
    <t>New Musa Pak</t>
  </si>
  <si>
    <t>New Sangi</t>
  </si>
  <si>
    <t>Siddique Abad</t>
  </si>
  <si>
    <t>Rawan</t>
  </si>
  <si>
    <t>Loother</t>
  </si>
  <si>
    <t>Mattithal</t>
  </si>
  <si>
    <t>Riaz Abad</t>
  </si>
  <si>
    <t>Tatey Pur</t>
  </si>
  <si>
    <t>New Vehari Road</t>
  </si>
  <si>
    <t>Ali Town</t>
  </si>
  <si>
    <t>Qureshi</t>
  </si>
  <si>
    <t>Dogar Feeder</t>
  </si>
  <si>
    <t>New Mattital</t>
  </si>
  <si>
    <t>19-Kassi</t>
  </si>
  <si>
    <t>Quetta Road</t>
  </si>
  <si>
    <t>Wadoor</t>
  </si>
  <si>
    <t>Darri Meero</t>
  </si>
  <si>
    <t>Chit Sirkani</t>
  </si>
  <si>
    <t>P.G.S.H.S</t>
  </si>
  <si>
    <t>Paigah</t>
  </si>
  <si>
    <t>Jam Pur Road</t>
  </si>
  <si>
    <t>Samina</t>
  </si>
  <si>
    <t>Chabri Bala</t>
  </si>
  <si>
    <t>Sarwar Wali</t>
  </si>
  <si>
    <t>F/Manro City</t>
  </si>
  <si>
    <t>Bawata-I</t>
  </si>
  <si>
    <t>Bawata-II</t>
  </si>
  <si>
    <t>Anari</t>
  </si>
  <si>
    <t>Peer Adil</t>
  </si>
  <si>
    <t>Ladan</t>
  </si>
  <si>
    <t>S.S.Din</t>
  </si>
  <si>
    <t>Bahadur Garh</t>
  </si>
  <si>
    <t>Darri Dholey Wali</t>
  </si>
  <si>
    <t>Chotti Bala</t>
  </si>
  <si>
    <t>Ghous Abad</t>
  </si>
  <si>
    <t>Basti Jam</t>
  </si>
  <si>
    <t>Jhoke Utra</t>
  </si>
  <si>
    <t>Shero</t>
  </si>
  <si>
    <t>Qaim Wala</t>
  </si>
  <si>
    <t>TalPur</t>
  </si>
  <si>
    <t>Air port</t>
  </si>
  <si>
    <t>Leghari</t>
  </si>
  <si>
    <t>Nawan Shehr</t>
  </si>
  <si>
    <t>Chak Buzdar</t>
  </si>
  <si>
    <t>Chak Birmani</t>
  </si>
  <si>
    <t>Kotla Mughlan</t>
  </si>
  <si>
    <t>Basti Fauja</t>
  </si>
  <si>
    <t>Indus</t>
  </si>
  <si>
    <t>Jhakar Chowk</t>
  </si>
  <si>
    <t>Bukhara</t>
  </si>
  <si>
    <t>Qadir Abad</t>
  </si>
  <si>
    <t>Raikh Bagh Wala</t>
  </si>
  <si>
    <t>Mehray Wala</t>
  </si>
  <si>
    <t>SaidPur</t>
  </si>
  <si>
    <t>Haji Pur</t>
  </si>
  <si>
    <t>Sahan Wala</t>
  </si>
  <si>
    <t>Adda Chiragh Shah</t>
  </si>
  <si>
    <t>Laal Garh</t>
  </si>
  <si>
    <t>Harand</t>
  </si>
  <si>
    <t>Noshaihra</t>
  </si>
  <si>
    <t>Bait Sountra</t>
  </si>
  <si>
    <t>Shikar Pur</t>
  </si>
  <si>
    <t>Kotla Essan</t>
  </si>
  <si>
    <t>Murghai</t>
  </si>
  <si>
    <t>Umar Kot</t>
  </si>
  <si>
    <t>Shadan Lund</t>
  </si>
  <si>
    <t>Kala</t>
  </si>
  <si>
    <t>Kareem Wala</t>
  </si>
  <si>
    <t>Tounsa Bairaj</t>
  </si>
  <si>
    <t>Zinda Peer</t>
  </si>
  <si>
    <t>Kot Mohi</t>
  </si>
  <si>
    <t>Tibbi Qaisrani</t>
  </si>
  <si>
    <t>N.A.Wali</t>
  </si>
  <si>
    <t>New Tibbi Qaisrani</t>
  </si>
  <si>
    <t>Bhaati</t>
  </si>
  <si>
    <t>Raitra</t>
  </si>
  <si>
    <t>Jaloo Wali</t>
  </si>
  <si>
    <t>New Kot Qaisrani</t>
  </si>
  <si>
    <t>Jatt Wala</t>
  </si>
  <si>
    <t>Kot Qaisrani</t>
  </si>
  <si>
    <t>Mehmoodia</t>
  </si>
  <si>
    <t>Nari</t>
  </si>
  <si>
    <t>Gypsum</t>
  </si>
  <si>
    <t>Ratta Tibba</t>
  </si>
  <si>
    <t>Machiwala(M.Pakhi)</t>
  </si>
  <si>
    <t>Dana Ibrahim</t>
  </si>
  <si>
    <t>Pakhi More</t>
  </si>
  <si>
    <t>Liaqat  Shaheed</t>
  </si>
  <si>
    <t>Jungle Burali</t>
  </si>
  <si>
    <t>C/Factory</t>
  </si>
  <si>
    <t>Chak037W/B</t>
  </si>
  <si>
    <t>Chak022/W.B</t>
  </si>
  <si>
    <t>Chak0182/E.B</t>
  </si>
  <si>
    <t>Tipu</t>
  </si>
  <si>
    <t>Muhammad Shah</t>
  </si>
  <si>
    <t>Idrees Shaheed</t>
  </si>
  <si>
    <t>Noor shah</t>
  </si>
  <si>
    <t>New Chak037/ W.B</t>
  </si>
  <si>
    <t>Shatab Garh</t>
  </si>
  <si>
    <t>Bashir Shaheed</t>
  </si>
  <si>
    <t>Ghulam Hussain</t>
  </si>
  <si>
    <t>Piply</t>
  </si>
  <si>
    <t>Khalil Shaheed</t>
  </si>
  <si>
    <t>24/WB</t>
  </si>
  <si>
    <t>Akram Shaheed</t>
  </si>
  <si>
    <t>MES Thingi</t>
  </si>
  <si>
    <t>Hassan Shah</t>
  </si>
  <si>
    <t>Zia Shaheed</t>
  </si>
  <si>
    <t>Tabarak Wah</t>
  </si>
  <si>
    <t>Ludden</t>
  </si>
  <si>
    <t>Firdous</t>
  </si>
  <si>
    <t>Sajwar Shaheed</t>
  </si>
  <si>
    <t>Farooq Shaheed</t>
  </si>
  <si>
    <t>Ahmed Abad</t>
  </si>
  <si>
    <t>Doulta Abad</t>
  </si>
  <si>
    <t>Nadir Wali</t>
  </si>
  <si>
    <t>Kamand</t>
  </si>
  <si>
    <t>Dallan Banglow</t>
  </si>
  <si>
    <t>67/12L(Sultan S.Din)</t>
  </si>
  <si>
    <t>Baba Farid(Kamand)</t>
  </si>
  <si>
    <t>Jamman Shah</t>
  </si>
  <si>
    <t>Sultan</t>
  </si>
  <si>
    <t>Zafar Shaheed</t>
  </si>
  <si>
    <t>Hameed Shaheed</t>
  </si>
  <si>
    <t>Tufail Shaheed</t>
  </si>
  <si>
    <t>Shah Faisal</t>
  </si>
  <si>
    <t>Ghous Pak</t>
  </si>
  <si>
    <t>Fateh Shah</t>
  </si>
  <si>
    <t>Dewan Sahib</t>
  </si>
  <si>
    <t>Khair Wala</t>
  </si>
  <si>
    <t>Gaggo</t>
  </si>
  <si>
    <t>Sabir Raza Shaheed</t>
  </si>
  <si>
    <t xml:space="preserve">Sheikh Fazal </t>
  </si>
  <si>
    <t>Saleem Shaheed</t>
  </si>
  <si>
    <t>Darbar Arif Shah</t>
  </si>
  <si>
    <t>Rasool Pur</t>
  </si>
  <si>
    <t>Fareed</t>
  </si>
  <si>
    <t>Sahabbir Shaheed</t>
  </si>
  <si>
    <t>Machiwall</t>
  </si>
  <si>
    <t>Zaheer Nagar</t>
  </si>
  <si>
    <t>Shafiq Shaheed</t>
  </si>
  <si>
    <t>B&amp;R</t>
  </si>
  <si>
    <t>Sadat</t>
  </si>
  <si>
    <t>Umer Pur</t>
  </si>
  <si>
    <t>Al-Abbas</t>
  </si>
  <si>
    <t>Murad Ali</t>
  </si>
  <si>
    <t>Jumlayra</t>
  </si>
  <si>
    <t>Sahuka City</t>
  </si>
  <si>
    <t>Saldarya</t>
  </si>
  <si>
    <t>Sarwar Shah</t>
  </si>
  <si>
    <t>Haji Sher</t>
  </si>
  <si>
    <t>Jodhheka</t>
  </si>
  <si>
    <t>Darbar Subhan Shah</t>
  </si>
  <si>
    <t>Yousaf Shaheed</t>
  </si>
  <si>
    <t>Aftab Mehmood</t>
  </si>
  <si>
    <t>Karam Pur</t>
  </si>
  <si>
    <t>Alam Pur</t>
  </si>
  <si>
    <t>Syphen</t>
  </si>
  <si>
    <t>Sher Garh</t>
  </si>
  <si>
    <t>Sarghana</t>
  </si>
  <si>
    <t>Shakar Ganj</t>
  </si>
  <si>
    <t>Jallah</t>
  </si>
  <si>
    <t>Kikri Khurd</t>
  </si>
  <si>
    <t>Ameer Shaheed (Ittefaq)</t>
  </si>
  <si>
    <t>Irshad Ahmad Khan</t>
  </si>
  <si>
    <t>Niaz Pur</t>
  </si>
  <si>
    <t>Tiba Sultan pur No.2</t>
  </si>
  <si>
    <t>Dunya Pur</t>
  </si>
  <si>
    <t>Chak Shahana</t>
  </si>
  <si>
    <t>Garha More</t>
  </si>
  <si>
    <t>Chak Liar</t>
  </si>
  <si>
    <t>Zia Khan</t>
  </si>
  <si>
    <t>Mitru</t>
  </si>
  <si>
    <t>Alamdar</t>
  </si>
  <si>
    <t>Factory</t>
  </si>
  <si>
    <t>Safeer Nagar</t>
  </si>
  <si>
    <t>Sardar Jhandir</t>
  </si>
  <si>
    <t xml:space="preserve">Rashid Minhas Shaheed </t>
  </si>
  <si>
    <t>Sher Muhammad Ghalvi</t>
  </si>
  <si>
    <t>Ghazi Abbas</t>
  </si>
  <si>
    <t>Dokota</t>
  </si>
  <si>
    <t>Fida Hussain Shaheed</t>
  </si>
  <si>
    <t>Chack 12BC</t>
  </si>
  <si>
    <t>Jhangiwala</t>
  </si>
  <si>
    <t>Nawab Pura</t>
  </si>
  <si>
    <t>Azadi</t>
  </si>
  <si>
    <t>Dera Bakha</t>
  </si>
  <si>
    <t>Sardar Pur</t>
  </si>
  <si>
    <t>Sher Awan</t>
  </si>
  <si>
    <t>Rawani</t>
  </si>
  <si>
    <t>Noori Lal</t>
  </si>
  <si>
    <t>Sardar Pur-2</t>
  </si>
  <si>
    <t>Sadullah Pur</t>
  </si>
  <si>
    <t>Dhanot</t>
  </si>
  <si>
    <t>Hukam Din</t>
  </si>
  <si>
    <t>Salsardar</t>
  </si>
  <si>
    <t>Ali Tareen</t>
  </si>
  <si>
    <t>Shah Hussain</t>
  </si>
  <si>
    <t>53-M</t>
  </si>
  <si>
    <t>Lal Kamal</t>
  </si>
  <si>
    <t>H.N Khan</t>
  </si>
  <si>
    <t>Benazir</t>
  </si>
  <si>
    <t>Lail Pur</t>
  </si>
  <si>
    <t>Adam Wahan</t>
  </si>
  <si>
    <t>Galay Wal</t>
  </si>
  <si>
    <t>Raja Pur</t>
  </si>
  <si>
    <t>Shaheedan Wala</t>
  </si>
  <si>
    <t>Gogran</t>
  </si>
  <si>
    <t>Karor Pacca Road</t>
  </si>
  <si>
    <t>Gudden</t>
  </si>
  <si>
    <t>National Park</t>
  </si>
  <si>
    <t>Abbas Nagar</t>
  </si>
  <si>
    <t>Pully Islamabad</t>
  </si>
  <si>
    <t>Jumman Shaheed</t>
  </si>
  <si>
    <t>Lutaf Pur</t>
  </si>
  <si>
    <t>12MPR</t>
  </si>
  <si>
    <t>Mian Pur</t>
  </si>
  <si>
    <t>Sher Pur</t>
  </si>
  <si>
    <t>Canal</t>
  </si>
  <si>
    <t>Zakeera</t>
  </si>
  <si>
    <t xml:space="preserve">Noor Pur </t>
  </si>
  <si>
    <t>Serani</t>
  </si>
  <si>
    <t>Wasaib</t>
  </si>
  <si>
    <t>Tailwala</t>
  </si>
  <si>
    <t>Channan Peer</t>
  </si>
  <si>
    <t>Kud Wala</t>
  </si>
  <si>
    <t>Cholistan</t>
  </si>
  <si>
    <t>Rohi</t>
  </si>
  <si>
    <t>Duniya Pur</t>
  </si>
  <si>
    <t>42-DB</t>
  </si>
  <si>
    <t>Ameen Shaheed</t>
  </si>
  <si>
    <t>Meharab Wala</t>
  </si>
  <si>
    <t>Tibbi Izzat</t>
  </si>
  <si>
    <t>Qila Darawar</t>
  </si>
  <si>
    <t>Hatheji</t>
  </si>
  <si>
    <t>Dera Nawab</t>
  </si>
  <si>
    <t>Kotla Mousa Khan</t>
  </si>
  <si>
    <t>Shahi Wala</t>
  </si>
  <si>
    <t>Uch Road</t>
  </si>
  <si>
    <t>Meerana</t>
  </si>
  <si>
    <t xml:space="preserve">Pul Farooq Abad </t>
  </si>
  <si>
    <t>Mahi Tibba</t>
  </si>
  <si>
    <t xml:space="preserve">Hakkara </t>
  </si>
  <si>
    <t>Mud Peer Wah</t>
  </si>
  <si>
    <t>Tibbi Data</t>
  </si>
  <si>
    <t>Tibbi Hote Maher</t>
  </si>
  <si>
    <t xml:space="preserve">Noshehra Jadid </t>
  </si>
  <si>
    <t>Nabi Pur</t>
  </si>
  <si>
    <t xml:space="preserve">Khurram Pur </t>
  </si>
  <si>
    <t>Punjnad</t>
  </si>
  <si>
    <t xml:space="preserve">Kotla shaikhan </t>
  </si>
  <si>
    <t>Ismail Pur</t>
  </si>
  <si>
    <t xml:space="preserve">Uch Mughlan </t>
  </si>
  <si>
    <t xml:space="preserve">Chak-14 </t>
  </si>
  <si>
    <t>Noor Pur</t>
  </si>
  <si>
    <t>32-More</t>
  </si>
  <si>
    <t>Adda 13000</t>
  </si>
  <si>
    <t>KLP Road</t>
  </si>
  <si>
    <t>Mahand Wah</t>
  </si>
  <si>
    <t xml:space="preserve">Taranda </t>
  </si>
  <si>
    <t>Mohsin Abad</t>
  </si>
  <si>
    <t>Noor Garh</t>
  </si>
  <si>
    <t>Zakheera</t>
  </si>
  <si>
    <t>Chak No. 227/WB</t>
  </si>
  <si>
    <t>Jamal Pur</t>
  </si>
  <si>
    <t>Sheikh Wahin</t>
  </si>
  <si>
    <t>Tubewell</t>
  </si>
  <si>
    <t>M/Panah</t>
  </si>
  <si>
    <t>Anayti</t>
  </si>
  <si>
    <t>Qalandar Pur</t>
  </si>
  <si>
    <t>Shah Pur</t>
  </si>
  <si>
    <t>Islam Pura</t>
  </si>
  <si>
    <t>Sarwar Kot</t>
  </si>
  <si>
    <t>Shah Muhammad</t>
  </si>
  <si>
    <t>Bukhari Wahin</t>
  </si>
  <si>
    <t>Noa Qabal Wah</t>
  </si>
  <si>
    <t>Burhan Pur</t>
  </si>
  <si>
    <t>Tibba Sadat</t>
  </si>
  <si>
    <t>Sarfraz Shaheed</t>
  </si>
  <si>
    <t>Goth Bahar</t>
  </si>
  <si>
    <t>Mustafa Shaheed</t>
  </si>
  <si>
    <t>Suhail Pur</t>
  </si>
  <si>
    <t>Mehar Shah</t>
  </si>
  <si>
    <t>Inayat Ali</t>
  </si>
  <si>
    <t>Mangwani</t>
  </si>
  <si>
    <t>Qadir Pur Cheema</t>
  </si>
  <si>
    <t>Nasrullah tarin</t>
  </si>
  <si>
    <t>Ali Sher</t>
  </si>
  <si>
    <t>Thatha road</t>
  </si>
  <si>
    <t>Khushi Muhammad</t>
  </si>
  <si>
    <t>Ghulam Rasool</t>
  </si>
  <si>
    <t>Sadiq Shaheed</t>
  </si>
  <si>
    <t>Qutab Pur</t>
  </si>
  <si>
    <t>Israni</t>
  </si>
  <si>
    <t>Goth Mitha</t>
  </si>
  <si>
    <t>Kabira Pully</t>
  </si>
  <si>
    <t>Jhok Satho (KPT)</t>
  </si>
  <si>
    <t>Kotla Qaim Khan</t>
  </si>
  <si>
    <t>Kot Azam</t>
  </si>
  <si>
    <t>Old Factory</t>
  </si>
  <si>
    <t>Qalandar Shah</t>
  </si>
  <si>
    <t>Maggar</t>
  </si>
  <si>
    <t>Kalyana</t>
  </si>
  <si>
    <t>Al-Madni</t>
  </si>
  <si>
    <t>Chak No.67</t>
  </si>
  <si>
    <t>Nawaban-Wala</t>
  </si>
  <si>
    <t>Jewan Shah</t>
  </si>
  <si>
    <t>Burewala Road</t>
  </si>
  <si>
    <t>Arif Shaheed</t>
  </si>
  <si>
    <t>Gunj Shakkar</t>
  </si>
  <si>
    <t>Qabula</t>
  </si>
  <si>
    <t>New Factory</t>
  </si>
  <si>
    <t>Hoota</t>
  </si>
  <si>
    <t>Karman Wala</t>
  </si>
  <si>
    <t>Muhammad Pannah</t>
  </si>
  <si>
    <t>Syed Irshad Shah</t>
  </si>
  <si>
    <t>Rang Shah</t>
  </si>
  <si>
    <t>Ghulam Qadir</t>
  </si>
  <si>
    <t>Trikhni Road</t>
  </si>
  <si>
    <t>Peer Bukhsh</t>
  </si>
  <si>
    <t>Ghazi Mardan</t>
  </si>
  <si>
    <t>Doctor Adnan Shaheed</t>
  </si>
  <si>
    <t>67-D</t>
  </si>
  <si>
    <t xml:space="preserve">Chak Badi </t>
  </si>
  <si>
    <t>Qudrat Ullah</t>
  </si>
  <si>
    <t>Sikandar Chowk</t>
  </si>
  <si>
    <t>Farid Kot</t>
  </si>
  <si>
    <t>Raunaq Shaheed</t>
  </si>
  <si>
    <t>Al-Wardi</t>
  </si>
  <si>
    <t>Wendila Jageer</t>
  </si>
  <si>
    <t>Okan Wala</t>
  </si>
  <si>
    <t>Mian Khaira</t>
  </si>
  <si>
    <t>Shah Kot</t>
  </si>
  <si>
    <t>New Shah Kot</t>
  </si>
  <si>
    <t>Kamal Shah</t>
  </si>
  <si>
    <t>Chichawatni Old</t>
  </si>
  <si>
    <t>Adeeb Shaheed</t>
  </si>
  <si>
    <t>Firdos</t>
  </si>
  <si>
    <t>Hazoor Abad</t>
  </si>
  <si>
    <t>Sheikh Tayyab</t>
  </si>
  <si>
    <t>Sher Wala</t>
  </si>
  <si>
    <t>Ghazi Abad</t>
  </si>
  <si>
    <t>Harappa</t>
  </si>
  <si>
    <t xml:space="preserve">Kot Muhammad </t>
  </si>
  <si>
    <t>Dad Fatiana</t>
  </si>
  <si>
    <t>Al Noor</t>
  </si>
  <si>
    <t>Kassowal</t>
  </si>
  <si>
    <t>Janah Town</t>
  </si>
  <si>
    <t>Nai Wala</t>
  </si>
  <si>
    <t>Khaki Shah</t>
  </si>
  <si>
    <t>Ahsan Abad</t>
  </si>
  <si>
    <t>Ravi</t>
  </si>
  <si>
    <t>Kool Wala</t>
  </si>
  <si>
    <t>Sahiwal Road</t>
  </si>
  <si>
    <t>Shah Murad</t>
  </si>
  <si>
    <t>Ganji Bar</t>
  </si>
  <si>
    <t>Dewan Distgeer</t>
  </si>
  <si>
    <t>Hoota City</t>
  </si>
  <si>
    <t>Baba Mohsin Shah</t>
  </si>
  <si>
    <t>Kot Bakhsha</t>
  </si>
  <si>
    <t>Baba Khaki Shah</t>
  </si>
  <si>
    <t>Irshad Dastgeer</t>
  </si>
  <si>
    <t>Baba Farid</t>
  </si>
  <si>
    <t>Dars Colony</t>
  </si>
  <si>
    <t>Chak 50</t>
  </si>
  <si>
    <t>Pakpattan Road</t>
  </si>
  <si>
    <t>Halla</t>
  </si>
  <si>
    <t>Baba Qutab Shah</t>
  </si>
  <si>
    <t>Karmanwala</t>
  </si>
  <si>
    <t>19-More</t>
  </si>
  <si>
    <t>Waris Shah</t>
  </si>
  <si>
    <t>Bias</t>
  </si>
  <si>
    <t>Noor Jang</t>
  </si>
  <si>
    <t>Noorpur City</t>
  </si>
  <si>
    <t>Harri Pur</t>
  </si>
  <si>
    <t>Chak Ghurri</t>
  </si>
  <si>
    <t>Jahan Khan</t>
  </si>
  <si>
    <t>Jafar Shah</t>
  </si>
  <si>
    <t>Chak Shafi</t>
  </si>
  <si>
    <t>Sanday Khan</t>
  </si>
  <si>
    <t>Malka Hance</t>
  </si>
  <si>
    <t>Chan Peer</t>
  </si>
  <si>
    <t>New Malka Hanse</t>
  </si>
  <si>
    <t>Ghulam Hayder</t>
  </si>
  <si>
    <t>Sarwar Shaheed</t>
  </si>
  <si>
    <t>Mahboob Shah</t>
  </si>
  <si>
    <t>Darbar Baba Dost Muhammad</t>
  </si>
  <si>
    <t>Moj Darya</t>
  </si>
  <si>
    <t>Miran Shah</t>
  </si>
  <si>
    <t>Gunj Shakar</t>
  </si>
  <si>
    <t>Iqbal Shaheed</t>
  </si>
  <si>
    <t>Baba Abdul Karim</t>
  </si>
  <si>
    <t>Mushtaq Shaheed</t>
  </si>
  <si>
    <t>Ali Mahi</t>
  </si>
  <si>
    <t>Hafiz Daim</t>
  </si>
  <si>
    <t>Khan Kamal</t>
  </si>
  <si>
    <t>Chak 46/5-L</t>
  </si>
  <si>
    <t>Mouj Darya</t>
  </si>
  <si>
    <t>Muhammad Nagar</t>
  </si>
  <si>
    <t>Peer Fazal</t>
  </si>
  <si>
    <t>Shehar Jillani</t>
  </si>
  <si>
    <t>Mehdi Khan</t>
  </si>
  <si>
    <t>Ahmed Yar</t>
  </si>
  <si>
    <t>Aslam Shaheed</t>
  </si>
  <si>
    <t>Gaman Shah</t>
  </si>
  <si>
    <t>Raja Fida Hussain</t>
  </si>
  <si>
    <t>Lal Shah</t>
  </si>
  <si>
    <t>Ch: Naseem</t>
  </si>
  <si>
    <t>Chak 117 E/B</t>
  </si>
  <si>
    <t>T.V Corporation New</t>
  </si>
  <si>
    <t>Kourey Shah</t>
  </si>
  <si>
    <t>Noor Shah</t>
  </si>
  <si>
    <t>Ratti Tibbi</t>
  </si>
  <si>
    <t>Chak 81/5-R</t>
  </si>
  <si>
    <t>65-Yarey Wala</t>
  </si>
  <si>
    <t>Arif Road</t>
  </si>
  <si>
    <t>Budh Dhakoo</t>
  </si>
  <si>
    <t>Khwaja Arif</t>
  </si>
  <si>
    <t>Asadullah Pur</t>
  </si>
  <si>
    <t>Dera Rahim</t>
  </si>
  <si>
    <t>Balley Wala</t>
  </si>
  <si>
    <t>Dairy</t>
  </si>
  <si>
    <t>Shah Madar</t>
  </si>
  <si>
    <t>Murshaid Abad</t>
  </si>
  <si>
    <t>Abdullah Shah</t>
  </si>
  <si>
    <t>Booti Pal</t>
  </si>
  <si>
    <t>Qutab  Sahana</t>
  </si>
  <si>
    <t>Ghazi</t>
  </si>
  <si>
    <t>New Sherwala</t>
  </si>
  <si>
    <t>Khalid Shaheed</t>
  </si>
  <si>
    <t>Al Aziz</t>
  </si>
  <si>
    <t xml:space="preserve">New Ferdous </t>
  </si>
  <si>
    <t>Palace</t>
  </si>
  <si>
    <t>Scarp-03</t>
  </si>
  <si>
    <t>Scarp-10</t>
  </si>
  <si>
    <t>Taranda</t>
  </si>
  <si>
    <t>Sultan Pur</t>
  </si>
  <si>
    <t>Scrap-08</t>
  </si>
  <si>
    <t>Scrap-09</t>
  </si>
  <si>
    <t>Shah Ghar</t>
  </si>
  <si>
    <t xml:space="preserve">Aab-e-Hayat </t>
  </si>
  <si>
    <t>Scrap04</t>
  </si>
  <si>
    <t>Scrap02</t>
  </si>
  <si>
    <t>N.M.C-1</t>
  </si>
  <si>
    <t>Bahdar Pur</t>
  </si>
  <si>
    <t>Muslim Chowk</t>
  </si>
  <si>
    <t>Iqbal Abad</t>
  </si>
  <si>
    <t>Shiekh Wahan</t>
  </si>
  <si>
    <t>Nawa Kot</t>
  </si>
  <si>
    <t xml:space="preserve">Din Pur Sharif </t>
  </si>
  <si>
    <t>Marri Allah Bachaya</t>
  </si>
  <si>
    <t>Bagho Bhar</t>
  </si>
  <si>
    <t>Pacca Laran</t>
  </si>
  <si>
    <t>Haroon Abad</t>
  </si>
  <si>
    <t>Hamid Abad</t>
  </si>
  <si>
    <t>Jangi</t>
  </si>
  <si>
    <t>Waheed Shaheed</t>
  </si>
  <si>
    <t>Qazi Zaffar</t>
  </si>
  <si>
    <t>Islam Garh</t>
  </si>
  <si>
    <t>Kot Samaba</t>
  </si>
  <si>
    <t>Ghuman Wala</t>
  </si>
  <si>
    <t>Jajjah Abbasia</t>
  </si>
  <si>
    <t>Abdul Sattar</t>
  </si>
  <si>
    <t>Zahir Peer</t>
  </si>
  <si>
    <t>Fateh Pur Kamal</t>
  </si>
  <si>
    <t>Chachraan Sharif</t>
  </si>
  <si>
    <t>City Zahir Pir</t>
  </si>
  <si>
    <t>Thul Hassan</t>
  </si>
  <si>
    <t>Nazim Abad</t>
  </si>
  <si>
    <t>Lal Garh</t>
  </si>
  <si>
    <t>Abad Pur</t>
  </si>
  <si>
    <t>Chughati</t>
  </si>
  <si>
    <t>Feeder No.11</t>
  </si>
  <si>
    <t>Yousaf Abad</t>
  </si>
  <si>
    <t>Sardar Garh</t>
  </si>
  <si>
    <t>Saline Zone</t>
  </si>
  <si>
    <t>Shadani Sharif</t>
  </si>
  <si>
    <t>Malkani</t>
  </si>
  <si>
    <t>Mud Ranjha</t>
  </si>
  <si>
    <t>Thul Hamza</t>
  </si>
  <si>
    <t>City Khan Bela</t>
  </si>
  <si>
    <t>ALLAH Abad</t>
  </si>
  <si>
    <t>K.M.Khan</t>
  </si>
  <si>
    <t>Rais Pathan</t>
  </si>
  <si>
    <t>Maitla</t>
  </si>
  <si>
    <t>City Jun Pur</t>
  </si>
  <si>
    <t>Amin Abad</t>
  </si>
  <si>
    <t>Scarp 3</t>
  </si>
  <si>
    <t>Rashid Abad</t>
  </si>
  <si>
    <t>Head Fareed</t>
  </si>
  <si>
    <t xml:space="preserve">Chaman </t>
  </si>
  <si>
    <t>New Manthar</t>
  </si>
  <si>
    <t>Feeder No.4</t>
  </si>
  <si>
    <t>Express-01</t>
  </si>
  <si>
    <t xml:space="preserve">Adam Sahaba </t>
  </si>
  <si>
    <t>Express-02</t>
  </si>
  <si>
    <t xml:space="preserve">Tillow Bangla </t>
  </si>
  <si>
    <t>Rang Pur</t>
  </si>
  <si>
    <t>Shahbaz Pur</t>
  </si>
  <si>
    <t>Kacha Razi</t>
  </si>
  <si>
    <t>Kacha Mian Wali</t>
  </si>
  <si>
    <t>Bahodi Pur</t>
  </si>
  <si>
    <t>Kacha Dingran</t>
  </si>
  <si>
    <t>Chak Daba</t>
  </si>
  <si>
    <t>Badli Sharif</t>
  </si>
  <si>
    <t>Soon Miani</t>
  </si>
  <si>
    <t>Rajan Pur Kalan</t>
  </si>
  <si>
    <t>Pacca Muna</t>
  </si>
  <si>
    <t xml:space="preserve">Kot Karam Khan </t>
  </si>
  <si>
    <t>Kot Sabzal</t>
  </si>
  <si>
    <t>Bhong</t>
  </si>
  <si>
    <t>Sanjar Pur</t>
  </si>
  <si>
    <t>Ahmad Pur Lama</t>
  </si>
  <si>
    <t>Machi Goth</t>
  </si>
  <si>
    <t>Azad Nurserry</t>
  </si>
  <si>
    <t>Musa Nawab</t>
  </si>
  <si>
    <t>Walana</t>
  </si>
  <si>
    <t xml:space="preserve">Walhar </t>
  </si>
  <si>
    <t xml:space="preserve">Zaki Nagar </t>
  </si>
  <si>
    <t>Musa Nagar</t>
  </si>
  <si>
    <t>Nawazabad</t>
  </si>
  <si>
    <t>Meray Shah</t>
  </si>
  <si>
    <t>Kandir</t>
  </si>
  <si>
    <t>Mahi</t>
  </si>
  <si>
    <t>Chok Chadar</t>
  </si>
  <si>
    <t>Jaffar Lal</t>
  </si>
  <si>
    <t>Kot Mitha</t>
  </si>
  <si>
    <t xml:space="preserve">Ghazi </t>
  </si>
  <si>
    <t>Rahim Abad</t>
  </si>
  <si>
    <t xml:space="preserve">Fazal Pur </t>
  </si>
  <si>
    <t>KBS</t>
  </si>
  <si>
    <t>Murad Abad</t>
  </si>
  <si>
    <t>Kunnal Sharif</t>
  </si>
  <si>
    <t>Darbar Manjhan Sultan</t>
  </si>
  <si>
    <t>Din Pur</t>
  </si>
  <si>
    <t>TWF No.3</t>
  </si>
  <si>
    <t>TWF No.1</t>
  </si>
  <si>
    <t>Industrial Madina</t>
  </si>
  <si>
    <t>Darbar Muhammad Musa</t>
  </si>
  <si>
    <t>Kamal Pur</t>
  </si>
  <si>
    <t>Shams Abad</t>
  </si>
  <si>
    <t>Wasanday Wali</t>
  </si>
  <si>
    <t>Ghazi Ghat</t>
  </si>
  <si>
    <t>Sharif Ansari</t>
  </si>
  <si>
    <t>Noor Kubhra</t>
  </si>
  <si>
    <t>Mubariz Shaheed</t>
  </si>
  <si>
    <t>Mondka</t>
  </si>
  <si>
    <t>Dewala</t>
  </si>
  <si>
    <t>Dani</t>
  </si>
  <si>
    <t>TWF-1</t>
  </si>
  <si>
    <t>TWF-4</t>
  </si>
  <si>
    <t>TP Link -8+9</t>
  </si>
  <si>
    <t>TWF-6</t>
  </si>
  <si>
    <t>TWF-10</t>
  </si>
  <si>
    <t>Sultan Colony</t>
  </si>
  <si>
    <t>Bahar</t>
  </si>
  <si>
    <t>Peer Jaggi Mor</t>
  </si>
  <si>
    <t>Major Zaka Shaheed</t>
  </si>
  <si>
    <t>Gurmani</t>
  </si>
  <si>
    <t>Dibi Shah</t>
  </si>
  <si>
    <t>Al-Faisal</t>
  </si>
  <si>
    <t>TWF-2</t>
  </si>
  <si>
    <t>TWF-3</t>
  </si>
  <si>
    <t>TWF-7</t>
  </si>
  <si>
    <t>Head Muhammad Wala</t>
  </si>
  <si>
    <t>Karor</t>
  </si>
  <si>
    <t>Mushtaq Abad</t>
  </si>
  <si>
    <t>Fateh Sher</t>
  </si>
  <si>
    <t>Pir Juggi</t>
  </si>
  <si>
    <t>Noori Hazoori</t>
  </si>
  <si>
    <t>Wara Seran</t>
  </si>
  <si>
    <t>Talib Wala</t>
  </si>
  <si>
    <t>Peer Sawag</t>
  </si>
  <si>
    <t>Samtia</t>
  </si>
  <si>
    <t>Ali Rajan</t>
  </si>
  <si>
    <t>Wakeel Wala</t>
  </si>
  <si>
    <t>Shahi Dagar</t>
  </si>
  <si>
    <t>Moharan Canal</t>
  </si>
  <si>
    <t>Head Tatar</t>
  </si>
  <si>
    <t>Asif Pully</t>
  </si>
  <si>
    <t>Shoukat Wala</t>
  </si>
  <si>
    <t>Mauj Garh</t>
  </si>
  <si>
    <t>Baroo Sharif</t>
  </si>
  <si>
    <t>Turko</t>
  </si>
  <si>
    <t>Lalazar</t>
  </si>
  <si>
    <t>Ladhana</t>
  </si>
  <si>
    <t>Dhori</t>
  </si>
  <si>
    <t>Rafiq Abad</t>
  </si>
  <si>
    <t>Nawan Kot</t>
  </si>
  <si>
    <t>Bandey Shah</t>
  </si>
  <si>
    <t>Mudd Wala</t>
  </si>
  <si>
    <t>Latti-I</t>
  </si>
  <si>
    <t>Latti-II</t>
  </si>
  <si>
    <t>Faqeer Shah</t>
  </si>
  <si>
    <t>Permit</t>
  </si>
  <si>
    <t>Jhuggi Wala</t>
  </si>
  <si>
    <t>Ram Pur</t>
  </si>
  <si>
    <t>Hamzay Wali</t>
  </si>
  <si>
    <t>Belay wala</t>
  </si>
  <si>
    <t>Sithari</t>
  </si>
  <si>
    <t>Kallar Wali</t>
  </si>
  <si>
    <t>Kandh Sharif</t>
  </si>
  <si>
    <t>Bait Hazari</t>
  </si>
  <si>
    <t>Bakaini</t>
  </si>
  <si>
    <t>Masso Shah</t>
  </si>
  <si>
    <t>Bukhari</t>
  </si>
  <si>
    <t>Faiz Pur</t>
  </si>
  <si>
    <t>Alodhay Wali</t>
  </si>
  <si>
    <t>Habib</t>
  </si>
  <si>
    <t>Mochi Wala</t>
  </si>
  <si>
    <t>Basti Bidani</t>
  </si>
  <si>
    <t>Seet Pur</t>
  </si>
  <si>
    <t>Maroot-1</t>
  </si>
  <si>
    <t>Mansora</t>
  </si>
  <si>
    <t>Zia</t>
  </si>
  <si>
    <t>Sardar</t>
  </si>
  <si>
    <t>Chappu</t>
  </si>
  <si>
    <t>Meer Garh</t>
  </si>
  <si>
    <t>Scarp D (Scarp)</t>
  </si>
  <si>
    <t>Scarp FW (Scarp N)</t>
  </si>
  <si>
    <t>Q/road</t>
  </si>
  <si>
    <t>Qaisar Shaheed</t>
  </si>
  <si>
    <t>Adda khiraj pura</t>
  </si>
  <si>
    <t>Ibraheem Shaheed</t>
  </si>
  <si>
    <t>Rasheed Shaheed</t>
  </si>
  <si>
    <t>Bala Arain</t>
  </si>
  <si>
    <t>Janjhran Wali</t>
  </si>
  <si>
    <t>Manghair Sharif</t>
  </si>
  <si>
    <t>Munir Shaheed</t>
  </si>
  <si>
    <t>Mohar Sharif</t>
  </si>
  <si>
    <t>Azeem Wah</t>
  </si>
  <si>
    <t>Shoque Elahi</t>
  </si>
  <si>
    <t>Sher Fareed</t>
  </si>
  <si>
    <t>Gujiani</t>
  </si>
  <si>
    <t>Bakhshan Khan</t>
  </si>
  <si>
    <t>Al0Ghazi</t>
  </si>
  <si>
    <t>Al0Murad</t>
  </si>
  <si>
    <t>Shaheed Chowk</t>
  </si>
  <si>
    <t>Chuna Wala</t>
  </si>
  <si>
    <t>Wains feeder</t>
  </si>
  <si>
    <t>Canal 7/R</t>
  </si>
  <si>
    <t>Yateem Wala</t>
  </si>
  <si>
    <t>Rafiq Shaheed</t>
  </si>
  <si>
    <t>Khachi Wala</t>
  </si>
  <si>
    <t>Walhar</t>
  </si>
  <si>
    <t>Ghulab Ali</t>
  </si>
  <si>
    <t>Mubarik Abad</t>
  </si>
  <si>
    <t>Dahran Wala Road</t>
  </si>
  <si>
    <t xml:space="preserve">Main wala Banglow </t>
  </si>
  <si>
    <t>Pull Murad</t>
  </si>
  <si>
    <t>Donga Bonga</t>
  </si>
  <si>
    <t>Khattan</t>
  </si>
  <si>
    <t>Gafoor Shaheed</t>
  </si>
  <si>
    <t>75 Adda</t>
  </si>
  <si>
    <t>Fazal Shah</t>
  </si>
  <si>
    <t>Latif Abad</t>
  </si>
  <si>
    <t>M/Ganj</t>
  </si>
  <si>
    <t>M. Abad0II</t>
  </si>
  <si>
    <t>Anwar Shaheed</t>
  </si>
  <si>
    <t>Amruka</t>
  </si>
  <si>
    <t>Head Sulemanki</t>
  </si>
  <si>
    <t>Fidai Shah</t>
  </si>
  <si>
    <t>City feeder (AR01)</t>
  </si>
  <si>
    <t>Mehmood</t>
  </si>
  <si>
    <t>PPN Road (AR02)</t>
  </si>
  <si>
    <t>M.S Ganj Road</t>
  </si>
  <si>
    <t>Faqir Shah</t>
  </si>
  <si>
    <t>Muqeem Shah</t>
  </si>
  <si>
    <t>Mehar Wali</t>
  </si>
  <si>
    <t>Takhat Mehal</t>
  </si>
  <si>
    <t>Jand Wala</t>
  </si>
  <si>
    <t>Syeedan Wala</t>
  </si>
  <si>
    <t>17/AH</t>
  </si>
  <si>
    <t>M. Shah</t>
  </si>
  <si>
    <t>Kot Mela Ram</t>
  </si>
  <si>
    <t>Nanak Pur</t>
  </si>
  <si>
    <t>Kot Abbas Shaheed</t>
  </si>
  <si>
    <t>Maryala</t>
  </si>
  <si>
    <t>Chak-42/20 R</t>
  </si>
  <si>
    <t>Kasranwan</t>
  </si>
  <si>
    <t>Jahangir Abad</t>
  </si>
  <si>
    <t>Peer Asghar Ali Shah</t>
  </si>
  <si>
    <t>Vehni Wal</t>
  </si>
  <si>
    <t>Shanti Nagar</t>
  </si>
  <si>
    <t>Sheikh Malka</t>
  </si>
  <si>
    <t>Nawan Chowk</t>
  </si>
  <si>
    <t>Zahoor Abad</t>
  </si>
  <si>
    <t>Dillu More</t>
  </si>
  <si>
    <t>Pirowal-II</t>
  </si>
  <si>
    <t>Rahim Shah</t>
  </si>
  <si>
    <t>Ali Sherwan</t>
  </si>
  <si>
    <t>Multani wala</t>
  </si>
  <si>
    <t>Mukhdoom rashid</t>
  </si>
  <si>
    <t>Pir Hajin Sher</t>
  </si>
  <si>
    <t>Pir Sadiq Shah</t>
  </si>
  <si>
    <t>Chak-102</t>
  </si>
  <si>
    <t>Chak-29</t>
  </si>
  <si>
    <t>Kacha Khuh City</t>
  </si>
  <si>
    <t>Chak-No 28/10R</t>
  </si>
  <si>
    <t>Chak 81/15-L</t>
  </si>
  <si>
    <t>103/15-L</t>
  </si>
  <si>
    <t>88/15-L</t>
  </si>
  <si>
    <t>Chak 24/10-R</t>
  </si>
  <si>
    <t>Chowk Jamal</t>
  </si>
  <si>
    <t>Chak No 54/15-L</t>
  </si>
  <si>
    <t>Kohi Wala</t>
  </si>
  <si>
    <t>Kukar Hatta</t>
  </si>
  <si>
    <t>Anayat Pur</t>
  </si>
  <si>
    <t>Nawan Shahir</t>
  </si>
  <si>
    <t>Allah Abad</t>
  </si>
  <si>
    <t>8-Kasi</t>
  </si>
  <si>
    <t>Mast Pur</t>
  </si>
  <si>
    <t>Raza Abad</t>
  </si>
  <si>
    <t>Makhdum Pur</t>
  </si>
  <si>
    <t>Chak 3/A-H</t>
  </si>
  <si>
    <t>Chak 13/8-R</t>
  </si>
  <si>
    <t>Jodh Pur</t>
  </si>
  <si>
    <t>Qatal Pur</t>
  </si>
  <si>
    <t>Siray Sidhu</t>
  </si>
  <si>
    <t>Choperhata</t>
  </si>
  <si>
    <t>Sher Khan</t>
  </si>
  <si>
    <t>Chowki Hiraj</t>
  </si>
  <si>
    <t>Khaliq Walee</t>
  </si>
  <si>
    <t>Kassowal New</t>
  </si>
  <si>
    <t>Mumdot</t>
  </si>
  <si>
    <t>Hamad Banglow</t>
  </si>
  <si>
    <t>Chak-13</t>
  </si>
  <si>
    <t>Munir Abad</t>
  </si>
  <si>
    <t>Chak 6</t>
  </si>
  <si>
    <t>V/Road</t>
  </si>
  <si>
    <t>Vanjari</t>
  </si>
  <si>
    <t>Chak-135</t>
  </si>
  <si>
    <t>Chab Banglow</t>
  </si>
  <si>
    <t>Old Kacha Khuh</t>
  </si>
  <si>
    <t>Chak- No 95</t>
  </si>
  <si>
    <t>Chak-98</t>
  </si>
  <si>
    <t>Chak-126</t>
  </si>
  <si>
    <t>Tulamaba</t>
  </si>
  <si>
    <t>Rehman Garh</t>
  </si>
  <si>
    <t>Kassowal Old</t>
  </si>
  <si>
    <t>Mohsin Wall</t>
  </si>
  <si>
    <t>Dullo Bangalow</t>
  </si>
  <si>
    <t>New Mohsin Wall</t>
  </si>
  <si>
    <t>Tulamba</t>
  </si>
  <si>
    <t>Bodla Feeder</t>
  </si>
  <si>
    <t>Chak-8BR</t>
  </si>
  <si>
    <t>Mahmu Shair</t>
  </si>
  <si>
    <t>Form-4</t>
  </si>
  <si>
    <t>CONSUMER SERVICES AND SYSTEM PERFORMANCE FOR 2021-22</t>
  </si>
  <si>
    <t>Over all Standards - Average Power Supply Interruptions</t>
  </si>
  <si>
    <t>Sheet 4</t>
  </si>
  <si>
    <t xml:space="preserve">Consumer Supply Voltage </t>
  </si>
  <si>
    <t>Total number of consumer served by the distribution company in a year</t>
  </si>
  <si>
    <t>Total number of consumer Power Supply Interruption**</t>
  </si>
  <si>
    <t>SAIFI
(OSI)
(4) = (3) / (2)</t>
  </si>
  <si>
    <t>Aggregate Sum of all consumer Power of Supply Interruption Duration in Minutes***</t>
  </si>
  <si>
    <t>SAIDI
(OS2)
(6) =(5)/(2)</t>
  </si>
  <si>
    <t>220 KV</t>
  </si>
  <si>
    <t>132 KV</t>
  </si>
  <si>
    <t>66 KV</t>
  </si>
  <si>
    <t>33 KV</t>
  </si>
  <si>
    <t>11 KV</t>
  </si>
  <si>
    <t>400/230 V</t>
  </si>
  <si>
    <t>132KV Coca Cola</t>
  </si>
  <si>
    <t>132KV CTM</t>
  </si>
  <si>
    <t>S.M.FOODS</t>
  </si>
  <si>
    <t>132-KV Al-Hamd Textile Mills</t>
  </si>
  <si>
    <t>132-KV PARCO</t>
  </si>
  <si>
    <t>132-KV MDC</t>
  </si>
  <si>
    <t>132-KV PAEC (CPC)</t>
  </si>
  <si>
    <t>132 KV DG Cement</t>
  </si>
  <si>
    <t>Ahmad Hassan Textile Mills</t>
  </si>
  <si>
    <t>PIEDMC</t>
  </si>
  <si>
    <t>Ind</t>
  </si>
  <si>
    <t>Name of Circle</t>
  </si>
  <si>
    <t>Multan</t>
  </si>
  <si>
    <t>D.G Khan</t>
  </si>
  <si>
    <t>Vehari</t>
  </si>
  <si>
    <t>Bahawalpur</t>
  </si>
  <si>
    <t>Sahiwal</t>
  </si>
  <si>
    <t>R.Y Khan</t>
  </si>
  <si>
    <t>Muzaffargarh</t>
  </si>
  <si>
    <t>Bahawal Nagar</t>
  </si>
  <si>
    <t>Khanewal</t>
  </si>
  <si>
    <t>Circle</t>
  </si>
  <si>
    <t>11-KV</t>
  </si>
  <si>
    <t>Muzaffarabad</t>
  </si>
  <si>
    <t>40</t>
  </si>
  <si>
    <t>Name of 132-KV Feeder</t>
  </si>
  <si>
    <t>132-KV S.M.FOODS</t>
  </si>
  <si>
    <t>132-KV</t>
  </si>
  <si>
    <t>Form-1</t>
  </si>
  <si>
    <t>Guaranteed Standards Un-Planned Power Supply Interruptions</t>
  </si>
  <si>
    <t>Sheet 1</t>
  </si>
  <si>
    <t>Total Number of unplanned consumer Power Supply Interruptions</t>
  </si>
  <si>
    <t>Number of Unplanned Consumer Power Supply Interruptions (GSIU)</t>
  </si>
  <si>
    <t>Number of Unplanned Consumer Power Supply Interruptions (GSIR)</t>
  </si>
  <si>
    <t>Maximum Permitted Number of Unplanned Power Supply Interruptions for each Individual Consumer per annum 
(GS2)</t>
  </si>
  <si>
    <t>Number of Consumers whose number of Unplanned Power Supply Interruptions exceeded the maximum limit of (GS2)</t>
  </si>
  <si>
    <t>Maximum Power Supply Interruption aggregate duration (Hours) for each individual consumer per annum (GS3)</t>
  </si>
  <si>
    <t>Number of consumer whose aggregate Planned Power Supply Interruption duration exceeded the Maximum limit of (GS3)</t>
  </si>
  <si>
    <t>Restored within
10 Hrs</t>
  </si>
  <si>
    <t>Extend Beyond
10 Hrs</t>
  </si>
  <si>
    <t>Restored within
16 Hrs</t>
  </si>
  <si>
    <t>Extend Beyond
16 Hrs</t>
  </si>
  <si>
    <t>400/230 V
Urban</t>
  </si>
  <si>
    <t>400/230 V
Rural</t>
  </si>
  <si>
    <t>Form-2</t>
  </si>
  <si>
    <t>Sheet 2</t>
  </si>
  <si>
    <t>Maximum Permitted Number of Planned Power Supply Interruptions for each Individual Consumer per annum (GS4)</t>
  </si>
  <si>
    <t>Number of Consumers whose number of Planned Power Supply Interruptions exceeded the maximum limit of (GS4)</t>
  </si>
  <si>
    <t>Maximum Power Supply Interruption aggregate duration (Hours) for each individual consumer per annum (GS5)</t>
  </si>
  <si>
    <t>Number of consumer whose aggregate Planned Power Supply Interruption duration exceeded the Maximum limit of (GS5)</t>
  </si>
  <si>
    <t>400/230 V 
Urban</t>
  </si>
  <si>
    <t>400/230 V 
Rural</t>
  </si>
  <si>
    <t>Form-3</t>
  </si>
  <si>
    <t>Guaranteed Standards Planned Power Supply Interruptions</t>
  </si>
  <si>
    <t>Sheet 3</t>
  </si>
  <si>
    <t>Maximum Permitted Number of short duration Power Supply Interruptions for each Individual Consumer per annum (GS6)</t>
  </si>
  <si>
    <t>Number of Consumers whose short duration Power Supply Interruptions exceeded the maximum limit of (GS6)</t>
  </si>
  <si>
    <t>132/66 KV</t>
  </si>
  <si>
    <t>33/11 KV</t>
  </si>
  <si>
    <t>Form-5</t>
  </si>
  <si>
    <t>Guaranteed Standards - Time Frame for New Connections</t>
  </si>
  <si>
    <t>2020-21</t>
  </si>
  <si>
    <t>Eligible Consumer's New Power Supply Connection requirements Voltage and Load level Specific</t>
  </si>
  <si>
    <t>Maximum* Time Period for Provision of new Connection (Clandar days) (Overall Standard-3 (OS3)</t>
  </si>
  <si>
    <t>Total Number of Eligible consumers who applied for a new connection</t>
  </si>
  <si>
    <t>Total Number of eligible consumers who applied for a new connection and were connected with in maximum permitted time period of OS3</t>
  </si>
  <si>
    <t>Total Number eligible consumers who applied for a new connection but did not receive connection within the maximum permitted time period of OS3</t>
  </si>
  <si>
    <t>Remarks</t>
  </si>
  <si>
    <t>Voltage level upto 400 V and load upto 15 KW (Urban)</t>
  </si>
  <si>
    <t>1- Due to meters &amp; cable.
2-Due to transformers. 3.Due to poles.
3. Civil Suit / Right of way by consumer.</t>
  </si>
  <si>
    <t>Voltage level upto 400 V and load upto 15 KW (Rural)</t>
  </si>
  <si>
    <t>Voltage level upto 400 V and load upto 15 KW but not exceeding 70 KW</t>
  </si>
  <si>
    <t>Voltage level upto 400 V and load above 70 KW but not exceeding 500 KW</t>
  </si>
  <si>
    <t>Voltage level upto 11 KV or 33 KV and load above 500 KW but not exceeding 5000 KW</t>
  </si>
  <si>
    <t>Voltage level 166 KV and above for all load</t>
  </si>
  <si>
    <t>2019-20</t>
  </si>
  <si>
    <t>Form-6</t>
  </si>
  <si>
    <t>CONSUMER SERVICES AND SYSTEM PERFORMANCE ANNUAL REPORT 2020-21</t>
  </si>
  <si>
    <t>Overall Standards - Nominal Voltages</t>
  </si>
  <si>
    <t>Sheet 6</t>
  </si>
  <si>
    <t>Consumer Supply Voltage (OS4)</t>
  </si>
  <si>
    <t>Maximum permitted voltage level deviations</t>
  </si>
  <si>
    <t>Number of consumers who requested their power supply voltage level to be checked</t>
  </si>
  <si>
    <t>Number of times where a remedial action followed a consumer request about his power supply voltage level check</t>
  </si>
  <si>
    <t>220 KV (if applicable)</t>
  </si>
  <si>
    <t xml:space="preserve"> +/- 5%</t>
  </si>
  <si>
    <t>-</t>
  </si>
  <si>
    <t>400/230 V Urban</t>
  </si>
  <si>
    <t>400/230 V Rural</t>
  </si>
  <si>
    <t>Form-7</t>
  </si>
  <si>
    <t>Overall Standards - Frequency</t>
  </si>
  <si>
    <t>Sheet 7</t>
  </si>
  <si>
    <t>Consumer Frequency</t>
  </si>
  <si>
    <t>Maximum permitted frequency deviation</t>
  </si>
  <si>
    <t>Total Number of consumers who requested their frequency level to be checked</t>
  </si>
  <si>
    <t>Total Number of times where a remidial action followed a consumer request about his frequency level check</t>
  </si>
  <si>
    <t>50 Hertz</t>
  </si>
  <si>
    <t>+ 1%</t>
  </si>
  <si>
    <t>Form-8</t>
  </si>
  <si>
    <t>Overall Standards - Load Shedding</t>
  </si>
  <si>
    <t>Priority Group of Consumers</t>
  </si>
  <si>
    <t>Number of Instances of actuation of load shedding (OS6)</t>
  </si>
  <si>
    <t>Average duration of Load Shedding Period (Hours)</t>
  </si>
  <si>
    <t>Maximum duration of load shedding period (Hours)</t>
  </si>
  <si>
    <t>Number of consumers effected in each priority group</t>
  </si>
  <si>
    <t>Load (MW) interrupted  due to load shedding in each priority group</t>
  </si>
  <si>
    <t>Consumers in Rural areas, and residential consumers in Urban areas</t>
  </si>
  <si>
    <t>Urban - NIL
Rural - 1 Times</t>
  </si>
  <si>
    <t>Urban - 00:00 Hrs
Rural - 00:40 Hrs</t>
  </si>
  <si>
    <t>01:00 Hrs</t>
  </si>
  <si>
    <t>0.3 Million</t>
  </si>
  <si>
    <t>56 MW (Appr)</t>
  </si>
  <si>
    <t>Consumers other than Industrial in Urban areas</t>
  </si>
  <si>
    <t xml:space="preserve"> - </t>
  </si>
  <si>
    <t>Agricultural consumers where there is dedicated supply</t>
  </si>
  <si>
    <t>Industrial Consumers</t>
  </si>
  <si>
    <t>Independent Industry  
NIL</t>
  </si>
  <si>
    <t>Supply to Schools and Hospitals</t>
  </si>
  <si>
    <t>0.02 Million</t>
  </si>
  <si>
    <t>10 MW (Appr)</t>
  </si>
  <si>
    <t>Defense / Strategic installation</t>
  </si>
  <si>
    <t>Exempt from Load Shedding (92 Nos. Feeders)</t>
  </si>
  <si>
    <t>NIL</t>
  </si>
  <si>
    <t>Form-9</t>
  </si>
  <si>
    <t>Overall Standards - Safety</t>
  </si>
  <si>
    <t>Type of Incident</t>
  </si>
  <si>
    <t>Number of Electrical Incidents</t>
  </si>
  <si>
    <t>Average duration of Absence from Work</t>
  </si>
  <si>
    <t>Longest duration of absesce from work</t>
  </si>
  <si>
    <t>Electrical Incident resulting in death</t>
  </si>
  <si>
    <t>Electrical incident resulting in injury to member of staff requiring hospital treatment or absence from work for five days or more</t>
  </si>
  <si>
    <t>Electrical incident resulting in injury to member of staff requiring absence from work for 1-5 days</t>
  </si>
  <si>
    <t xml:space="preserve">Electrical incident resulting in injury to member of staff not requiring absence from work </t>
  </si>
  <si>
    <t>Electrical incident resulting in death or permanent serious injury/disability to member of public</t>
  </si>
  <si>
    <t>Electrical incident injuring member of the public involving Distribution Company's plant or equipment</t>
  </si>
  <si>
    <t>Electrical incident injuring member of the public not involving Distribution Company's plant or equipment</t>
  </si>
  <si>
    <t>Safety reports received on toll free telephone number</t>
  </si>
  <si>
    <t>Consumer Formal Complaints Report</t>
  </si>
  <si>
    <t>Sheet 10</t>
  </si>
  <si>
    <t>Nature of Complaint</t>
  </si>
  <si>
    <t>Received in Person</t>
  </si>
  <si>
    <t>Received by Telephone</t>
  </si>
  <si>
    <t>Received Electronically</t>
  </si>
  <si>
    <t>Received in writing</t>
  </si>
  <si>
    <t>Average Time in Hrs to resolve a complaint</t>
  </si>
  <si>
    <t>Longest Time in Hrs to resove a Complaint</t>
  </si>
  <si>
    <t>Price of Electricity</t>
  </si>
  <si>
    <t>1 to 2</t>
  </si>
  <si>
    <t>3 to 4</t>
  </si>
  <si>
    <t>Reliability of Supply</t>
  </si>
  <si>
    <t>Planned Interruptions</t>
  </si>
  <si>
    <t>1:30 to 2:30</t>
  </si>
  <si>
    <t>6 to 7</t>
  </si>
  <si>
    <t>Supply Voltage Level</t>
  </si>
  <si>
    <t>4 to 5</t>
  </si>
  <si>
    <t>New Connection</t>
  </si>
  <si>
    <t>12 to 24</t>
  </si>
  <si>
    <t>24 to 48</t>
  </si>
  <si>
    <t xml:space="preserve">Safety </t>
  </si>
  <si>
    <t>1/2 to 1</t>
  </si>
  <si>
    <t>Other</t>
  </si>
  <si>
    <t>Longest Time in Hrs to resolve a complaint</t>
  </si>
  <si>
    <t>Form-11</t>
  </si>
  <si>
    <t>System Performance</t>
  </si>
  <si>
    <t>Sheet 11</t>
  </si>
  <si>
    <t>System Voltage</t>
  </si>
  <si>
    <t>Total Length of Distribution System in Service (KM)</t>
  </si>
  <si>
    <t>Total Number of Distribution System fault</t>
  </si>
  <si>
    <t>Faults/KM of distribution system</t>
  </si>
  <si>
    <r>
      <t xml:space="preserve">BILLING AND COLLECTION </t>
    </r>
    <r>
      <rPr>
        <b/>
        <u/>
        <sz val="14"/>
        <rFont val="Arial"/>
        <family val="2"/>
      </rPr>
      <t>(Computed W/O Subsidy)</t>
    </r>
  </si>
  <si>
    <t>F.Y. 2020-21</t>
  </si>
  <si>
    <t>Rs. in Million</t>
  </si>
  <si>
    <t>Month</t>
  </si>
  <si>
    <t>BILLING</t>
  </si>
  <si>
    <t>COLLECTION</t>
  </si>
  <si>
    <t xml:space="preserve">%AGE COLLECTION </t>
  </si>
  <si>
    <t>Private</t>
  </si>
  <si>
    <t>Govt</t>
  </si>
  <si>
    <t>Govt.</t>
  </si>
  <si>
    <t>July</t>
  </si>
  <si>
    <t>August</t>
  </si>
  <si>
    <t>September</t>
  </si>
  <si>
    <t>October</t>
  </si>
  <si>
    <t>November</t>
  </si>
  <si>
    <t>December</t>
  </si>
  <si>
    <t>January</t>
  </si>
  <si>
    <t>February</t>
  </si>
  <si>
    <t>March</t>
  </si>
  <si>
    <t>April</t>
  </si>
  <si>
    <t>May</t>
  </si>
  <si>
    <t>June</t>
  </si>
  <si>
    <t>F.Y. 2021-22</t>
  </si>
  <si>
    <r>
      <t xml:space="preserve">TRANSMISSION &amp; DISTRIBUTION (T&amp;D) LINE LOSSES </t>
    </r>
    <r>
      <rPr>
        <b/>
        <u/>
        <sz val="12"/>
        <rFont val="Arial"/>
        <family val="2"/>
      </rPr>
      <t>(MONTH WISE)</t>
    </r>
  </si>
  <si>
    <t>FOR THE YEAR 2021-2022</t>
  </si>
  <si>
    <t>M E P C O</t>
  </si>
  <si>
    <t>Mil. KWH</t>
  </si>
  <si>
    <t xml:space="preserve">     2021-2022</t>
  </si>
  <si>
    <t xml:space="preserve">     2020-2021</t>
  </si>
  <si>
    <t>INC/ DEC</t>
  </si>
  <si>
    <t>Target
(BOD)</t>
  </si>
  <si>
    <t>UNITS
RECVD</t>
  </si>
  <si>
    <t>UNITS
BILLED</t>
  </si>
  <si>
    <t>WHEELED UNITS</t>
  </si>
  <si>
    <t>UNITS
LOST</t>
  </si>
  <si>
    <t>%AGE 
LOSS</t>
  </si>
  <si>
    <t>Prog:</t>
  </si>
  <si>
    <t xml:space="preserve">May </t>
  </si>
  <si>
    <t xml:space="preserve">June </t>
  </si>
  <si>
    <t>2021-22</t>
  </si>
  <si>
    <t>Urban - 1 Time
Rural - 1 Time</t>
  </si>
  <si>
    <t>CONSUMER SERVICES AND SYSTEM PERFORMANCE ANNUAL REPORT 2021-22</t>
  </si>
  <si>
    <t>Performance Standards NEPRA Annual Performance Report 2021-22</t>
  </si>
  <si>
    <t xml:space="preserve">Performance Standards NEPRA Annual Performance Report 2021-22 </t>
  </si>
  <si>
    <t>STANDARDS 132-KV</t>
  </si>
  <si>
    <t>STANDARDS 11-KV</t>
  </si>
  <si>
    <t>STANDARDS URBAN</t>
  </si>
  <si>
    <t>STANDARDS RURAL</t>
  </si>
  <si>
    <t>CONSUMER SERVICE AND SYSTEM PERFORMANCE ANNUAL REPORT</t>
  </si>
  <si>
    <t>SHEET 9 ( JULY-2021 TO JUNE-2022)</t>
  </si>
  <si>
    <t>(FATAL ACCIDENT OF MEPCO EMPLOYEES)</t>
  </si>
  <si>
    <t>Sr. #</t>
  </si>
  <si>
    <t>i.  Name / Design. Of  Official
ii. Date of accident</t>
  </si>
  <si>
    <t>FIR Lodged (Yes / No)</t>
  </si>
  <si>
    <t>Number of fatalities</t>
  </si>
  <si>
    <t>Detail of accident</t>
  </si>
  <si>
    <t>Extent of Injury</t>
  </si>
  <si>
    <t>Name and contact detail of witness</t>
  </si>
  <si>
    <t>Distribution Company's Inquiry Held or Not</t>
  </si>
  <si>
    <t>i. Immediate Action Taken ii.  Remidial actions proposed or taken</t>
  </si>
  <si>
    <t>Name and occupation of persons involved</t>
  </si>
  <si>
    <t>Punishment awarded to person involved.</t>
  </si>
  <si>
    <r>
      <t xml:space="preserve">Shabbir Hussain LFM-II of (OP) Sub Division Hassan Abad Mulran     </t>
    </r>
    <r>
      <rPr>
        <b/>
        <sz val="11"/>
        <rFont val="Arial"/>
        <family val="2"/>
      </rPr>
      <t xml:space="preserve"> 
24.09.2021 &amp; Died On 15.10.2021</t>
    </r>
  </si>
  <si>
    <t>NOT</t>
  </si>
  <si>
    <t xml:space="preserve">On 24.09.2021, at about 21:45 hours, Shabbir Hussain S/O Muhammad Akram LFM-II MEPCO (OP) Sub Division Hassan Abad, Division (OP) B.Z (Moosa Pak) under (OP) MEPCO Circle Multan met with non-fatal accident while all alone connecting unauthorizely 11-KV jumper of an independent 25-KVA Transformer of Telenor Tower bearing A/C No. 28-15173-0423054 in the name of Anwaar-ud-Din Khan, Regional Manager Power System, Telenor Company without PTW just after cut off D-Fuses of Transformer. As he gripped the 11-KV jumper without gloves to connect with Transformer bushing terminal, received severe electric shock due to an intact D-Fuse and hanged with safety belt in unconscious condition. He was brought down by Mr. Muhammad Farooq incharge and other Employee of Tower Mr. Ehtasham-ul-Haq technician and shifted to Nishter Hospital Multan by Rescue Staff (1122) where after providing First Aid, he was shifted to ICU in critical condition. </t>
  </si>
  <si>
    <t>received severe electric shock due to an intact D-Fuse and hanged with safety belt in unconscious condition</t>
  </si>
  <si>
    <r>
      <rPr>
        <b/>
        <sz val="11"/>
        <rFont val="Arial"/>
        <family val="2"/>
      </rPr>
      <t xml:space="preserve">1- </t>
    </r>
    <r>
      <rPr>
        <sz val="11"/>
        <rFont val="Arial"/>
        <family val="2"/>
      </rPr>
      <t xml:space="preserve">Azhar Hussain of MEPCO (OP) WAPDA Town Sub Division Multan
</t>
    </r>
    <r>
      <rPr>
        <b/>
        <sz val="11"/>
        <rFont val="Arial"/>
        <family val="2"/>
      </rPr>
      <t xml:space="preserve">2- </t>
    </r>
    <r>
      <rPr>
        <sz val="11"/>
        <rFont val="Arial"/>
        <family val="2"/>
      </rPr>
      <t xml:space="preserve">Muhammad ehtashamul-Haq &amp; Muhammad Sohail Technician fo Telenor Tower Officers Town Multan </t>
    </r>
    <r>
      <rPr>
        <sz val="11"/>
        <rFont val="Arial"/>
        <family val="2"/>
      </rPr>
      <t xml:space="preserve">                                        </t>
    </r>
  </si>
  <si>
    <t>Finalized</t>
  </si>
  <si>
    <r>
      <t>1-</t>
    </r>
    <r>
      <rPr>
        <sz val="11"/>
        <rFont val="Arial"/>
        <family val="2"/>
      </rPr>
      <t xml:space="preserve"> Mr. Muhammad Anwar LS-II suspended vide XNE (OP) MEPCO Division B.Z (Moosa Pak) O/O No. 6315-19 dated: 25.09.2021 
</t>
    </r>
    <r>
      <rPr>
        <b/>
        <sz val="11"/>
        <rFont val="Arial"/>
        <family val="2"/>
      </rPr>
      <t xml:space="preserve">2- </t>
    </r>
    <r>
      <rPr>
        <sz val="11"/>
        <rFont val="Arial"/>
        <family val="2"/>
      </rPr>
      <t xml:space="preserve">Mr. Muhammad Sarfraz LM-II suspended vide XNE (OP) MEPCO Division B.Z (Moosa Pak) O/O No. 260/6320-24 dated: 25.09.2021
</t>
    </r>
    <r>
      <rPr>
        <b/>
        <sz val="11"/>
        <rFont val="Arial"/>
        <family val="2"/>
      </rPr>
      <t xml:space="preserve">3- </t>
    </r>
    <r>
      <rPr>
        <sz val="11"/>
        <rFont val="Arial"/>
        <family val="2"/>
      </rPr>
      <t xml:space="preserve">Mr. Liaqat Ali ALM suspended vide XNE (OP) MEPCO Division B.Z (Moosa Pak) O/O No. 261/6325-61 dated: 25.09.2021
</t>
    </r>
    <r>
      <rPr>
        <b/>
        <sz val="11"/>
        <rFont val="Arial"/>
        <family val="2"/>
      </rPr>
      <t xml:space="preserve">4- </t>
    </r>
    <r>
      <rPr>
        <sz val="11"/>
        <rFont val="Arial"/>
        <family val="2"/>
      </rPr>
      <t>Mr. Khizar Hayyat ALM suspended vide XEN (OP) MEPCO Division B.Z. (Moosa Pak) O/O No. 262/6330-34 dated: 25.09.2021</t>
    </r>
  </si>
  <si>
    <r>
      <t>1-</t>
    </r>
    <r>
      <rPr>
        <sz val="11"/>
        <rFont val="Arial"/>
        <family val="2"/>
      </rPr>
      <t xml:space="preserve"> Mr. Raheel Yousaf LS-I                                                </t>
    </r>
    <r>
      <rPr>
        <b/>
        <sz val="11"/>
        <rFont val="Arial"/>
        <family val="2"/>
      </rPr>
      <t xml:space="preserve">2- </t>
    </r>
    <r>
      <rPr>
        <sz val="11"/>
        <rFont val="Arial"/>
        <family val="2"/>
      </rPr>
      <t xml:space="preserve">Mr. Anwer Ali LS-II
</t>
    </r>
    <r>
      <rPr>
        <b/>
        <sz val="11"/>
        <rFont val="Arial"/>
        <family val="2"/>
      </rPr>
      <t xml:space="preserve">3- </t>
    </r>
    <r>
      <rPr>
        <sz val="11"/>
        <rFont val="Arial"/>
        <family val="2"/>
      </rPr>
      <t xml:space="preserve">Mr.Shakeel Ahmed Pasha SDO
</t>
    </r>
    <r>
      <rPr>
        <b/>
        <sz val="11"/>
        <rFont val="Arial"/>
        <family val="2"/>
      </rPr>
      <t xml:space="preserve">4- </t>
    </r>
    <r>
      <rPr>
        <sz val="11"/>
        <rFont val="Arial"/>
        <family val="2"/>
      </rPr>
      <t>Mr.Rana Muhammad Tanveer XEN</t>
    </r>
    <r>
      <rPr>
        <sz val="11"/>
        <rFont val="Arial"/>
        <family val="2"/>
      </rPr>
      <t xml:space="preserve">                 </t>
    </r>
    <r>
      <rPr>
        <b/>
        <sz val="11"/>
        <rFont val="Arial"/>
        <family val="2"/>
      </rPr>
      <t xml:space="preserve"> </t>
    </r>
  </si>
  <si>
    <r>
      <t>1-</t>
    </r>
    <r>
      <rPr>
        <sz val="11"/>
        <rFont val="Arial"/>
        <family val="2"/>
      </rPr>
      <t xml:space="preserve"> Mr. Raheel Yousaf LS-I Reduction to one stage lower in time scale for one year vide O/O No. 195 dated 22-02-2022                              
</t>
    </r>
    <r>
      <rPr>
        <b/>
        <sz val="11"/>
        <rFont val="Arial"/>
        <family val="2"/>
      </rPr>
      <t xml:space="preserve">2- </t>
    </r>
    <r>
      <rPr>
        <sz val="11"/>
        <rFont val="Arial"/>
        <family val="2"/>
      </rPr>
      <t xml:space="preserve">Mr. Anwer Ali LS-II Reduction to one stage lower in time scale for one year vide O/O No. 194 dated 22-02-2022
</t>
    </r>
    <r>
      <rPr>
        <b/>
        <sz val="11"/>
        <rFont val="Arial"/>
        <family val="2"/>
      </rPr>
      <t xml:space="preserve">3- </t>
    </r>
    <r>
      <rPr>
        <sz val="11"/>
        <rFont val="Arial"/>
        <family val="2"/>
      </rPr>
      <t xml:space="preserve">Mr.Shakeel Ahmed Pasha SDO Stoppage of one annual increment for one year vide O/O No. 193 dated 22-02-2022
</t>
    </r>
    <r>
      <rPr>
        <b/>
        <sz val="11"/>
        <rFont val="Arial"/>
        <family val="2"/>
      </rPr>
      <t xml:space="preserve">4- </t>
    </r>
    <r>
      <rPr>
        <sz val="11"/>
        <rFont val="Arial"/>
        <family val="2"/>
      </rPr>
      <t xml:space="preserve">Mr.Rana Muhammad Tanveer XEN Displeasure issued vide No. 22262-63 dated 01-12-2021
</t>
    </r>
    <r>
      <rPr>
        <b/>
        <sz val="11"/>
        <rFont val="Arial"/>
        <family val="2"/>
      </rPr>
      <t xml:space="preserve">5- </t>
    </r>
    <r>
      <rPr>
        <sz val="11"/>
        <rFont val="Arial"/>
        <family val="2"/>
      </rPr>
      <t xml:space="preserve">Mr. Shabbir Hussain LFM-II                 </t>
    </r>
    <r>
      <rPr>
        <b/>
        <sz val="11"/>
        <rFont val="Arial"/>
        <family val="2"/>
      </rPr>
      <t xml:space="preserve"> </t>
    </r>
  </si>
  <si>
    <r>
      <t xml:space="preserve">Muhammad Rashid ALM (Authorized) of (SS&amp;T) Muzaffar Garh        </t>
    </r>
    <r>
      <rPr>
        <b/>
        <sz val="11"/>
        <rFont val="Arial"/>
        <family val="2"/>
      </rPr>
      <t xml:space="preserve"> 
26.01.2022</t>
    </r>
  </si>
  <si>
    <t>On 26-01-2022 at about 12:30 PM Muhammad Rashid S/O Muhammad Hussain ALM (Authorized to work as LM on 132-KV T/L) MEPCO (OP) SS&amp;T Sub Division Muzaffar Garh met with fatal accident while stepping down after completion of work on Tower No. 07 of 132-KV Transmission Line Muzaffar Garh - DG Khan (E13Q1-DGN4) &amp; (E14QI – DGN3) emanating from 220-KV Grid Station Muzaffar Ghar. The scope of work was to set right / bind the extended edges of lightening wire which were pointed out by CE (PMU) / PD (SCADA-III) NTDC WAPDA House Lahore. After removing the said discrepancy, Muhammad Afzal LM-II &amp; Muhamamd Rashid ALM (Authorized LM) were coming down outside the tower using step bolts and braces when all of a sudden the foot of   Mr. Muhammad Rashid ALM (Authorized LM) slipped from a brace which was loose from one side but was not noted by him due to its intact position. He could not maintain his balance and fell on the ground in the center of the tower foundation. Mr. Qausain Shah LM-I (Acting LS) and Mr. Zulfiqar Ali ALM rushed towards him and shifted to nearby Fortified Dispensary of TPS Muzaffar Garh at first and then to D.H.Q hospital Muzaffar Garh where duty officer doctor examined and declared him expired due to head injury at 1300 hours. The dead body of the deceased Mr. Muhammad Rashid ALM (Authorized LM) was shifted to his home where Namaz-e-Janazah was offered on the same day after Maghrib Prayer.</t>
  </si>
  <si>
    <t>Slipped from brace, fell down on the ground and got serious head injury</t>
  </si>
  <si>
    <r>
      <rPr>
        <b/>
        <sz val="11"/>
        <rFont val="Arial"/>
        <family val="2"/>
      </rPr>
      <t xml:space="preserve">1- </t>
    </r>
    <r>
      <rPr>
        <sz val="11"/>
        <rFont val="Arial"/>
        <family val="2"/>
      </rPr>
      <t xml:space="preserve">Qousain Shah LM-I (Acting LS) of MEPCO (SS&amp;T) Sub Division Muzaffar Garh 
</t>
    </r>
    <r>
      <rPr>
        <b/>
        <sz val="11"/>
        <rFont val="Arial"/>
        <family val="2"/>
      </rPr>
      <t xml:space="preserve">2- </t>
    </r>
    <r>
      <rPr>
        <sz val="11"/>
        <rFont val="Arial"/>
        <family val="2"/>
      </rPr>
      <t xml:space="preserve">Muhammad Afzal LM-II (SS&amp;T) Sub Division Muzaffar Garh
</t>
    </r>
    <r>
      <rPr>
        <b/>
        <sz val="11"/>
        <rFont val="Arial"/>
        <family val="2"/>
      </rPr>
      <t xml:space="preserve">3- </t>
    </r>
    <r>
      <rPr>
        <sz val="11"/>
        <rFont val="Arial"/>
        <family val="2"/>
      </rPr>
      <t xml:space="preserve"> Zulfiqar Ali ALM (SS&amp;T) Sub Division Muzaffar Garh                                           </t>
    </r>
  </si>
  <si>
    <r>
      <t>1-</t>
    </r>
    <r>
      <rPr>
        <sz val="11"/>
        <rFont val="Arial"/>
        <family val="2"/>
      </rPr>
      <t xml:space="preserve"> Mr. Tahir Naeem SDO GSC Multan                                                </t>
    </r>
    <r>
      <rPr>
        <b/>
        <sz val="11"/>
        <rFont val="Arial"/>
        <family val="2"/>
      </rPr>
      <t xml:space="preserve">2- </t>
    </r>
    <r>
      <rPr>
        <sz val="11"/>
        <rFont val="Arial"/>
        <family val="2"/>
      </rPr>
      <t xml:space="preserve">Mr. Muhammad Abdullah AE (T) SS&amp;T                                          </t>
    </r>
    <r>
      <rPr>
        <b/>
        <sz val="11"/>
        <rFont val="Arial"/>
        <family val="2"/>
      </rPr>
      <t xml:space="preserve">3- </t>
    </r>
    <r>
      <rPr>
        <sz val="11"/>
        <rFont val="Arial"/>
        <family val="2"/>
      </rPr>
      <t>Mr.</t>
    </r>
    <r>
      <rPr>
        <b/>
        <sz val="11"/>
        <rFont val="Arial"/>
        <family val="2"/>
      </rPr>
      <t xml:space="preserve"> </t>
    </r>
    <r>
      <rPr>
        <sz val="11"/>
        <rFont val="Arial"/>
        <family val="2"/>
      </rPr>
      <t xml:space="preserve">Qousain Shah LM-I (Acting LS) SS&amp;T                        </t>
    </r>
    <r>
      <rPr>
        <b/>
        <sz val="11"/>
        <rFont val="Arial"/>
        <family val="2"/>
      </rPr>
      <t>4-</t>
    </r>
    <r>
      <rPr>
        <sz val="11"/>
        <rFont val="Arial"/>
        <family val="2"/>
      </rPr>
      <t xml:space="preserve"> Mr. Shafqat Ali LS-II GSC             </t>
    </r>
    <r>
      <rPr>
        <b/>
        <sz val="11"/>
        <rFont val="Arial"/>
        <family val="2"/>
      </rPr>
      <t xml:space="preserve">5- </t>
    </r>
    <r>
      <rPr>
        <sz val="11"/>
        <rFont val="Arial"/>
        <family val="2"/>
      </rPr>
      <t xml:space="preserve">Mr. Zubari Ahmed LS-I SS&amp;T
</t>
    </r>
    <r>
      <rPr>
        <b/>
        <sz val="11"/>
        <rFont val="Arial"/>
        <family val="2"/>
      </rPr>
      <t>6-</t>
    </r>
    <r>
      <rPr>
        <sz val="11"/>
        <rFont val="Arial"/>
        <family val="2"/>
      </rPr>
      <t xml:space="preserve"> Imran Bukhari XEN GSC
</t>
    </r>
    <r>
      <rPr>
        <b/>
        <sz val="11"/>
        <rFont val="Arial"/>
        <family val="2"/>
      </rPr>
      <t>7-</t>
    </r>
    <r>
      <rPr>
        <sz val="11"/>
        <rFont val="Arial"/>
        <family val="2"/>
      </rPr>
      <t xml:space="preserve"> Ashraf Mehmood XEN SS&amp;T
</t>
    </r>
    <r>
      <rPr>
        <b/>
        <sz val="11"/>
        <rFont val="Arial"/>
        <family val="2"/>
      </rPr>
      <t xml:space="preserve">8- </t>
    </r>
    <r>
      <rPr>
        <sz val="11"/>
        <rFont val="Arial"/>
        <family val="2"/>
      </rPr>
      <t xml:space="preserve">Aziz-ur-Rehman SSO-I SS&amp;T
</t>
    </r>
    <r>
      <rPr>
        <b/>
        <sz val="11"/>
        <rFont val="Arial"/>
        <family val="2"/>
      </rPr>
      <t xml:space="preserve">9- </t>
    </r>
    <r>
      <rPr>
        <sz val="11"/>
        <rFont val="Arial"/>
        <family val="2"/>
      </rPr>
      <t xml:space="preserve">Irshad Ahmed SSO-I GSO                    </t>
    </r>
    <r>
      <rPr>
        <b/>
        <sz val="11"/>
        <rFont val="Arial"/>
        <family val="2"/>
      </rPr>
      <t xml:space="preserve"> </t>
    </r>
  </si>
  <si>
    <r>
      <t>1-</t>
    </r>
    <r>
      <rPr>
        <sz val="11"/>
        <rFont val="Arial"/>
        <family val="2"/>
      </rPr>
      <t xml:space="preserve"> Mr. Tahir Naeem SDO GSC Multan LOE issued vide No. 4065 dated 10-03-2022 
</t>
    </r>
    <r>
      <rPr>
        <b/>
        <sz val="11"/>
        <rFont val="Arial"/>
        <family val="2"/>
      </rPr>
      <t xml:space="preserve">2- </t>
    </r>
    <r>
      <rPr>
        <sz val="11"/>
        <rFont val="Arial"/>
        <family val="2"/>
      </rPr>
      <t xml:space="preserve">Mr. Muhammad Abdullah AE (T) SS&amp;T Show Cause issued vide No. 5981 dated 11-04-2022  
</t>
    </r>
    <r>
      <rPr>
        <b/>
        <sz val="11"/>
        <rFont val="Arial"/>
        <family val="2"/>
      </rPr>
      <t xml:space="preserve">3- </t>
    </r>
    <r>
      <rPr>
        <sz val="11"/>
        <rFont val="Arial"/>
        <family val="2"/>
      </rPr>
      <t>Mr.</t>
    </r>
    <r>
      <rPr>
        <b/>
        <sz val="11"/>
        <rFont val="Arial"/>
        <family val="2"/>
      </rPr>
      <t xml:space="preserve"> </t>
    </r>
    <r>
      <rPr>
        <sz val="11"/>
        <rFont val="Arial"/>
        <family val="2"/>
      </rPr>
      <t xml:space="preserve">Qousain Shah LM-I (Acting LS) SS&amp;T Show Cause issued vide No. 5983 dated 11-04-2022                        </t>
    </r>
    <r>
      <rPr>
        <b/>
        <sz val="11"/>
        <rFont val="Arial"/>
        <family val="2"/>
      </rPr>
      <t>4-</t>
    </r>
    <r>
      <rPr>
        <sz val="11"/>
        <rFont val="Arial"/>
        <family val="2"/>
      </rPr>
      <t xml:space="preserve"> Mr. Shafqat Ali LS-II GSC LOE issued vide No. 4066 dated 10-03-2022        
</t>
    </r>
    <r>
      <rPr>
        <b/>
        <sz val="11"/>
        <rFont val="Arial"/>
        <family val="2"/>
      </rPr>
      <t xml:space="preserve">5- </t>
    </r>
    <r>
      <rPr>
        <sz val="11"/>
        <rFont val="Arial"/>
        <family val="2"/>
      </rPr>
      <t xml:space="preserve">Mr. Zubari Ahmed LS-I SS&amp;T Show Cause issued vide No. 5982 dated 11-04-2022
</t>
    </r>
    <r>
      <rPr>
        <b/>
        <sz val="11"/>
        <rFont val="Arial"/>
        <family val="2"/>
      </rPr>
      <t>6-</t>
    </r>
    <r>
      <rPr>
        <sz val="11"/>
        <rFont val="Arial"/>
        <family val="2"/>
      </rPr>
      <t xml:space="preserve"> Imran Bukhari XEN GSC LOE issued vide No. 4064 dated 10-03-2022. 
</t>
    </r>
    <r>
      <rPr>
        <b/>
        <sz val="11"/>
        <rFont val="Arial"/>
        <family val="2"/>
      </rPr>
      <t>7-</t>
    </r>
    <r>
      <rPr>
        <sz val="11"/>
        <rFont val="Arial"/>
        <family val="2"/>
      </rPr>
      <t xml:space="preserve"> Ashraf Mehmood XEN SS&amp;T
</t>
    </r>
    <r>
      <rPr>
        <b/>
        <sz val="11"/>
        <rFont val="Arial"/>
        <family val="2"/>
      </rPr>
      <t xml:space="preserve">8- </t>
    </r>
    <r>
      <rPr>
        <sz val="11"/>
        <rFont val="Arial"/>
        <family val="2"/>
      </rPr>
      <t xml:space="preserve">Aziz-ur-Rehman SSO-I SS&amp;T
</t>
    </r>
    <r>
      <rPr>
        <b/>
        <sz val="11"/>
        <rFont val="Arial"/>
        <family val="2"/>
      </rPr>
      <t xml:space="preserve">9- </t>
    </r>
    <r>
      <rPr>
        <sz val="11"/>
        <rFont val="Arial"/>
        <family val="2"/>
      </rPr>
      <t xml:space="preserve">Irshad Ahmed SSO-I GSO                    </t>
    </r>
    <r>
      <rPr>
        <b/>
        <sz val="11"/>
        <rFont val="Arial"/>
        <family val="2"/>
      </rPr>
      <t xml:space="preserve"> </t>
    </r>
  </si>
  <si>
    <r>
      <t xml:space="preserve">Mukhtiar Ahmed LM-II of (OP) 1st Mian Channu        </t>
    </r>
    <r>
      <rPr>
        <b/>
        <sz val="11"/>
        <rFont val="Arial"/>
        <family val="2"/>
      </rPr>
      <t xml:space="preserve"> 
14.02.2022</t>
    </r>
  </si>
  <si>
    <r>
      <t>Reference is made with the occurrence / incident report received from XEN (OP) MEPCO Division Mian Channu vide Memo No. 3256-57 dated: 14.03.2022 that on 14.03.2022 at about 11:35 hours, Mr. Mukhtiar Ahmed LM-I of MEPCO (OP) 1</t>
    </r>
    <r>
      <rPr>
        <vertAlign val="superscript"/>
        <sz val="11"/>
        <rFont val="Arial"/>
        <family val="2"/>
      </rPr>
      <t>st</t>
    </r>
    <r>
      <rPr>
        <sz val="11"/>
        <rFont val="Arial"/>
        <family val="2"/>
      </rPr>
      <t xml:space="preserve"> Sub Division Mian Channu met with fatal accident due to receiving HT electric shock from 11-KV line of City-5 feeder at 132-KV Grid Station Mian Channu. While climbing up the HT Terminal PCC pole at the premises of 132-KV Grid Station Mian Channu for shifting the load of 11-KV City-5 feeder on 11-KV Hamad Banglow feeder to spare the 11-KV panel of City-5 feeder for replacement against new panel by GSO formation. The victim climbed up the HT PCC pole using his PPE but without confirmation of PTW. He faced electrocution and fell on the ground. His assistant Muhammad Waqar ALM shouted and called the labour of other Sub Divisions working there. The employees tried to rescue and shifted him to T.H.Q Hospital Mian Channu but he expired on the way as confirmed by duty officer doctor. Then the dead body of deceased Mukhtiar Ahmed LM-I was shifted to his home by Rescue (1122) and Nimaz-e-Janaza offered at 08:30 PM on same day.  </t>
    </r>
  </si>
  <si>
    <t>The victim climbed up the HT PCC pole using his PPE but without confirmation of PTW. He faced electrocution and fell on the ground.</t>
  </si>
  <si>
    <t>Nadeem Akram MEPCO (OP) Industrial Estate Sub Division Mian Channu</t>
  </si>
  <si>
    <r>
      <t>1-</t>
    </r>
    <r>
      <rPr>
        <sz val="11"/>
        <rFont val="Arial"/>
        <family val="2"/>
      </rPr>
      <t xml:space="preserve"> Mr. Mushtaq Ahmed LS-II suspended vide SE (OP) MEPCO Circle Khanewal O/O No. 243/5362-67 dated: 14.03.2022 
</t>
    </r>
    <r>
      <rPr>
        <b/>
        <sz val="11"/>
        <rFont val="Arial"/>
        <family val="2"/>
      </rPr>
      <t xml:space="preserve">2- </t>
    </r>
    <r>
      <rPr>
        <sz val="11"/>
        <rFont val="Arial"/>
        <family val="2"/>
      </rPr>
      <t>Mr. Muhammad Waqar ALM suspended vide SE (OP) MEPCO Circle Khanewal O/O No. 244/5368-74 dated: 14.03.2022</t>
    </r>
  </si>
  <si>
    <r>
      <t>1-</t>
    </r>
    <r>
      <rPr>
        <sz val="11"/>
        <rFont val="Arial"/>
        <family val="2"/>
      </rPr>
      <t xml:space="preserve"> Mr. Muhammad Kashif LS-I 
</t>
    </r>
    <r>
      <rPr>
        <b/>
        <sz val="11"/>
        <rFont val="Arial"/>
        <family val="2"/>
      </rPr>
      <t xml:space="preserve">2- </t>
    </r>
    <r>
      <rPr>
        <sz val="11"/>
        <rFont val="Arial"/>
        <family val="2"/>
      </rPr>
      <t xml:space="preserve">Mr. Mushtaq Ahmed LS-II 
</t>
    </r>
    <r>
      <rPr>
        <b/>
        <sz val="11"/>
        <rFont val="Arial"/>
        <family val="2"/>
      </rPr>
      <t xml:space="preserve">3- </t>
    </r>
    <r>
      <rPr>
        <sz val="11"/>
        <rFont val="Arial"/>
        <family val="2"/>
      </rPr>
      <t>Mr.</t>
    </r>
    <r>
      <rPr>
        <b/>
        <sz val="11"/>
        <rFont val="Arial"/>
        <family val="2"/>
      </rPr>
      <t xml:space="preserve"> </t>
    </r>
    <r>
      <rPr>
        <sz val="11"/>
        <rFont val="Arial"/>
        <family val="2"/>
      </rPr>
      <t xml:space="preserve">Muhammad Waqar ALM 
</t>
    </r>
    <r>
      <rPr>
        <b/>
        <sz val="11"/>
        <rFont val="Arial"/>
        <family val="2"/>
      </rPr>
      <t>4-</t>
    </r>
    <r>
      <rPr>
        <sz val="11"/>
        <rFont val="Arial"/>
        <family val="2"/>
      </rPr>
      <t xml:space="preserve"> Mr. Naveed Hussain SSO-I 132-KV Grid Station Mian Channu
</t>
    </r>
    <r>
      <rPr>
        <b/>
        <sz val="11"/>
        <rFont val="Arial"/>
        <family val="2"/>
      </rPr>
      <t xml:space="preserve">5- </t>
    </r>
    <r>
      <rPr>
        <sz val="11"/>
        <rFont val="Arial"/>
        <family val="2"/>
      </rPr>
      <t xml:space="preserve">Mr. Muhammad Shakir SDO
</t>
    </r>
    <r>
      <rPr>
        <b/>
        <sz val="11"/>
        <rFont val="Arial"/>
        <family val="2"/>
      </rPr>
      <t>6-</t>
    </r>
    <r>
      <rPr>
        <sz val="11"/>
        <rFont val="Arial"/>
        <family val="2"/>
      </rPr>
      <t xml:space="preserve"> Mr. Tahir Nadeem RE 132-KV Grid Station Mian Channu </t>
    </r>
  </si>
  <si>
    <r>
      <t>1-</t>
    </r>
    <r>
      <rPr>
        <sz val="11"/>
        <rFont val="Arial"/>
        <family val="2"/>
      </rPr>
      <t xml:space="preserve"> Mr. Muhammad Kashif LS-I LOE issued vide No. 5204 dated 31-03-2022I 
</t>
    </r>
    <r>
      <rPr>
        <b/>
        <sz val="11"/>
        <rFont val="Arial"/>
        <family val="2"/>
      </rPr>
      <t xml:space="preserve">2- </t>
    </r>
    <r>
      <rPr>
        <sz val="11"/>
        <rFont val="Arial"/>
        <family val="2"/>
      </rPr>
      <t xml:space="preserve">Mr. Mushtaq Ahmed LS-II LOE issued vide No. 5205 dated 31-03-2022    
</t>
    </r>
    <r>
      <rPr>
        <b/>
        <sz val="11"/>
        <rFont val="Arial"/>
        <family val="2"/>
      </rPr>
      <t xml:space="preserve">3- </t>
    </r>
    <r>
      <rPr>
        <sz val="11"/>
        <rFont val="Arial"/>
        <family val="2"/>
      </rPr>
      <t>Mr.</t>
    </r>
    <r>
      <rPr>
        <b/>
        <sz val="11"/>
        <rFont val="Arial"/>
        <family val="2"/>
      </rPr>
      <t xml:space="preserve"> </t>
    </r>
    <r>
      <rPr>
        <sz val="11"/>
        <rFont val="Arial"/>
        <family val="2"/>
      </rPr>
      <t xml:space="preserve">Muhammad Waqar ALM LOE issued vide No. 5207 dated 31-03-2022 
</t>
    </r>
    <r>
      <rPr>
        <b/>
        <sz val="11"/>
        <rFont val="Arial"/>
        <family val="2"/>
      </rPr>
      <t>4-</t>
    </r>
    <r>
      <rPr>
        <sz val="11"/>
        <rFont val="Arial"/>
        <family val="2"/>
      </rPr>
      <t xml:space="preserve"> Mr. Naveed Hussain SSO-I 132-KV Grid Station Mian Channu LOE issued vide No. 5206 dated 31-03-2022
</t>
    </r>
    <r>
      <rPr>
        <b/>
        <sz val="11"/>
        <rFont val="Arial"/>
        <family val="2"/>
      </rPr>
      <t xml:space="preserve">5- </t>
    </r>
    <r>
      <rPr>
        <sz val="11"/>
        <rFont val="Arial"/>
        <family val="2"/>
      </rPr>
      <t xml:space="preserve">Mr. Muhammad Shakir SDO LOE issued vide No. 5223 dated 31-03-2022
</t>
    </r>
    <r>
      <rPr>
        <b/>
        <sz val="11"/>
        <rFont val="Arial"/>
        <family val="2"/>
      </rPr>
      <t>6-</t>
    </r>
    <r>
      <rPr>
        <sz val="11"/>
        <rFont val="Arial"/>
        <family val="2"/>
      </rPr>
      <t xml:space="preserve"> Mr. Tahir Nadeem RE 132-KV Grid Station Mian Channu LOE issued vide No. 5203 dated 31-03-2022 </t>
    </r>
  </si>
  <si>
    <r>
      <t xml:space="preserve">Aman-Ullah LM-II of (OP) Sub Division Walayat Abad        </t>
    </r>
    <r>
      <rPr>
        <b/>
        <sz val="11"/>
        <rFont val="Arial"/>
        <family val="2"/>
      </rPr>
      <t xml:space="preserve"> 
28.04.2022</t>
    </r>
  </si>
  <si>
    <t>Mr. Amman Ullah S/O Muhammad Musa of MEPCO (OP) Walayat Abad Sub Division Multan, Division City Multan under MEPCO (OP) Circle Multan met with fatal accident on 28.04.2022 at about 11:30 AM while attending the complaint of supply failure due to broken LT PCC pole and conductor in the area of Chah Jali Wahin near Darbar Noori Hazoori. SDO (OP) Mr. Ammar Raza Siddiqui directed concerned supervisor Mr. Abbas Ali LS-I to get the restoration of supply who reported that 2 x No. PCC poles of area were broken and Single Phase LT line has also fallen on ground. Mr. Amir Aslam contractor installed 01 new HT Spun pole but his labour with the collaboration of inhabitants and might be with the consent of Sub Divisional staff installed the fallen damaged pole at another location ahead from existing. The pole was erected at a slope point in approximately 2 feet pit. Supervisor Mr. Abbass Ali LS-I deputed a worker gang Amman Ullah LM-I along with Zafar Iqbal ALM and Abdullah ALM for the stringing of Single Phase LT conductor but he himself did not visit the site to check the erection of new PCC poles. The working gang reached at site by their own conveyance and arranged a private bamboo ladder from a nearby situated factory. The labour / gang first laid down the conductor on ground and Amman Ullah LM-I who was in fasting condition climbed up the damaged pole to fix the accessories of line without checking the physical condition of pole as well as strength of pit. He fastened the strap of safety belt around the pole and started to fix the D-Shackle assembly when all of a sudden the pole fell opposite of ladder.  ALM removed the ladder immediately but since Amman Ullah was fastening the safety belt so he also fell along with the pole. The victim received struck on his chest and became unconscious. The people and other employees informed to the Sub Division office as well as Rescue 1122. After some time MEPCO vehicle arrived and victim Amman Ullah was taken to Hospital when on the way Rescue 1122 received him and shifted to Nishter Hospital Multan where duty officer doctor declared him expired.</t>
  </si>
  <si>
    <t>Victim fastened the strap of safety belt around the pole and started to fix the D-Shackle assembly when all of a sudden the pole fell opposite of ladder and victim also fell along with the pole.</t>
  </si>
  <si>
    <t>Mr. Ghulam Farid S/O Karim Bukhsh R/O Walayat Aabad Multan</t>
  </si>
  <si>
    <r>
      <t>1-</t>
    </r>
    <r>
      <rPr>
        <sz val="11"/>
        <rFont val="Arial"/>
        <family val="2"/>
      </rPr>
      <t xml:space="preserve"> Mr. Sajid Hussain Gondal XEN               
</t>
    </r>
    <r>
      <rPr>
        <b/>
        <sz val="11"/>
        <rFont val="Arial"/>
        <family val="2"/>
      </rPr>
      <t xml:space="preserve">2- </t>
    </r>
    <r>
      <rPr>
        <sz val="11"/>
        <rFont val="Arial"/>
        <family val="2"/>
      </rPr>
      <t xml:space="preserve">Mr. Umar Raza Sidiqui SDO
</t>
    </r>
    <r>
      <rPr>
        <b/>
        <sz val="11"/>
        <rFont val="Arial"/>
        <family val="2"/>
      </rPr>
      <t xml:space="preserve">3- </t>
    </r>
    <r>
      <rPr>
        <sz val="11"/>
        <rFont val="Arial"/>
        <family val="2"/>
      </rPr>
      <t xml:space="preserve">Mr. Abbas Ali LS-I 
</t>
    </r>
    <r>
      <rPr>
        <b/>
        <sz val="11"/>
        <rFont val="Arial"/>
        <family val="2"/>
      </rPr>
      <t>4-</t>
    </r>
    <r>
      <rPr>
        <sz val="11"/>
        <rFont val="Arial"/>
        <family val="2"/>
      </rPr>
      <t xml:space="preserve"> Mr. Zafar Iqbal ALM
</t>
    </r>
    <r>
      <rPr>
        <b/>
        <sz val="11"/>
        <rFont val="Arial"/>
        <family val="2"/>
      </rPr>
      <t xml:space="preserve">5- </t>
    </r>
    <r>
      <rPr>
        <sz val="11"/>
        <rFont val="Arial"/>
        <family val="2"/>
      </rPr>
      <t xml:space="preserve">Mr. Muhammad Abdullah ALM
</t>
    </r>
    <r>
      <rPr>
        <b/>
        <sz val="11"/>
        <rFont val="Arial"/>
        <family val="2"/>
      </rPr>
      <t>6-</t>
    </r>
    <r>
      <rPr>
        <sz val="11"/>
        <rFont val="Arial"/>
        <family val="2"/>
      </rPr>
      <t xml:space="preserve"> Mr. Amir Aslam (Contractor) MEPCO </t>
    </r>
  </si>
  <si>
    <t>Under Process</t>
  </si>
  <si>
    <t>Sheet 9 ( JULY-2021 TO JUNE-2022)</t>
  </si>
  <si>
    <t>(NON FATAL ACCIDENT OF MEPCO EMPLOYEES)</t>
  </si>
  <si>
    <r>
      <t>Qamar-Uz-Zaman LM-I of (OP) 2nd Sub Division Khanewal</t>
    </r>
    <r>
      <rPr>
        <b/>
        <sz val="11"/>
        <rFont val="Arial"/>
        <family val="2"/>
      </rPr>
      <t xml:space="preserve">
28.07.2021</t>
    </r>
  </si>
  <si>
    <t>NO</t>
  </si>
  <si>
    <t>On 28.07.2021 at about 14:00 Hours Mr. Qamar-ul-Zaman S/O Haq nawaz met with non-fatal accident when he climbed upon LT structure to disconnect the running defaulter connection of A/C No. 16-191-1114/A1 in the name of Hayder Khan S/O Muhammad Aslam R/O Chak No.166/10R Khanewal. As he was busy in disconnecting the connection of defaulter of Rs. 5789, wire/PVC of another meter slipped out from terminal and touched to left arm wrist resulting in electrocution and fell down from second step of structure pole. After getting first aid from the local person of said area he felt normal.</t>
  </si>
  <si>
    <t>A meter slipped out from terminal and touched to left arm wrist resulting in electrocution and fell down from second step of structure pole.</t>
  </si>
  <si>
    <r>
      <t>1-</t>
    </r>
    <r>
      <rPr>
        <sz val="11"/>
        <rFont val="Arial"/>
        <family val="2"/>
      </rPr>
      <t xml:space="preserve"> Mr. Qamar-uz-Zaman LM-I 
</t>
    </r>
    <r>
      <rPr>
        <b/>
        <sz val="11"/>
        <rFont val="Arial"/>
        <family val="2"/>
      </rPr>
      <t xml:space="preserve">2- </t>
    </r>
    <r>
      <rPr>
        <sz val="11"/>
        <rFont val="Arial"/>
        <family val="2"/>
      </rPr>
      <t xml:space="preserve">Mr. Liaqat Manzoo LS-II
</t>
    </r>
    <r>
      <rPr>
        <b/>
        <sz val="11"/>
        <rFont val="Arial"/>
        <family val="2"/>
      </rPr>
      <t xml:space="preserve">3- </t>
    </r>
    <r>
      <rPr>
        <sz val="11"/>
        <rFont val="Arial"/>
        <family val="2"/>
      </rPr>
      <t xml:space="preserve">Mr. Umair Zafar SDO 
                 </t>
    </r>
    <r>
      <rPr>
        <b/>
        <sz val="11"/>
        <rFont val="Arial"/>
        <family val="2"/>
      </rPr>
      <t xml:space="preserve"> </t>
    </r>
  </si>
  <si>
    <r>
      <t>1-</t>
    </r>
    <r>
      <rPr>
        <sz val="11"/>
        <rFont val="Arial"/>
        <family val="2"/>
      </rPr>
      <t xml:space="preserve"> Mr. Qamar-uz-Zaman LM-I  Exonerated vide O/O No. 1616 dated 27-12-2021        </t>
    </r>
    <r>
      <rPr>
        <b/>
        <sz val="11"/>
        <rFont val="Arial"/>
        <family val="2"/>
      </rPr>
      <t xml:space="preserve">2- </t>
    </r>
    <r>
      <rPr>
        <sz val="11"/>
        <rFont val="Arial"/>
        <family val="2"/>
      </rPr>
      <t xml:space="preserve">Mr. Liaqat Manzoo LS-II Exonerated vide O/O No. 1617 dated 27-12-2021
</t>
    </r>
    <r>
      <rPr>
        <b/>
        <sz val="11"/>
        <rFont val="Arial"/>
        <family val="2"/>
      </rPr>
      <t xml:space="preserve">3- </t>
    </r>
    <r>
      <rPr>
        <sz val="11"/>
        <rFont val="Arial"/>
        <family val="2"/>
      </rPr>
      <t xml:space="preserve">Mr. Umair Zafar SDO Warning letter issued vide No. 22264-65 dated 01-12-2021 
                 </t>
    </r>
    <r>
      <rPr>
        <b/>
        <sz val="11"/>
        <rFont val="Arial"/>
        <family val="2"/>
      </rPr>
      <t xml:space="preserve"> </t>
    </r>
  </si>
  <si>
    <r>
      <t>Javeed Ahmed LM-II &amp; Muhammad Muzammil LM-II of (OP) Gulgasht Sub Division Multan</t>
    </r>
    <r>
      <rPr>
        <b/>
        <sz val="11"/>
        <rFont val="Arial"/>
        <family val="2"/>
      </rPr>
      <t xml:space="preserve">
21.03.2022</t>
    </r>
  </si>
  <si>
    <t xml:space="preserve">On 21-03-2022 at about 12:15 PM Mr. Javaid Ahmad S/O Muhammad Ahmed LM-II (Victim) &amp; Muhammad Muzamil S/O Faqir Muhammad LM-II (Victim) met with non-fatal accident while performing illegal shifting of HT Line (osprey conductor) which was near the house of beneficiary consumer on 11 KV Shalimar Feeder at Basti Ahmad Abad Near Faiz Town Multan under the jurisdiction of (OP) Sub Division Gulgasht of Division Moosa Pak. Mr. Haji Idrees LS took PTW as per crash maintenance programme deputed two gangs for maintenance work at Koray Wala &amp; Basti Ahmad Abad. He supervised physically one gang but the other gang comprising of Mr. Nazar Abbass LM-I, Mr. Javaid Ahmad LM-II, Mr. Muhammad Muzamil LM-II &amp; Mr. Imtaiz Ahmed ALM who deliberately started illegal shifting of HT Line (osprey conductor) at Basti Ahmad Abad near Faiz Town. In course of the illegal activity Mr. Javaid Ahmad LM-II (Victim) &amp; Mr. Muhammad Muzamil LM-II (Victim) temporarily fixed stay wire to 2ft wall instead of proper grouting of stay set in the ground and then climbed up a structure pole. The three factors including the weight of the osprey conductor along with 25 KVA T/F, the placement of ladder in a wrong direction / in a same direction where stay wire was temporarily fixed and also the weight of victim LMs who climbed up the steel structure pole resulted in stay wire came out from the 2ft built wall causing the steel structure to bend vigorously &amp; fell to ground. This activity became reason for occurrence of non-fatal accident of the employees. Rescue 1122 was called to the site of accident for first aid &amp; then affectees including Mr. Javaid Ahmad LM-II (Victim) &amp; Mr. Muhammad Muzamil LM-II (Victim) were shifted to Nishter Hospital Multan. The unfortunate accident resulted in the arm fracture as well as injuries on face of Mr. Muhammad Muzamil LM-II &amp; leg fracture of Mr. Javaid Ahmad LM-II. </t>
  </si>
  <si>
    <t>The unfortunate accident resulted in the arm fracture as well as injuries on face of Mr. Muhammad Muzamil LM-II &amp; leg fracture of Mr. Javaid Ahmad LM-II</t>
  </si>
  <si>
    <r>
      <rPr>
        <b/>
        <sz val="11"/>
        <rFont val="Arial"/>
        <family val="2"/>
      </rPr>
      <t xml:space="preserve">1- </t>
    </r>
    <r>
      <rPr>
        <sz val="11"/>
        <rFont val="Arial"/>
        <family val="2"/>
      </rPr>
      <t xml:space="preserve">Nazar Abbass LM-I of MEPCO (OP) Gulgasht Sub Division Multan 
</t>
    </r>
    <r>
      <rPr>
        <b/>
        <sz val="11"/>
        <rFont val="Arial"/>
        <family val="2"/>
      </rPr>
      <t xml:space="preserve">2- </t>
    </r>
    <r>
      <rPr>
        <sz val="11"/>
        <rFont val="Arial"/>
        <family val="2"/>
      </rPr>
      <t>Imtiaz Ahmed ALM of (OP) Gulgasht Sub Division Multan</t>
    </r>
    <r>
      <rPr>
        <sz val="11"/>
        <rFont val="Arial"/>
        <family val="2"/>
      </rPr>
      <t xml:space="preserve">                           </t>
    </r>
  </si>
  <si>
    <r>
      <t>1-</t>
    </r>
    <r>
      <rPr>
        <sz val="11"/>
        <rFont val="Arial"/>
        <family val="2"/>
      </rPr>
      <t xml:space="preserve"> Mr. Nazar Abbass LM-I   
</t>
    </r>
    <r>
      <rPr>
        <b/>
        <sz val="11"/>
        <rFont val="Arial"/>
        <family val="2"/>
      </rPr>
      <t xml:space="preserve">2- </t>
    </r>
    <r>
      <rPr>
        <sz val="11"/>
        <rFont val="Arial"/>
        <family val="2"/>
      </rPr>
      <t xml:space="preserve">Mr. Javeed Ahmed LM-II
</t>
    </r>
    <r>
      <rPr>
        <b/>
        <sz val="11"/>
        <rFont val="Arial"/>
        <family val="2"/>
      </rPr>
      <t xml:space="preserve">3- </t>
    </r>
    <r>
      <rPr>
        <sz val="11"/>
        <rFont val="Arial"/>
        <family val="2"/>
      </rPr>
      <t xml:space="preserve">Mr. Muhammad Muzammil LM-II
</t>
    </r>
    <r>
      <rPr>
        <b/>
        <sz val="11"/>
        <rFont val="Arial"/>
        <family val="2"/>
      </rPr>
      <t xml:space="preserve">4- </t>
    </r>
    <r>
      <rPr>
        <sz val="11"/>
        <rFont val="Arial"/>
        <family val="2"/>
      </rPr>
      <t xml:space="preserve">Mr. Imtiaz Ahmed ALM
</t>
    </r>
    <r>
      <rPr>
        <b/>
        <sz val="11"/>
        <rFont val="Arial"/>
        <family val="2"/>
      </rPr>
      <t xml:space="preserve">5- </t>
    </r>
    <r>
      <rPr>
        <sz val="11"/>
        <rFont val="Arial"/>
        <family val="2"/>
      </rPr>
      <t xml:space="preserve">Haji Idrees LS-I
</t>
    </r>
    <r>
      <rPr>
        <b/>
        <sz val="11"/>
        <rFont val="Arial"/>
        <family val="2"/>
      </rPr>
      <t xml:space="preserve">6- </t>
    </r>
    <r>
      <rPr>
        <sz val="11"/>
        <rFont val="Arial"/>
        <family val="2"/>
      </rPr>
      <t xml:space="preserve">Rana Atif Fara LS-II
</t>
    </r>
    <r>
      <rPr>
        <b/>
        <sz val="11"/>
        <rFont val="Arial"/>
        <family val="2"/>
      </rPr>
      <t xml:space="preserve">7- </t>
    </r>
    <r>
      <rPr>
        <sz val="11"/>
        <rFont val="Arial"/>
        <family val="2"/>
      </rPr>
      <t xml:space="preserve">Salman Saeed SDO
                 </t>
    </r>
    <r>
      <rPr>
        <b/>
        <sz val="11"/>
        <rFont val="Arial"/>
        <family val="2"/>
      </rPr>
      <t xml:space="preserve"> </t>
    </r>
  </si>
  <si>
    <r>
      <t>Muhammad Ali LM-I of (OP) Sub Division Kot Mithan</t>
    </r>
    <r>
      <rPr>
        <b/>
        <sz val="11"/>
        <rFont val="Arial"/>
        <family val="2"/>
      </rPr>
      <t xml:space="preserve">
22.03.2022</t>
    </r>
  </si>
  <si>
    <t>On 22.03.2022 at about 02:13 PM Mr. Muhammad Ali S/O Malik Muhammad Mehar ALM (Authorized) met with non-fatal accident in the area of Kashmir Colony under the jurisdiction of (OP) Sub Division Kot Mithan Division Rajanpur &amp; Circle DG Khan. The victim Authorized ALM received an electric shock while working to rectify a safety hazard point of 11-KV spans crossing over the houses between 11-KV Khawaja Fareed &amp; City Kot Mithan Feeders. The local residents / inhabitants filed a complaint in the office of XEN Division Rajanpur MEPCO DG Khan,  Mr. Fiaz Khokhar being XEN Division Rajanpur passed down strict instructions to clear the safety hazard point of 11-KV line crossing over the houses. In doing so, on 22.03.2022 gang comprising of Mr.Muhammad Ali ALM (Authorized), Mr. Muhammad Asif Basheer ALM (Authorized), Mr. Muhammad Arshad Ishaq ALM, Mr. Rana Muhammad Ali ALM, Mr. Rana Khalid ALM &amp; Mr. Rao Muhammad Anwar ALM (working as Driver) under the supervision of Mr. Saud Ejaz Nizami LS-II was deputed to rectify a hazard point between 11-KV Khawaja Fareed &amp; City Kot Mithan Feeders both emanating from 132-KV grid station Rajanpur. On the other hand there was a schedule maintenance shutdown of 132-KV grid station Rajanpur for maintenance of Main 132-KV Bus Bar from 09:30 AM to 01:30 PM. Mr. Saud Ejaz Nizami (LS) directed Mr. Muhammad Arshad Ishaq ALM &amp; Mr. Rana Khalid ALM to cut off the D-Fuses of branch line between two feeders however they failed to disconnect the 11-KV D-set on City Kot Mithan Feeder. In the afternoon of the same day the gang reached at work place i.e. the structure pole where the accident occurred, Mr. Muhammad Ali ALM (Authorized) climbed up the structure without PTW &amp; received an electric shock after approaching the 11-KV jumpers of City Kot Mithan Feeder. Rescue 1122 was called to the site of accident &amp; Mr. Muhammad Ali ALM (Authorized) was shifted to DHQ Hospital DG Khan. The unfortunate event resulted in the deep burns on upper abdomen &amp; left side chest of Mr. Muhammad Ali ALM (Authorized).</t>
  </si>
  <si>
    <t>He received an electric shock. The unfortunate event resulted in the deep burns on upper abdomen &amp; left side chest</t>
  </si>
  <si>
    <r>
      <rPr>
        <b/>
        <sz val="11"/>
        <rFont val="Arial"/>
        <family val="2"/>
      </rPr>
      <t xml:space="preserve">1- </t>
    </r>
    <r>
      <rPr>
        <sz val="11"/>
        <rFont val="Arial"/>
        <family val="2"/>
      </rPr>
      <t xml:space="preserve">Rana Muhammad Anwer ALM of MEPCO (OP) Sub Division ot Mithan 
</t>
    </r>
    <r>
      <rPr>
        <b/>
        <sz val="11"/>
        <rFont val="Arial"/>
        <family val="2"/>
      </rPr>
      <t xml:space="preserve">2- </t>
    </r>
    <r>
      <rPr>
        <sz val="11"/>
        <rFont val="Arial"/>
        <family val="2"/>
      </rPr>
      <t xml:space="preserve">Muhammad Khalidf ALM of (OP) Sub Division Kot MIthan                           </t>
    </r>
  </si>
  <si>
    <r>
      <t>1-</t>
    </r>
    <r>
      <rPr>
        <sz val="11"/>
        <rFont val="Arial"/>
        <family val="2"/>
      </rPr>
      <t xml:space="preserve"> Mr. Saud Ejaz Nizami LS-II 
</t>
    </r>
    <r>
      <rPr>
        <b/>
        <sz val="11"/>
        <rFont val="Arial"/>
        <family val="2"/>
      </rPr>
      <t>2-</t>
    </r>
    <r>
      <rPr>
        <sz val="11"/>
        <rFont val="Arial"/>
        <family val="2"/>
      </rPr>
      <t xml:space="preserve">Mr. Muhammad Ali ALM
</t>
    </r>
    <r>
      <rPr>
        <b/>
        <sz val="11"/>
        <rFont val="Arial"/>
        <family val="2"/>
      </rPr>
      <t xml:space="preserve">3- </t>
    </r>
    <r>
      <rPr>
        <sz val="11"/>
        <rFont val="Arial"/>
        <family val="2"/>
      </rPr>
      <t xml:space="preserve">Mr. Muhammad Arshad Ishaq ALM
</t>
    </r>
    <r>
      <rPr>
        <b/>
        <sz val="11"/>
        <rFont val="Arial"/>
        <family val="2"/>
      </rPr>
      <t xml:space="preserve">4- </t>
    </r>
    <r>
      <rPr>
        <sz val="11"/>
        <rFont val="Arial"/>
        <family val="2"/>
      </rPr>
      <t xml:space="preserve">Mr. Rana Khalid ALM
</t>
    </r>
    <r>
      <rPr>
        <b/>
        <sz val="11"/>
        <rFont val="Arial"/>
        <family val="2"/>
      </rPr>
      <t xml:space="preserve">5- </t>
    </r>
    <r>
      <rPr>
        <sz val="11"/>
        <rFont val="Arial"/>
        <family val="2"/>
      </rPr>
      <t xml:space="preserve">Mr. Asif Basheer ALM
</t>
    </r>
    <r>
      <rPr>
        <b/>
        <sz val="11"/>
        <rFont val="Arial"/>
        <family val="2"/>
      </rPr>
      <t xml:space="preserve">6- </t>
    </r>
    <r>
      <rPr>
        <sz val="11"/>
        <rFont val="Arial"/>
        <family val="2"/>
      </rPr>
      <t xml:space="preserve">Rao Muhammad Anwer ALM
</t>
    </r>
    <r>
      <rPr>
        <b/>
        <sz val="11"/>
        <rFont val="Arial"/>
        <family val="2"/>
      </rPr>
      <t xml:space="preserve">7- </t>
    </r>
    <r>
      <rPr>
        <sz val="11"/>
        <rFont val="Arial"/>
        <family val="2"/>
      </rPr>
      <t xml:space="preserve">Mr. Muhammad Akram ALM
</t>
    </r>
    <r>
      <rPr>
        <b/>
        <sz val="11"/>
        <rFont val="Arial"/>
        <family val="2"/>
      </rPr>
      <t xml:space="preserve">8- </t>
    </r>
    <r>
      <rPr>
        <sz val="11"/>
        <rFont val="Arial"/>
        <family val="2"/>
      </rPr>
      <t xml:space="preserve">Mr. Muhammad Anwer ALM
</t>
    </r>
    <r>
      <rPr>
        <b/>
        <sz val="11"/>
        <rFont val="Arial"/>
        <family val="2"/>
      </rPr>
      <t xml:space="preserve">9- </t>
    </r>
    <r>
      <rPr>
        <sz val="11"/>
        <rFont val="Arial"/>
        <family val="2"/>
      </rPr>
      <t xml:space="preserve">Mr. Muhammad Faisal SDO
</t>
    </r>
    <r>
      <rPr>
        <b/>
        <sz val="11"/>
        <rFont val="Arial"/>
        <family val="2"/>
      </rPr>
      <t xml:space="preserve">10- </t>
    </r>
    <r>
      <rPr>
        <sz val="11"/>
        <rFont val="Arial"/>
        <family val="2"/>
      </rPr>
      <t xml:space="preserve">Mr. Fiaz Khokhar XEN
                 </t>
    </r>
    <r>
      <rPr>
        <b/>
        <sz val="11"/>
        <rFont val="Arial"/>
        <family val="2"/>
      </rPr>
      <t xml:space="preserve"> </t>
    </r>
  </si>
  <si>
    <t>(FATAL / NON FATAL ACCIDENT OF GENERAL PUBLIC)</t>
  </si>
  <si>
    <r>
      <t>Muhammad Abdullah Public Man MEPCO (OP) Chowk Bahadar Pur Sub Division Rahim Yar Khan</t>
    </r>
    <r>
      <rPr>
        <b/>
        <sz val="11"/>
        <rFont val="Arial"/>
        <family val="2"/>
      </rPr>
      <t xml:space="preserve">
13.07.2021</t>
    </r>
  </si>
  <si>
    <r>
      <t>On 13.07.2021 at about 19:30 hrs a public man (Private Electrician) namely Muhammad Abdullah S/O Haji Abdul Majeed, resident of Taj Garh, Tehsil / District Rahim Yar Khan met with fatal accident when he climbed upon LT structure pole of 11-KV feeder Shaikh Wahin at Mehmood Abad Jain Wala Rahim Yar Khan, fastened safety belt, wore rubber, protective gloves and while connecting PVC jumper with LT line of a new domestic connection of Muhammad Sohail bearing meter No. 05584138 in the area of MEPCO (OP) Sub Division Chowk Bahadar Pur Division / Circle Rahim Yar Khan, his right elbow touched with 2</t>
    </r>
    <r>
      <rPr>
        <vertAlign val="superscript"/>
        <sz val="11"/>
        <rFont val="Arial"/>
        <family val="2"/>
      </rPr>
      <t>nd</t>
    </r>
    <r>
      <rPr>
        <sz val="11"/>
        <rFont val="Arial"/>
        <family val="2"/>
      </rPr>
      <t xml:space="preserve"> phase of 3 phase LT line. The deceased hanged with the support of safety belt and expired at spot as he received severe LT electric shock. The victim could not be rescued timely and he remained in hanging position for more than 25 minutes then brought down by the inhabitants of area. Rescue 1122 excused about the availability of service then on private car the victim was immediately taken to Sheikh Zaid Hospital Rahim Yar Khan and on the confirmation of death, shifted the dead body of Muhammad Abdullah Private Electrician to his home..</t>
    </r>
  </si>
  <si>
    <r>
      <t>his right elbow touched with 2</t>
    </r>
    <r>
      <rPr>
        <vertAlign val="superscript"/>
        <sz val="13"/>
        <rFont val="Arial"/>
        <family val="2"/>
      </rPr>
      <t>nd</t>
    </r>
    <r>
      <rPr>
        <sz val="13"/>
        <rFont val="Arial"/>
        <family val="2"/>
      </rPr>
      <t xml:space="preserve"> phase of 3 phase LT line. The deceased hanged with the support of safety belt and expired at spot as he received severe LT electric shock.</t>
    </r>
  </si>
  <si>
    <r>
      <rPr>
        <b/>
        <sz val="11"/>
        <rFont val="Arial"/>
        <family val="2"/>
      </rPr>
      <t xml:space="preserve">1- </t>
    </r>
    <r>
      <rPr>
        <sz val="11"/>
        <rFont val="Arial"/>
        <family val="2"/>
      </rPr>
      <t xml:space="preserve">Abdur Rehman S/O Muhammad Abdullah Public Man R/O Taj Garh Tehsil &amp; District Rahim Yar Khan </t>
    </r>
  </si>
  <si>
    <r>
      <t>1-</t>
    </r>
    <r>
      <rPr>
        <sz val="11"/>
        <rFont val="Arial"/>
        <family val="2"/>
      </rPr>
      <t xml:space="preserve"> Mr. Nouman Shabbir LS-I suspended vide CEO MEPCO O/O No. 915/13239-49 dated: 13.08.2021 
</t>
    </r>
    <r>
      <rPr>
        <b/>
        <sz val="11"/>
        <rFont val="Arial"/>
        <family val="2"/>
      </rPr>
      <t xml:space="preserve">2- </t>
    </r>
    <r>
      <rPr>
        <sz val="11"/>
        <rFont val="Arial"/>
        <family val="2"/>
      </rPr>
      <t xml:space="preserve">Mr. Salah-ud-Din Sani SDO suspended vide CEO MEPCO O/O No. 914/13228-38 dated: 13.08.2021
</t>
    </r>
    <r>
      <rPr>
        <b/>
        <sz val="11"/>
        <rFont val="Arial"/>
        <family val="2"/>
      </rPr>
      <t xml:space="preserve">3- </t>
    </r>
    <r>
      <rPr>
        <sz val="11"/>
        <rFont val="Arial"/>
        <family val="2"/>
      </rPr>
      <t xml:space="preserve">Mr. Ghulam Shabbir ALM suspended vide XNE (OP) MEPCO Division Rahim Yar Khan O/O No. 148/759-66 dated: 13.08.2021
</t>
    </r>
    <r>
      <rPr>
        <b/>
        <sz val="11"/>
        <rFont val="Arial"/>
        <family val="2"/>
      </rPr>
      <t xml:space="preserve">4- </t>
    </r>
    <r>
      <rPr>
        <sz val="11"/>
        <rFont val="Arial"/>
        <family val="2"/>
      </rPr>
      <t>Mr. Arif Mehmood LM-I suspended vide XNE (OP) MEPCO Division Rahim Yar Khan O/O No. 147/751-58 dated: 13.08.2021</t>
    </r>
  </si>
  <si>
    <r>
      <t>1-</t>
    </r>
    <r>
      <rPr>
        <sz val="11"/>
        <rFont val="Arial"/>
        <family val="2"/>
      </rPr>
      <t xml:space="preserve"> Mr. Arif Mehmood LM-I </t>
    </r>
    <r>
      <rPr>
        <b/>
        <sz val="11"/>
        <rFont val="Arial"/>
        <family val="2"/>
      </rPr>
      <t xml:space="preserve">2- </t>
    </r>
    <r>
      <rPr>
        <sz val="11"/>
        <rFont val="Arial"/>
        <family val="2"/>
      </rPr>
      <t xml:space="preserve">Mr. Nouman Shabbir LS-I
</t>
    </r>
    <r>
      <rPr>
        <b/>
        <sz val="11"/>
        <rFont val="Arial"/>
        <family val="2"/>
      </rPr>
      <t xml:space="preserve">3- </t>
    </r>
    <r>
      <rPr>
        <sz val="11"/>
        <rFont val="Arial"/>
        <family val="2"/>
      </rPr>
      <t xml:space="preserve">Mr. Salah-ud-Din Sani SDO
</t>
    </r>
    <r>
      <rPr>
        <sz val="11"/>
        <rFont val="Arial"/>
        <family val="2"/>
      </rPr>
      <t/>
    </r>
  </si>
  <si>
    <t xml:space="preserve">Mr. Arif Mehmood LM-I Reduction to lower rank from LM-I to LM-II for a period of three year with out future effect vide G. M. (Tech) MEPCO H/Q Multan O/O No. 11531/17172-81 dated: 06.10.2021  </t>
  </si>
  <si>
    <t>Mr. Nouman Shabbir LS-I Reduction to lower rank from LS-I to LS-II for a period of two year with out future effect vide G. M ((Tech) MEPCO H/Q Multan O/O No. 11521/17162-71 dated: 06.10.2021</t>
  </si>
  <si>
    <t>Mr. Salah-ud-Din Sani SDOStoppage of two annual increment for the period of two year with out future effect vide G. M ((Tech) MEPCO H/Q Multan O/O No. 11511/17152-61 dated: 06.10.2021</t>
  </si>
  <si>
    <r>
      <rPr>
        <b/>
        <sz val="11"/>
        <rFont val="Arial"/>
        <family val="2"/>
      </rPr>
      <t xml:space="preserve">4- </t>
    </r>
    <r>
      <rPr>
        <sz val="11"/>
        <rFont val="Arial"/>
        <family val="2"/>
      </rPr>
      <t xml:space="preserve">Mr. Shahzad Habib Gill XEN 
</t>
    </r>
    <r>
      <rPr>
        <b/>
        <sz val="11"/>
        <rFont val="Arial"/>
        <family val="2"/>
      </rPr>
      <t>5-</t>
    </r>
    <r>
      <rPr>
        <sz val="11"/>
        <rFont val="Arial"/>
        <family val="2"/>
      </rPr>
      <t xml:space="preserve"> Mr. Muhammad Ashraf Ali SE  </t>
    </r>
  </si>
  <si>
    <r>
      <t>Muhammad Akaash Public Boy MEPCO (OP) Sub Division Rahim Tulamba</t>
    </r>
    <r>
      <rPr>
        <b/>
        <sz val="11"/>
        <rFont val="Arial"/>
        <family val="2"/>
      </rPr>
      <t xml:space="preserve">
31.07.2021</t>
    </r>
  </si>
  <si>
    <t xml:space="preserve">On 31.07.2021 at about 07:00 hrs a Public boy Muhammad Akash S/O Khalid Hussain having age about 12 years cast Muslim Sheikh, resident of Rehmat Colony Tulmba, Tehsil Mian Channu/ District Khanewal met with fatal accident from the Electrocution of hanging earth wire of 200 KVA transformer neutral bushing of 11 KV city-2 feeder at the chowk of Rehmat Colony Mohalla Dogran Tulamba. The victim boy was visiting a Karyana Shop for some household things near the 200 KVA Transformer Sub Station when he gripped with his right hand the energized hanging earth wire of transformer neutral bushing which was already separated from earth rod near the ground due to rust condition. The boy received electric shock current and his hand sticked with the earthing conductor. The people of surrounding gathered on the shout of a woman, Passing there, and isolated him with the help of wooden bamboo. They informed in MEPCO Office and shifted the victim to Rural Health Centre Tulamba on a motor cycle where duty doctor declared his death then dead body was shifted to his home where Namaz-e-Janaza was offered on same day after Asar Prayer. </t>
  </si>
  <si>
    <t>The boy received electric shock current and          his hand sticked with the earthing conductor</t>
  </si>
  <si>
    <r>
      <rPr>
        <b/>
        <sz val="11"/>
        <rFont val="Arial"/>
        <family val="2"/>
      </rPr>
      <t xml:space="preserve">1- </t>
    </r>
    <r>
      <rPr>
        <sz val="11"/>
        <rFont val="Arial"/>
        <family val="2"/>
      </rPr>
      <t xml:space="preserve">Rao Muhammad Younis S/O Abdul Shakoor R/O Tulamba
</t>
    </r>
    <r>
      <rPr>
        <b/>
        <sz val="11"/>
        <rFont val="Arial"/>
        <family val="2"/>
      </rPr>
      <t xml:space="preserve">2- </t>
    </r>
    <r>
      <rPr>
        <sz val="11"/>
        <rFont val="Arial"/>
        <family val="2"/>
      </rPr>
      <t xml:space="preserve">Muhammad Aslam Ansari S/O Allah Rang R/O Rehmat Colony Tulamba </t>
    </r>
  </si>
  <si>
    <r>
      <t>1-</t>
    </r>
    <r>
      <rPr>
        <sz val="11"/>
        <rFont val="Arial"/>
        <family val="2"/>
      </rPr>
      <t xml:space="preserve"> Mr. Ghulam Gillani LS-I 
</t>
    </r>
    <r>
      <rPr>
        <b/>
        <sz val="11"/>
        <rFont val="Arial"/>
        <family val="2"/>
      </rPr>
      <t xml:space="preserve">2- </t>
    </r>
    <r>
      <rPr>
        <sz val="11"/>
        <rFont val="Arial"/>
        <family val="2"/>
      </rPr>
      <t xml:space="preserve">Mr. Muhammad Ghaffar LM-I
</t>
    </r>
    <r>
      <rPr>
        <b/>
        <sz val="11"/>
        <rFont val="Arial"/>
        <family val="2"/>
      </rPr>
      <t xml:space="preserve">3- </t>
    </r>
    <r>
      <rPr>
        <sz val="11"/>
        <rFont val="Arial"/>
        <family val="2"/>
      </rPr>
      <t xml:space="preserve">Mr. Zulfiqar Ali LM-I
</t>
    </r>
    <r>
      <rPr>
        <b/>
        <sz val="11"/>
        <rFont val="Arial"/>
        <family val="2"/>
      </rPr>
      <t xml:space="preserve">4- </t>
    </r>
    <r>
      <rPr>
        <sz val="11"/>
        <rFont val="Arial"/>
        <family val="2"/>
      </rPr>
      <t xml:space="preserve">Mr. Haq Nawaz LM-II
</t>
    </r>
    <r>
      <rPr>
        <b/>
        <sz val="11"/>
        <rFont val="Arial"/>
        <family val="2"/>
      </rPr>
      <t xml:space="preserve">5- </t>
    </r>
    <r>
      <rPr>
        <sz val="11"/>
        <rFont val="Arial"/>
        <family val="2"/>
      </rPr>
      <t xml:space="preserve">Mr. Yasir Hayyat Saggu SDO
</t>
    </r>
    <r>
      <rPr>
        <b/>
        <sz val="11"/>
        <rFont val="Arial"/>
        <family val="2"/>
      </rPr>
      <t xml:space="preserve">6- </t>
    </r>
    <r>
      <rPr>
        <sz val="11"/>
        <rFont val="Arial"/>
        <family val="2"/>
      </rPr>
      <t xml:space="preserve">Qamar Zaman XEN </t>
    </r>
    <r>
      <rPr>
        <b/>
        <sz val="11"/>
        <rFont val="Arial"/>
        <family val="2"/>
      </rPr>
      <t xml:space="preserve"> </t>
    </r>
  </si>
  <si>
    <r>
      <t>1-</t>
    </r>
    <r>
      <rPr>
        <sz val="11"/>
        <rFont val="Arial"/>
        <family val="2"/>
      </rPr>
      <t xml:space="preserve"> Mr. Ghulam Gillani LS-I Reduction to two stage lower in time scale for two year vide O/O No. 1247  dated 26.10.2021                           </t>
    </r>
    <r>
      <rPr>
        <b/>
        <sz val="11"/>
        <rFont val="Arial"/>
        <family val="2"/>
      </rPr>
      <t xml:space="preserve">2- </t>
    </r>
    <r>
      <rPr>
        <sz val="11"/>
        <rFont val="Arial"/>
        <family val="2"/>
      </rPr>
      <t xml:space="preserve">Mr. Muhammad Ghaffar
LM-I Reduction to one stage lower in time scale for one year vide O/O No. 1248  dated 26.10.2021
</t>
    </r>
    <r>
      <rPr>
        <b/>
        <sz val="11"/>
        <rFont val="Arial"/>
        <family val="2"/>
      </rPr>
      <t xml:space="preserve">3- </t>
    </r>
    <r>
      <rPr>
        <sz val="11"/>
        <rFont val="Arial"/>
        <family val="2"/>
      </rPr>
      <t xml:space="preserve">Mr. Zulfiqar Ali LM-I He met with fatal accident
</t>
    </r>
    <r>
      <rPr>
        <b/>
        <sz val="11"/>
        <rFont val="Arial"/>
        <family val="2"/>
      </rPr>
      <t xml:space="preserve">4- </t>
    </r>
    <r>
      <rPr>
        <sz val="11"/>
        <rFont val="Arial"/>
        <family val="2"/>
      </rPr>
      <t xml:space="preserve">Mr. Haq Nawaz LM-II Stoppage of one increment for one year vide O/O No. 1249 dated 26.10.2021
</t>
    </r>
    <r>
      <rPr>
        <b/>
        <sz val="11"/>
        <rFont val="Arial"/>
        <family val="2"/>
      </rPr>
      <t xml:space="preserve">5- </t>
    </r>
    <r>
      <rPr>
        <sz val="11"/>
        <rFont val="Arial"/>
        <family val="2"/>
      </rPr>
      <t xml:space="preserve">Mr. Yasir Hayyat Saggu SDO Reduction to one stage lower in time scale for one year vide O/O No. 1246  dated 26.10.2021
</t>
    </r>
    <r>
      <rPr>
        <b/>
        <sz val="11"/>
        <rFont val="Arial"/>
        <family val="2"/>
      </rPr>
      <t xml:space="preserve">6- </t>
    </r>
    <r>
      <rPr>
        <sz val="11"/>
        <rFont val="Arial"/>
        <family val="2"/>
      </rPr>
      <t>Qamar Zaman XEN Displeasure issued vide No. 15410-11 dated 17.09.2021</t>
    </r>
    <r>
      <rPr>
        <b/>
        <sz val="11"/>
        <rFont val="Arial"/>
        <family val="2"/>
      </rPr>
      <t xml:space="preserve"> </t>
    </r>
  </si>
  <si>
    <r>
      <t>Muhammad Shaban Public Man MEPCO (OP) Sardar Pur Jhandir Sub Division Mailsi</t>
    </r>
    <r>
      <rPr>
        <b/>
        <sz val="11"/>
        <rFont val="Arial"/>
        <family val="2"/>
      </rPr>
      <t xml:space="preserve">
16.11.2021</t>
    </r>
  </si>
  <si>
    <r>
      <t>On 07.11.2021 at about 9:00 Hours Mr. Muhammad Shaban S/O Sultan Mehmood public person having age approximately 22 years  resident of Chak No.01-M Jhada met with fatal accident when the victim accidently touched the trolley transformer installed at Chak No. 01-M Jhada having 100-KVA capacity, due to damaging of 50-KVA Transformer previously installed at said location on 11-KV Alamdar Feeder. The exsisting 50-KVA installed transformer was damaged on 13.11.2021, after that emergency trolley transformer was arranged that was previously installed at Jahan pur (safeer nager) feeder. The said trolley transformer was operating for 20 days at Pirwali Jahan pur area and no any complaints were received from the local inhabitants during its operation at said location and then later on moved to Chak No. 01-M Jhada on 14.11.2021</t>
    </r>
    <r>
      <rPr>
        <sz val="11"/>
        <color indexed="10"/>
        <rFont val="Arial"/>
        <family val="2"/>
      </rPr>
      <t xml:space="preserve"> </t>
    </r>
    <r>
      <rPr>
        <sz val="11"/>
        <rFont val="Arial"/>
        <family val="2"/>
      </rPr>
      <t xml:space="preserve">after receiving reclaimed transformer from the transformer reclamation shop vehari. Vide PTW No.4169 the installation work was started at Chak No. 01-M Jhada in the presence of Muhammad Riaz LM and Abdul Rehman ALM of Alamdar feeder. The LS incharge of the said feeder was not present at site during the installation of the trolley transformer due to the reason that the site was far flung from the Grid Station area, so he decided to stay at Grid Station to save traveling time and to complete the trolley transformer installation activity in minimum possible time. After completion of the work the PTW was cancelled by the LS incharge and the feeder was energized, no abnormalities were found after energization of the trolley transformer and after passage of 02 days on 07.11.2021 at about 09:00 Hours Mr. Muhammad Shaban received electric shock from the installed transformer trolley as confirmed by the inhabitants of the area.. </t>
    </r>
  </si>
  <si>
    <t>He received electric shock from the installed transformer trolley as confirmed by the inhabitants of the area.</t>
  </si>
  <si>
    <r>
      <rPr>
        <b/>
        <sz val="11"/>
        <rFont val="Arial"/>
        <family val="2"/>
      </rPr>
      <t>1-</t>
    </r>
    <r>
      <rPr>
        <sz val="11"/>
        <rFont val="Arial"/>
        <family val="2"/>
      </rPr>
      <t xml:space="preserve"> Muhammad Nawaz S/O Ahmed Yar R/O Chak No. 1-M Jatoi
</t>
    </r>
    <r>
      <rPr>
        <b/>
        <sz val="11"/>
        <rFont val="Arial"/>
        <family val="2"/>
      </rPr>
      <t xml:space="preserve">2- </t>
    </r>
    <r>
      <rPr>
        <sz val="11"/>
        <rFont val="Arial"/>
        <family val="2"/>
      </rPr>
      <t>Muhammad Shahid S/O Muhammad Nawaz R/O Cha No. 1-M Jhada</t>
    </r>
  </si>
  <si>
    <r>
      <t>1-</t>
    </r>
    <r>
      <rPr>
        <sz val="11"/>
        <rFont val="Arial"/>
        <family val="2"/>
      </rPr>
      <t xml:space="preserve"> Mr. Muhammad Nazir LS-I suspended vide SE (OP) MEPCO Circle Vehari O/O No. 240/3749-56 dated: 16.11.2021 
</t>
    </r>
    <r>
      <rPr>
        <b/>
        <sz val="11"/>
        <rFont val="Arial"/>
        <family val="2"/>
      </rPr>
      <t xml:space="preserve">2- </t>
    </r>
    <r>
      <rPr>
        <sz val="11"/>
        <rFont val="Arial"/>
        <family val="2"/>
      </rPr>
      <t xml:space="preserve">Mr. Riaz Ahmed LM-II suspended vide XNE (OP) MEPCO Division Mailsi O/O No. 128/1688-93 dated: 16.11.2021
</t>
    </r>
    <r>
      <rPr>
        <b/>
        <sz val="11"/>
        <rFont val="Arial"/>
        <family val="2"/>
      </rPr>
      <t xml:space="preserve">3- </t>
    </r>
    <r>
      <rPr>
        <sz val="11"/>
        <rFont val="Arial"/>
        <family val="2"/>
      </rPr>
      <t>Mr. Abdul Rehman ALM suspended vide XNE (OP) MEPCO Division Mailsi O/O No. 129/1694-99 dated: 16.11.2021</t>
    </r>
  </si>
  <si>
    <r>
      <t>1-</t>
    </r>
    <r>
      <rPr>
        <sz val="11"/>
        <rFont val="Arial"/>
        <family val="2"/>
      </rPr>
      <t xml:space="preserve"> Mr. Muhammad Riaz LM-II 
</t>
    </r>
    <r>
      <rPr>
        <b/>
        <sz val="11"/>
        <rFont val="Arial"/>
        <family val="2"/>
      </rPr>
      <t xml:space="preserve">2- </t>
    </r>
    <r>
      <rPr>
        <sz val="11"/>
        <rFont val="Arial"/>
        <family val="2"/>
      </rPr>
      <t xml:space="preserve">Mr. Abdur Rehman ALM
</t>
    </r>
    <r>
      <rPr>
        <b/>
        <sz val="11"/>
        <rFont val="Arial"/>
        <family val="2"/>
      </rPr>
      <t xml:space="preserve">3- </t>
    </r>
    <r>
      <rPr>
        <sz val="11"/>
        <rFont val="Arial"/>
        <family val="2"/>
      </rPr>
      <t xml:space="preserve">Mr. Mehmood Nazir LS-I
</t>
    </r>
    <r>
      <rPr>
        <b/>
        <sz val="11"/>
        <rFont val="Arial"/>
        <family val="2"/>
      </rPr>
      <t xml:space="preserve">4- </t>
    </r>
    <r>
      <rPr>
        <sz val="11"/>
        <rFont val="Arial"/>
        <family val="2"/>
      </rPr>
      <t xml:space="preserve">Mr. Muhammad Yasir SDO
</t>
    </r>
    <r>
      <rPr>
        <b/>
        <sz val="11"/>
        <rFont val="Arial"/>
        <family val="2"/>
      </rPr>
      <t xml:space="preserve">5- </t>
    </r>
    <r>
      <rPr>
        <sz val="11"/>
        <rFont val="Arial"/>
        <family val="2"/>
      </rPr>
      <t>Mr. Akram Javeed XEN</t>
    </r>
  </si>
  <si>
    <r>
      <t>1-</t>
    </r>
    <r>
      <rPr>
        <sz val="11"/>
        <rFont val="Arial"/>
        <family val="2"/>
      </rPr>
      <t xml:space="preserve"> Mr. Muhammad Riaz LM-II Reduction to two stages lower in time scale for two years vide O/O No. 182 dated 10.12.2021 
</t>
    </r>
    <r>
      <rPr>
        <b/>
        <sz val="11"/>
        <rFont val="Arial"/>
        <family val="2"/>
      </rPr>
      <t xml:space="preserve">2- </t>
    </r>
    <r>
      <rPr>
        <sz val="11"/>
        <rFont val="Arial"/>
        <family val="2"/>
      </rPr>
      <t xml:space="preserve">Mr. Abdur Rehman ALM Reduction to two stages lower in time scale for two years vide O/O No. 181 
dated 10.12.2021
</t>
    </r>
    <r>
      <rPr>
        <b/>
        <sz val="11"/>
        <rFont val="Arial"/>
        <family val="2"/>
      </rPr>
      <t xml:space="preserve">3- </t>
    </r>
    <r>
      <rPr>
        <sz val="11"/>
        <rFont val="Arial"/>
        <family val="2"/>
      </rPr>
      <t xml:space="preserve">Mr. Mehmood Nazir LS-I Reduction to one stage lower in time scale for the period of three years vide O/O No. 02 dted 15-03-2022
</t>
    </r>
    <r>
      <rPr>
        <b/>
        <sz val="11"/>
        <rFont val="Arial"/>
        <family val="2"/>
      </rPr>
      <t xml:space="preserve">4- </t>
    </r>
    <r>
      <rPr>
        <sz val="11"/>
        <rFont val="Arial"/>
        <family val="2"/>
      </rPr>
      <t xml:space="preserve">Mr. Muhammad Yasir SDO Warning letter issued vide No. 24753-55 dated 31-12-2021
</t>
    </r>
    <r>
      <rPr>
        <b/>
        <sz val="11"/>
        <rFont val="Arial"/>
        <family val="2"/>
      </rPr>
      <t xml:space="preserve">5- </t>
    </r>
    <r>
      <rPr>
        <sz val="11"/>
        <rFont val="Arial"/>
        <family val="2"/>
      </rPr>
      <t>Mr. Akram Javeed XEN Displeasure issued vide No. 28-12-2021</t>
    </r>
  </si>
  <si>
    <r>
      <t>Muhammad Aslam Public Man (Fatal) &amp; Muhammad Ahsan Public Boy (Non Fatal MEPCO (OP) 
Al-Farid Jhandir Sub Division Pakpattan</t>
    </r>
    <r>
      <rPr>
        <b/>
        <sz val="11"/>
        <rFont val="Arial"/>
        <family val="2"/>
      </rPr>
      <t xml:space="preserve">
04.04.2022</t>
    </r>
  </si>
  <si>
    <t>On 04.04.2022 at about 05:09 PM Mr. Muhammad Aslam S/O Noor Muhammad met with fatal accident whereas his son Muhammad Ahsan met with non-fatal accident due to touching the loose SAG 11-KV conductor of Miran shah feeder in the area of Abadi Malik Pur Pakpatan under (OP) Al-Farid Sub Division Pakpattan. On 02.02.2022 around 05:08 P.M a public person namely Mr. Muhammad Ahsan was returning to home from mosque after performing ASAR prayer in the area Abadi Malik Pur, he was busy in his mobile phone in messaging/chatting while moving towards his home. The public person working in that area informed him about hanging 11-KV conductor but he could not react quickly to avoid it and the victim neck touched with the live conductor resulting electrocution and the victim fell on the ground become unconscious. In the meanwhile his father named Mr. Muhammad Aslam coming also from mosque after performing ASAR prayer have seen the incident of his son, therefore he ran towards his son to rescue him. At the same time local persons gathered around the incident site intimated him too regarding hanging live HT conductor, but he did not care and got electrocuted from the same HT conductor touching his head. Both the victims were taken to the DHQ hospital Pakpatan, where Mr. Muhammad Aslam was declared dead by the doctor whereas Mr. Muhammad Ahsan S/O Muhammad Aslam survives with major burns on his body and is still under treatment in DHQ hospital Pakpatan.</t>
  </si>
  <si>
    <t>They received electric shock from 11-KV Hanging conductor</t>
  </si>
  <si>
    <r>
      <rPr>
        <b/>
        <sz val="11"/>
        <rFont val="Arial"/>
        <family val="2"/>
      </rPr>
      <t>1-</t>
    </r>
    <r>
      <rPr>
        <sz val="11"/>
        <rFont val="Arial"/>
        <family val="2"/>
      </rPr>
      <t xml:space="preserve"> Mr. Ali Fareed Chichti Public Man R/O Pakpattan
</t>
    </r>
    <r>
      <rPr>
        <b/>
        <sz val="11"/>
        <rFont val="Arial"/>
        <family val="2"/>
      </rPr>
      <t xml:space="preserve">2- </t>
    </r>
    <r>
      <rPr>
        <sz val="11"/>
        <rFont val="Arial"/>
        <family val="2"/>
      </rPr>
      <t>Malik Manzoor Ahmed Public Man R/O Pakpattan</t>
    </r>
  </si>
  <si>
    <r>
      <t>1-</t>
    </r>
    <r>
      <rPr>
        <sz val="11"/>
        <rFont val="Arial"/>
        <family val="2"/>
      </rPr>
      <t xml:space="preserve"> Mr. Muhammad Iqbal Bhatti SDO
</t>
    </r>
    <r>
      <rPr>
        <b/>
        <sz val="11"/>
        <rFont val="Arial"/>
        <family val="2"/>
      </rPr>
      <t xml:space="preserve">2- </t>
    </r>
    <r>
      <rPr>
        <sz val="11"/>
        <rFont val="Arial"/>
        <family val="2"/>
      </rPr>
      <t xml:space="preserve">Mr. Muhammad Mushtaq the then SDO
</t>
    </r>
    <r>
      <rPr>
        <b/>
        <sz val="11"/>
        <rFont val="Arial"/>
        <family val="2"/>
      </rPr>
      <t xml:space="preserve">3- </t>
    </r>
    <r>
      <rPr>
        <sz val="11"/>
        <rFont val="Arial"/>
        <family val="2"/>
      </rPr>
      <t xml:space="preserve">Mr. Muhammad Kazim LS-II
</t>
    </r>
    <r>
      <rPr>
        <b/>
        <sz val="11"/>
        <rFont val="Arial"/>
        <family val="2"/>
      </rPr>
      <t xml:space="preserve">4- </t>
    </r>
    <r>
      <rPr>
        <sz val="11"/>
        <rFont val="Arial"/>
        <family val="2"/>
      </rPr>
      <t xml:space="preserve">Mr. Muhammad Naveed AFM
</t>
    </r>
    <r>
      <rPr>
        <b/>
        <sz val="11"/>
        <rFont val="Arial"/>
        <family val="2"/>
      </rPr>
      <t xml:space="preserve">5- </t>
    </r>
    <r>
      <rPr>
        <sz val="11"/>
        <rFont val="Arial"/>
        <family val="2"/>
      </rPr>
      <t>Mr. Jaffer Iqbal LM-I</t>
    </r>
  </si>
  <si>
    <t>(NON FATAL ACCIDENT OF GENERAL PUBIC)</t>
  </si>
  <si>
    <r>
      <t>Muhammad Rafiq Public ManI of (OP) Ahmed Pur Lamha  2nd Sub Division Sadiq Abad</t>
    </r>
    <r>
      <rPr>
        <b/>
        <sz val="11"/>
        <rFont val="Arial"/>
        <family val="2"/>
      </rPr>
      <t xml:space="preserve">
28.07.2021</t>
    </r>
  </si>
  <si>
    <t xml:space="preserve">On 28.07.2021 at about 09:30 hours a public man namely Rafiq Ahmed (Private Electrician) S/O Muhammad Hanif resident of FFC Chowk Jinnah Abad Tehsil Sadiq Abad District Rahim Yar Khan met with non fatal accident when he was working on HT PCC pole under PTW on 11-KV feeders by providing temporary earth at one side along with area lineman Muhammad Waseem Matloob LM-II for shifting the 11-KV line of approved deposit work at KLP Road near AJFM flour mills in front of Mushtarka Khalil Mahmand Afridi filling station By pass Sadiq Abad in the area of MEPCO (OP) Sub Division Ahmed Pur Lamha. Rafiq Ahmed (Private Electrician) faced electric shock from 11-KV back feed supply and hanged consciously with the support of safety belt. The victim received multiple wounds of electric burns on right arm, hip as well as bother up to skin. Mr. Muhammad Waseem Matloob LM-II brought him down on the ground with the help of a rope and shifted him to THQ Hospital Sadiq Abad on Motor Cycle where after first medical Aid, he was shifted to Shaikh Zaid Hospital Rahim Yar Khan by the vehicle of Rescue 1122 on referring. He remained there for ten days under treatment then was discharged and further referred to Lahore for proper surgery. </t>
  </si>
  <si>
    <t>The victim received multiple wounds of electric burns on right arm, hip as well as bother up to skin</t>
  </si>
  <si>
    <r>
      <rPr>
        <b/>
        <sz val="11"/>
        <rFont val="Arial"/>
        <family val="2"/>
      </rPr>
      <t>1-</t>
    </r>
    <r>
      <rPr>
        <sz val="11"/>
        <rFont val="Arial"/>
        <family val="2"/>
      </rPr>
      <t xml:space="preserve"> Muhammad Amin S/O Daim Malik R/O Bhong Tehsil Sadiq Abad District Rahim Yar Khan </t>
    </r>
  </si>
  <si>
    <r>
      <t>1-</t>
    </r>
    <r>
      <rPr>
        <sz val="11"/>
        <rFont val="Arial"/>
        <family val="2"/>
      </rPr>
      <t xml:space="preserve"> Mr. Shoukat Ali LM-I / Acting LS suspended vide XNE (OP) MEPCO Division Sadiq Abad O/O No. 700/10098-10103 dated: 28.07.2021 
</t>
    </r>
    <r>
      <rPr>
        <b/>
        <sz val="11"/>
        <rFont val="Arial"/>
        <family val="2"/>
      </rPr>
      <t xml:space="preserve">2- </t>
    </r>
    <r>
      <rPr>
        <sz val="11"/>
        <rFont val="Arial"/>
        <family val="2"/>
      </rPr>
      <t xml:space="preserve">Mr. Muhammad Waseem Matloob LM-II suspended vide XNE (OP) MEPCO Division Sadiq Abad O/O No. 701/10104-109 dated: 28.07.2021
</t>
    </r>
    <r>
      <rPr>
        <b/>
        <sz val="11"/>
        <rFont val="Arial"/>
        <family val="2"/>
      </rPr>
      <t xml:space="preserve">3- </t>
    </r>
    <r>
      <rPr>
        <sz val="11"/>
        <rFont val="Arial"/>
        <family val="2"/>
      </rPr>
      <t>Mr. Jamsheed Akhter LM-II suspended vide XNE (OP) MEPCO Division Sadiq Abad O/O No. 702/10110-1116 dated: 28.07.2021</t>
    </r>
  </si>
  <si>
    <r>
      <t>1-</t>
    </r>
    <r>
      <rPr>
        <sz val="11"/>
        <rFont val="Arial"/>
        <family val="2"/>
      </rPr>
      <t xml:space="preserve"> Mr. Qamar-uz-Zaman LM-I          </t>
    </r>
    <r>
      <rPr>
        <b/>
        <sz val="11"/>
        <rFont val="Arial"/>
        <family val="2"/>
      </rPr>
      <t xml:space="preserve">2- </t>
    </r>
    <r>
      <rPr>
        <sz val="11"/>
        <rFont val="Arial"/>
        <family val="2"/>
      </rPr>
      <t xml:space="preserve">Mr. Liaqat Manzoo LS-II
</t>
    </r>
    <r>
      <rPr>
        <b/>
        <sz val="11"/>
        <rFont val="Arial"/>
        <family val="2"/>
      </rPr>
      <t xml:space="preserve">3- </t>
    </r>
    <r>
      <rPr>
        <sz val="11"/>
        <rFont val="Arial"/>
        <family val="2"/>
      </rPr>
      <t xml:space="preserve">Mr. Umair Zafar SDO </t>
    </r>
    <r>
      <rPr>
        <sz val="11"/>
        <rFont val="Arial"/>
        <family val="2"/>
      </rPr>
      <t xml:space="preserve">
                 </t>
    </r>
    <r>
      <rPr>
        <b/>
        <sz val="11"/>
        <rFont val="Arial"/>
        <family val="2"/>
      </rPr>
      <t xml:space="preserve"> </t>
    </r>
  </si>
  <si>
    <r>
      <t>1-</t>
    </r>
    <r>
      <rPr>
        <sz val="11"/>
        <rFont val="Arial"/>
        <family val="2"/>
      </rPr>
      <t xml:space="preserve"> Mr. Qamar-uz-Zaman LM-I  Exonerated vide O/O No. 1616 dated 27-12-2021         </t>
    </r>
    <r>
      <rPr>
        <b/>
        <sz val="11"/>
        <rFont val="Arial"/>
        <family val="2"/>
      </rPr>
      <t xml:space="preserve">2- </t>
    </r>
    <r>
      <rPr>
        <sz val="11"/>
        <rFont val="Arial"/>
        <family val="2"/>
      </rPr>
      <t xml:space="preserve">Mr. Liaqat Manzoo LS-II Exonerated vide O/O No. 1617 dated 27-12-2021
</t>
    </r>
    <r>
      <rPr>
        <b/>
        <sz val="11"/>
        <rFont val="Arial"/>
        <family val="2"/>
      </rPr>
      <t xml:space="preserve">3- </t>
    </r>
    <r>
      <rPr>
        <sz val="11"/>
        <rFont val="Arial"/>
        <family val="2"/>
      </rPr>
      <t xml:space="preserve">Mr. Umair Zafar SDO Warning letter issued vide No. 22264-65 dated 01-12-2021 
                 </t>
    </r>
    <r>
      <rPr>
        <b/>
        <sz val="11"/>
        <rFont val="Arial"/>
        <family val="2"/>
      </rPr>
      <t xml:space="preserve"> </t>
    </r>
  </si>
  <si>
    <t>DIRECTOR (HSE)</t>
  </si>
  <si>
    <t>MEPCO H/Q MULTAN</t>
  </si>
  <si>
    <t>Performance Data (132 KV)</t>
  </si>
  <si>
    <t>Performance Data (11 KV)</t>
  </si>
  <si>
    <t>Performance Data (400/220 volt)</t>
  </si>
  <si>
    <t>PARCO</t>
  </si>
  <si>
    <t>Performance Data (220 KV)</t>
  </si>
  <si>
    <t>2010-21</t>
  </si>
  <si>
    <t>Name of Feeder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</si>
</sst>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_(&quot;$&quot;* \(#,##0.00\);_(&quot;$&quot;* &quot;-&quot;??_);_(@_)"/>
    <numFmt numFmtId="43" formatCode="_(* #,##0.00_);_(* \(#,##0.00\);_(* &quot;-&quot;??_);_(@_)"/>
    <numFmt numFmtId="164" formatCode="0.000"/>
    <numFmt numFmtId="165" formatCode="0.00000"/>
    <numFmt numFmtId="166" formatCode="0.000000"/>
    <numFmt numFmtId="167" formatCode="0.0000000"/>
    <numFmt numFmtId="168" formatCode="0.00000000"/>
    <numFmt numFmtId="169" formatCode="0.0000"/>
    <numFmt numFmtId="170" formatCode="0.00_)"/>
    <numFmt numFmtId="171" formatCode="_(* #,##0_);_(* \(#,##0\);_(* &quot;-&quot;??_);_(@_)"/>
    <numFmt numFmtId="172" formatCode="_-* #,##0.00_-;\-* #,##0.00_-;_-* &quot;-&quot;??_-;_-@_-"/>
    <numFmt numFmtId="173" formatCode="&quot;Rs.&quot;#,##0.00_);\(&quot;Rs.&quot;#,##0.00\)"/>
    <numFmt numFmtId="174" formatCode="0.0_)"/>
    <numFmt numFmtId="175" formatCode="[$$-409]#,##0.00;[Red]&quot;-&quot;[$$-409]#,##0.00"/>
    <numFmt numFmtId="176" formatCode="0_)"/>
    <numFmt numFmtId="177" formatCode="00000000000000"/>
    <numFmt numFmtId="178" formatCode="&quot;Yes&quot;;&quot;Yes&quot;;&quot;No&quot;"/>
    <numFmt numFmtId="179" formatCode="&quot;True&quot;;&quot;True&quot;;&quot;False&quot;"/>
    <numFmt numFmtId="180" formatCode="d\-mmm\-yyyy;@"/>
    <numFmt numFmtId="181" formatCode="0.000_)"/>
    <numFmt numFmtId="182" formatCode="0.0%"/>
    <numFmt numFmtId="183" formatCode="0.0"/>
    <numFmt numFmtId="184" formatCode="_(* #,##0.000000_);_(* \(#,##0.000000\);_(* &quot;-&quot;??_);_(@_)"/>
  </numFmts>
  <fonts count="80">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b/>
      <sz val="12"/>
      <name val="Arial"/>
      <family val="2"/>
    </font>
    <font>
      <b/>
      <sz val="10"/>
      <name val="Arial"/>
      <family val="2"/>
    </font>
    <font>
      <b/>
      <sz val="9"/>
      <name val="Arial"/>
      <family val="2"/>
    </font>
    <font>
      <sz val="14"/>
      <color theme="1"/>
      <name val="Calibri"/>
      <family val="2"/>
      <scheme val="minor"/>
    </font>
    <font>
      <b/>
      <sz val="10"/>
      <name val="Calibri"/>
      <family val="2"/>
      <scheme val="minor"/>
    </font>
    <font>
      <sz val="12"/>
      <name val="Times New Roman"/>
      <family val="1"/>
    </font>
    <font>
      <sz val="9"/>
      <name val="Arial"/>
      <family val="2"/>
    </font>
    <font>
      <sz val="11"/>
      <color theme="1"/>
      <name val="Calibri"/>
      <family val="2"/>
      <scheme val="minor"/>
    </font>
    <font>
      <b/>
      <sz val="11"/>
      <name val="Arial"/>
      <family val="2"/>
    </font>
    <font>
      <sz val="14"/>
      <name val="Arial"/>
      <family val="2"/>
    </font>
    <font>
      <b/>
      <sz val="10"/>
      <color theme="1"/>
      <name val="Calibri"/>
      <family val="2"/>
      <scheme val="minor"/>
    </font>
    <font>
      <b/>
      <sz val="12"/>
      <color theme="1"/>
      <name val="Calibri"/>
      <family val="2"/>
      <scheme val="minor"/>
    </font>
    <font>
      <sz val="10"/>
      <name val="Arial"/>
      <family val="2"/>
    </font>
    <font>
      <sz val="12"/>
      <name val="Arial"/>
      <family val="2"/>
    </font>
    <font>
      <sz val="12"/>
      <name val="Helv"/>
    </font>
    <font>
      <sz val="10"/>
      <name val="Times New Roman"/>
      <family val="1"/>
    </font>
    <font>
      <sz val="11"/>
      <name val="Helv"/>
    </font>
    <font>
      <b/>
      <sz val="16"/>
      <name val="Arial"/>
      <family val="2"/>
    </font>
    <font>
      <b/>
      <sz val="18"/>
      <name val="Arial"/>
      <family val="2"/>
    </font>
    <font>
      <b/>
      <sz val="16"/>
      <color theme="1"/>
      <name val="Garamond"/>
      <family val="1"/>
    </font>
    <font>
      <b/>
      <sz val="14"/>
      <name val="Arial"/>
      <family val="2"/>
    </font>
    <font>
      <sz val="13"/>
      <name val="Arial"/>
      <family val="2"/>
    </font>
    <font>
      <b/>
      <u/>
      <sz val="16"/>
      <name val="Arial"/>
      <family val="2"/>
    </font>
    <font>
      <b/>
      <u/>
      <sz val="14"/>
      <name val="Arial"/>
      <family val="2"/>
    </font>
    <font>
      <b/>
      <u/>
      <sz val="16"/>
      <color indexed="16"/>
      <name val="Arial"/>
      <family val="2"/>
    </font>
    <font>
      <b/>
      <sz val="14"/>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Calibri"/>
      <family val="2"/>
      <charset val="1"/>
    </font>
    <font>
      <i/>
      <sz val="11"/>
      <color indexed="23"/>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u/>
      <sz val="10"/>
      <color indexed="12"/>
      <name val="Arial"/>
      <family val="2"/>
    </font>
    <font>
      <u/>
      <sz val="12"/>
      <color indexed="12"/>
      <name val="Arial"/>
      <family val="2"/>
    </font>
    <font>
      <sz val="11"/>
      <color indexed="62"/>
      <name val="Calibri"/>
      <family val="2"/>
    </font>
    <font>
      <sz val="11"/>
      <color indexed="52"/>
      <name val="Calibri"/>
      <family val="2"/>
    </font>
    <font>
      <sz val="11"/>
      <color indexed="60"/>
      <name val="Calibri"/>
      <family val="2"/>
    </font>
    <font>
      <sz val="12"/>
      <name val="Book Antiqua"/>
      <family val="1"/>
    </font>
    <font>
      <sz val="11"/>
      <name val="Microsoft Sans Serif"/>
      <family val="2"/>
    </font>
    <font>
      <sz val="10"/>
      <name val="Helv"/>
    </font>
    <font>
      <b/>
      <sz val="11"/>
      <color indexed="63"/>
      <name val="Calibri"/>
      <family val="2"/>
    </font>
    <font>
      <b/>
      <i/>
      <u/>
      <sz val="11"/>
      <color indexed="8"/>
      <name val="Arial"/>
      <family val="2"/>
    </font>
    <font>
      <b/>
      <sz val="18"/>
      <color indexed="56"/>
      <name val="Cambria"/>
      <family val="2"/>
    </font>
    <font>
      <b/>
      <sz val="11"/>
      <color indexed="8"/>
      <name val="Calibri"/>
      <family val="2"/>
    </font>
    <font>
      <sz val="11"/>
      <color indexed="10"/>
      <name val="Calibri"/>
      <family val="2"/>
    </font>
    <font>
      <sz val="11"/>
      <color rgb="FFFF0000"/>
      <name val="Calibri"/>
      <family val="2"/>
      <scheme val="minor"/>
    </font>
    <font>
      <sz val="10"/>
      <name val="Arial MT"/>
    </font>
    <font>
      <b/>
      <u/>
      <sz val="19"/>
      <name val="Arial"/>
      <family val="2"/>
    </font>
    <font>
      <b/>
      <u/>
      <sz val="12"/>
      <name val="Arial"/>
      <family val="2"/>
    </font>
    <font>
      <b/>
      <sz val="18"/>
      <color rgb="FFFF0000"/>
      <name val="Calibri"/>
      <family val="2"/>
      <scheme val="minor"/>
    </font>
    <font>
      <u/>
      <sz val="18"/>
      <color theme="1"/>
      <name val="Arial"/>
      <family val="2"/>
    </font>
    <font>
      <b/>
      <sz val="16"/>
      <color theme="1"/>
      <name val="Arial"/>
      <family val="2"/>
    </font>
    <font>
      <sz val="12"/>
      <color theme="1"/>
      <name val="Arial"/>
      <family val="2"/>
    </font>
    <font>
      <b/>
      <sz val="24"/>
      <color theme="1"/>
      <name val="Arial"/>
      <family val="2"/>
    </font>
    <font>
      <sz val="18"/>
      <color theme="1"/>
      <name val="Arial"/>
      <family val="2"/>
    </font>
    <font>
      <sz val="14"/>
      <color theme="1"/>
      <name val="Arial"/>
      <family val="2"/>
    </font>
    <font>
      <b/>
      <sz val="18"/>
      <color theme="1"/>
      <name val="Arial"/>
      <family val="2"/>
    </font>
    <font>
      <sz val="13"/>
      <color theme="1"/>
      <name val="Arial"/>
      <family val="2"/>
    </font>
    <font>
      <b/>
      <sz val="13"/>
      <name val="Arial"/>
      <family val="2"/>
    </font>
    <font>
      <b/>
      <sz val="13"/>
      <color theme="1"/>
      <name val="Arial"/>
      <family val="2"/>
    </font>
    <font>
      <sz val="13"/>
      <color rgb="FFFF0000"/>
      <name val="Arial"/>
      <family val="2"/>
    </font>
    <font>
      <sz val="16"/>
      <name val="Arial"/>
      <family val="2"/>
    </font>
    <font>
      <b/>
      <sz val="12"/>
      <color theme="1"/>
      <name val="Arial"/>
      <family val="2"/>
    </font>
    <font>
      <b/>
      <sz val="8"/>
      <name val="Arial"/>
      <family val="2"/>
    </font>
    <font>
      <sz val="11"/>
      <name val="Arial"/>
      <family val="2"/>
    </font>
    <font>
      <vertAlign val="superscript"/>
      <sz val="11"/>
      <name val="Arial"/>
      <family val="2"/>
    </font>
    <font>
      <sz val="10"/>
      <name val="Garamond"/>
      <family val="1"/>
    </font>
    <font>
      <vertAlign val="superscript"/>
      <sz val="13"/>
      <name val="Arial"/>
      <family val="2"/>
    </font>
    <font>
      <sz val="11"/>
      <color indexed="10"/>
      <name val="Arial"/>
      <family val="2"/>
    </font>
  </fonts>
  <fills count="33">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59999389629810485"/>
        <bgColor indexed="64"/>
      </patternFill>
    </fill>
    <fill>
      <patternFill patternType="gray125">
        <bgColor indexed="36"/>
      </patternFill>
    </fill>
    <fill>
      <patternFill patternType="lightGray">
        <bgColor indexed="9"/>
      </patternFill>
    </fill>
    <fill>
      <patternFill patternType="solid">
        <fgColor indexed="9"/>
        <bgColor indexed="64"/>
      </patternFill>
    </fill>
    <fill>
      <patternFill patternType="solid">
        <fgColor theme="9" tint="0.39997558519241921"/>
        <bgColor indexed="64"/>
      </patternFill>
    </fill>
  </fills>
  <borders count="7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medium">
        <color indexed="8"/>
      </left>
      <right style="thin">
        <color indexed="64"/>
      </right>
      <top/>
      <bottom style="thin">
        <color indexed="8"/>
      </bottom>
      <diagonal/>
    </border>
    <border>
      <left/>
      <right style="thin">
        <color indexed="8"/>
      </right>
      <top/>
      <bottom style="thin">
        <color indexed="8"/>
      </bottom>
      <diagonal/>
    </border>
    <border>
      <left style="medium">
        <color indexed="8"/>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64"/>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64"/>
      </top>
      <bottom/>
      <diagonal/>
    </border>
  </borders>
  <cellStyleXfs count="865">
    <xf numFmtId="0" fontId="0" fillId="0" borderId="0"/>
    <xf numFmtId="0" fontId="9" fillId="0" borderId="0"/>
    <xf numFmtId="43" fontId="11" fillId="0" borderId="0" applyFont="0" applyFill="0" applyBorder="0" applyAlignment="0" applyProtection="0"/>
    <xf numFmtId="0" fontId="11" fillId="0" borderId="0"/>
    <xf numFmtId="0" fontId="16" fillId="0" borderId="0"/>
    <xf numFmtId="0" fontId="16" fillId="0" borderId="0"/>
    <xf numFmtId="0" fontId="16" fillId="0" borderId="0"/>
    <xf numFmtId="0" fontId="17" fillId="0" borderId="0"/>
    <xf numFmtId="0" fontId="20" fillId="0" borderId="0"/>
    <xf numFmtId="0" fontId="18" fillId="0" borderId="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9"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6"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3" fillId="24" borderId="51" applyNumberFormat="0" applyAlignment="0" applyProtection="0"/>
    <xf numFmtId="0" fontId="33" fillId="24" borderId="51" applyNumberFormat="0" applyAlignment="0" applyProtection="0"/>
    <xf numFmtId="0" fontId="33" fillId="24" borderId="51" applyNumberFormat="0" applyAlignment="0" applyProtection="0"/>
    <xf numFmtId="0" fontId="33" fillId="24" borderId="51" applyNumberFormat="0" applyAlignment="0" applyProtection="0"/>
    <xf numFmtId="0" fontId="33" fillId="24" borderId="51" applyNumberFormat="0" applyAlignment="0" applyProtection="0"/>
    <xf numFmtId="0" fontId="33" fillId="24" borderId="51" applyNumberFormat="0" applyAlignment="0" applyProtection="0"/>
    <xf numFmtId="0" fontId="34" fillId="25" borderId="52" applyNumberFormat="0" applyAlignment="0" applyProtection="0"/>
    <xf numFmtId="0" fontId="34" fillId="25" borderId="52" applyNumberFormat="0" applyAlignment="0" applyProtection="0"/>
    <xf numFmtId="0" fontId="34" fillId="25" borderId="52" applyNumberFormat="0" applyAlignment="0" applyProtection="0"/>
    <xf numFmtId="0" fontId="34" fillId="25" borderId="52" applyNumberFormat="0" applyAlignment="0" applyProtection="0"/>
    <xf numFmtId="0" fontId="34" fillId="25" borderId="52" applyNumberFormat="0" applyAlignment="0" applyProtection="0"/>
    <xf numFmtId="0" fontId="34" fillId="25" borderId="52"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2"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17" fontId="16" fillId="0" borderId="0"/>
    <xf numFmtId="17" fontId="16" fillId="0" borderId="0"/>
    <xf numFmtId="17" fontId="16" fillId="0" borderId="0"/>
    <xf numFmtId="17" fontId="16" fillId="0" borderId="0"/>
    <xf numFmtId="0" fontId="30" fillId="0" borderId="0" applyNumberFormat="0" applyFont="0" applyFill="0" applyBorder="0" applyAlignment="0" applyProtection="0"/>
    <xf numFmtId="0" fontId="35"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8" fillId="0" borderId="0">
      <alignment horizontal="center"/>
    </xf>
    <xf numFmtId="0" fontId="39" fillId="0" borderId="53" applyNumberFormat="0" applyFill="0" applyAlignment="0" applyProtection="0"/>
    <xf numFmtId="0" fontId="39" fillId="0" borderId="53" applyNumberFormat="0" applyFill="0" applyAlignment="0" applyProtection="0"/>
    <xf numFmtId="0" fontId="39" fillId="0" borderId="53" applyNumberFormat="0" applyFill="0" applyAlignment="0" applyProtection="0"/>
    <xf numFmtId="0" fontId="39" fillId="0" borderId="53" applyNumberFormat="0" applyFill="0" applyAlignment="0" applyProtection="0"/>
    <xf numFmtId="0" fontId="39" fillId="0" borderId="53" applyNumberFormat="0" applyFill="0" applyAlignment="0" applyProtection="0"/>
    <xf numFmtId="0" fontId="39" fillId="0" borderId="53"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0" fillId="0" borderId="54" applyNumberFormat="0" applyFill="0" applyAlignment="0" applyProtection="0"/>
    <xf numFmtId="0" fontId="41" fillId="0" borderId="55" applyNumberFormat="0" applyFill="0" applyAlignment="0" applyProtection="0"/>
    <xf numFmtId="0" fontId="41" fillId="0" borderId="55" applyNumberFormat="0" applyFill="0" applyAlignment="0" applyProtection="0"/>
    <xf numFmtId="0" fontId="41" fillId="0" borderId="55" applyNumberFormat="0" applyFill="0" applyAlignment="0" applyProtection="0"/>
    <xf numFmtId="0" fontId="41" fillId="0" borderId="55" applyNumberFormat="0" applyFill="0" applyAlignment="0" applyProtection="0"/>
    <xf numFmtId="0" fontId="41" fillId="0" borderId="55" applyNumberFormat="0" applyFill="0" applyAlignment="0" applyProtection="0"/>
    <xf numFmtId="0" fontId="41" fillId="0" borderId="55"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8" fillId="0" borderId="0">
      <alignment horizontal="center" textRotation="9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5" fillId="11" borderId="51" applyNumberFormat="0" applyAlignment="0" applyProtection="0"/>
    <xf numFmtId="0" fontId="45" fillId="11" borderId="51" applyNumberFormat="0" applyAlignment="0" applyProtection="0"/>
    <xf numFmtId="0" fontId="45" fillId="11" borderId="51" applyNumberFormat="0" applyAlignment="0" applyProtection="0"/>
    <xf numFmtId="0" fontId="45" fillId="11" borderId="51" applyNumberFormat="0" applyAlignment="0" applyProtection="0"/>
    <xf numFmtId="0" fontId="45" fillId="11" borderId="51" applyNumberFormat="0" applyAlignment="0" applyProtection="0"/>
    <xf numFmtId="0" fontId="45" fillId="11" borderId="51" applyNumberFormat="0" applyAlignment="0" applyProtection="0"/>
    <xf numFmtId="0" fontId="46" fillId="0" borderId="56" applyNumberFormat="0" applyFill="0" applyAlignment="0" applyProtection="0"/>
    <xf numFmtId="0" fontId="46" fillId="0" borderId="56" applyNumberFormat="0" applyFill="0" applyAlignment="0" applyProtection="0"/>
    <xf numFmtId="0" fontId="46" fillId="0" borderId="56" applyNumberFormat="0" applyFill="0" applyAlignment="0" applyProtection="0"/>
    <xf numFmtId="0" fontId="46" fillId="0" borderId="56" applyNumberFormat="0" applyFill="0" applyAlignment="0" applyProtection="0"/>
    <xf numFmtId="0" fontId="46" fillId="0" borderId="56" applyNumberFormat="0" applyFill="0" applyAlignment="0" applyProtection="0"/>
    <xf numFmtId="0" fontId="46" fillId="0" borderId="56" applyNumberFormat="0" applyFill="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17" fillId="0" borderId="0"/>
    <xf numFmtId="0" fontId="16" fillId="0" borderId="0"/>
    <xf numFmtId="0" fontId="16" fillId="0" borderId="0"/>
    <xf numFmtId="0" fontId="16" fillId="0" borderId="0"/>
    <xf numFmtId="0" fontId="30" fillId="0" borderId="0"/>
    <xf numFmtId="0" fontId="30" fillId="0" borderId="0"/>
    <xf numFmtId="0" fontId="30" fillId="0" borderId="0"/>
    <xf numFmtId="0" fontId="30" fillId="0" borderId="0"/>
    <xf numFmtId="0" fontId="30" fillId="0" borderId="0"/>
    <xf numFmtId="0" fontId="1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1" fillId="0" borderId="0"/>
    <xf numFmtId="0" fontId="11" fillId="0" borderId="0"/>
    <xf numFmtId="0" fontId="11" fillId="0" borderId="0"/>
    <xf numFmtId="0" fontId="1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30" fillId="0" borderId="0"/>
    <xf numFmtId="0" fontId="30" fillId="0" borderId="0"/>
    <xf numFmtId="0" fontId="30" fillId="0" borderId="0"/>
    <xf numFmtId="0" fontId="16" fillId="0" borderId="0"/>
    <xf numFmtId="0" fontId="1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6" fillId="0" borderId="0"/>
    <xf numFmtId="0" fontId="16" fillId="0" borderId="0"/>
    <xf numFmtId="0" fontId="16" fillId="0" borderId="0"/>
    <xf numFmtId="0" fontId="16" fillId="0" borderId="0"/>
    <xf numFmtId="0" fontId="16" fillId="0" borderId="0"/>
    <xf numFmtId="0" fontId="17" fillId="0" borderId="0"/>
    <xf numFmtId="0" fontId="48" fillId="0" borderId="0"/>
    <xf numFmtId="0" fontId="17" fillId="0" borderId="0"/>
    <xf numFmtId="0" fontId="16" fillId="0" borderId="0"/>
    <xf numFmtId="0" fontId="16" fillId="0" borderId="0"/>
    <xf numFmtId="0" fontId="17" fillId="0" borderId="0"/>
    <xf numFmtId="0" fontId="11" fillId="0" borderId="0"/>
    <xf numFmtId="0" fontId="11" fillId="0" borderId="0"/>
    <xf numFmtId="0" fontId="17" fillId="0" borderId="0"/>
    <xf numFmtId="0" fontId="16" fillId="0" borderId="0"/>
    <xf numFmtId="0" fontId="30" fillId="0" borderId="0"/>
    <xf numFmtId="0" fontId="16" fillId="0" borderId="0"/>
    <xf numFmtId="0" fontId="11" fillId="0" borderId="0"/>
    <xf numFmtId="0" fontId="16" fillId="0" borderId="0"/>
    <xf numFmtId="0" fontId="30" fillId="0" borderId="0"/>
    <xf numFmtId="0" fontId="30" fillId="0" borderId="0"/>
    <xf numFmtId="0" fontId="30" fillId="0" borderId="0"/>
    <xf numFmtId="0" fontId="30" fillId="0" borderId="0"/>
    <xf numFmtId="0" fontId="11" fillId="0" borderId="0"/>
    <xf numFmtId="0" fontId="11" fillId="0" borderId="0"/>
    <xf numFmtId="0" fontId="30" fillId="0" borderId="0"/>
    <xf numFmtId="0" fontId="16" fillId="0" borderId="0"/>
    <xf numFmtId="0" fontId="49" fillId="0" borderId="0"/>
    <xf numFmtId="0" fontId="49" fillId="0" borderId="0"/>
    <xf numFmtId="0" fontId="4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3" fontId="50" fillId="0" borderId="0"/>
    <xf numFmtId="0" fontId="16" fillId="0" borderId="0"/>
    <xf numFmtId="0" fontId="30" fillId="0" borderId="0"/>
    <xf numFmtId="0" fontId="17" fillId="0" borderId="0"/>
    <xf numFmtId="0" fontId="17" fillId="0" borderId="0"/>
    <xf numFmtId="0" fontId="16"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16" fillId="0" borderId="0"/>
    <xf numFmtId="0" fontId="11" fillId="0" borderId="0"/>
    <xf numFmtId="0" fontId="11" fillId="0" borderId="0"/>
    <xf numFmtId="0" fontId="16" fillId="0" borderId="0"/>
    <xf numFmtId="0" fontId="17" fillId="0" borderId="0"/>
    <xf numFmtId="0" fontId="17" fillId="0" borderId="0"/>
    <xf numFmtId="0" fontId="16" fillId="0" borderId="0"/>
    <xf numFmtId="0" fontId="16" fillId="0" borderId="0"/>
    <xf numFmtId="0" fontId="16" fillId="0" borderId="0"/>
    <xf numFmtId="0" fontId="16" fillId="0" borderId="0"/>
    <xf numFmtId="0" fontId="30" fillId="0" borderId="0"/>
    <xf numFmtId="0" fontId="16" fillId="0" borderId="0"/>
    <xf numFmtId="0" fontId="16" fillId="0" borderId="0"/>
    <xf numFmtId="0" fontId="17" fillId="0" borderId="0"/>
    <xf numFmtId="0" fontId="16" fillId="0" borderId="0"/>
    <xf numFmtId="0" fontId="16" fillId="0" borderId="0"/>
    <xf numFmtId="0" fontId="17" fillId="0" borderId="0"/>
    <xf numFmtId="0" fontId="11"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30" fillId="0" borderId="0"/>
    <xf numFmtId="0" fontId="30" fillId="0" borderId="0"/>
    <xf numFmtId="0" fontId="30" fillId="0" borderId="0"/>
    <xf numFmtId="0" fontId="30"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30" fillId="0" borderId="0"/>
    <xf numFmtId="0" fontId="30" fillId="0" borderId="0"/>
    <xf numFmtId="0" fontId="16" fillId="0" borderId="0"/>
    <xf numFmtId="0" fontId="16" fillId="0" borderId="0"/>
    <xf numFmtId="0" fontId="16" fillId="0" borderId="0"/>
    <xf numFmtId="0" fontId="16" fillId="0" borderId="0"/>
    <xf numFmtId="0" fontId="16" fillId="0" borderId="0"/>
    <xf numFmtId="0" fontId="30" fillId="0" borderId="0"/>
    <xf numFmtId="0" fontId="30" fillId="0" borderId="0"/>
    <xf numFmtId="0" fontId="30" fillId="0" borderId="0"/>
    <xf numFmtId="0" fontId="30" fillId="0" borderId="0"/>
    <xf numFmtId="0" fontId="30"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6" fillId="0" borderId="0"/>
    <xf numFmtId="0" fontId="11" fillId="0" borderId="0"/>
    <xf numFmtId="0" fontId="11"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0" borderId="0"/>
    <xf numFmtId="0" fontId="50" fillId="0" borderId="0"/>
    <xf numFmtId="0" fontId="16" fillId="0" borderId="0"/>
    <xf numFmtId="0" fontId="50"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6" fillId="0" borderId="0"/>
    <xf numFmtId="0" fontId="30" fillId="0" borderId="0"/>
    <xf numFmtId="0" fontId="30" fillId="0" borderId="0"/>
    <xf numFmtId="0" fontId="17" fillId="0" borderId="0"/>
    <xf numFmtId="0" fontId="16" fillId="0" borderId="0"/>
    <xf numFmtId="0" fontId="30" fillId="0" borderId="0"/>
    <xf numFmtId="0" fontId="17" fillId="0" borderId="0"/>
    <xf numFmtId="0" fontId="17" fillId="0" borderId="0"/>
    <xf numFmtId="0" fontId="30" fillId="0" borderId="0"/>
    <xf numFmtId="0" fontId="17" fillId="0" borderId="0"/>
    <xf numFmtId="0" fontId="17" fillId="0" borderId="0"/>
    <xf numFmtId="0" fontId="30" fillId="0" borderId="0"/>
    <xf numFmtId="0" fontId="30" fillId="0" borderId="0"/>
    <xf numFmtId="0" fontId="30" fillId="0" borderId="0"/>
    <xf numFmtId="0" fontId="30" fillId="0" borderId="0"/>
    <xf numFmtId="0" fontId="16" fillId="27" borderId="57" applyNumberFormat="0" applyFont="0" applyAlignment="0" applyProtection="0"/>
    <xf numFmtId="0" fontId="16" fillId="27" borderId="57" applyNumberFormat="0" applyFont="0" applyAlignment="0" applyProtection="0"/>
    <xf numFmtId="0" fontId="16" fillId="27" borderId="57" applyNumberFormat="0" applyFont="0" applyAlignment="0" applyProtection="0"/>
    <xf numFmtId="0" fontId="16" fillId="27" borderId="57" applyNumberFormat="0" applyFont="0" applyAlignment="0" applyProtection="0"/>
    <xf numFmtId="0" fontId="16" fillId="27" borderId="57" applyNumberFormat="0" applyFont="0" applyAlignment="0" applyProtection="0"/>
    <xf numFmtId="0" fontId="16" fillId="27" borderId="57" applyNumberFormat="0" applyFont="0" applyAlignment="0" applyProtection="0"/>
    <xf numFmtId="0" fontId="16" fillId="27" borderId="57" applyNumberFormat="0" applyFont="0" applyAlignment="0" applyProtection="0"/>
    <xf numFmtId="0" fontId="16" fillId="27" borderId="57" applyNumberFormat="0" applyFont="0" applyAlignment="0" applyProtection="0"/>
    <xf numFmtId="0" fontId="16" fillId="27" borderId="57" applyNumberFormat="0" applyFont="0" applyAlignment="0" applyProtection="0"/>
    <xf numFmtId="0" fontId="16" fillId="27" borderId="57" applyNumberFormat="0" applyFont="0" applyAlignment="0" applyProtection="0"/>
    <xf numFmtId="0" fontId="51" fillId="24" borderId="58" applyNumberFormat="0" applyAlignment="0" applyProtection="0"/>
    <xf numFmtId="0" fontId="51" fillId="24" borderId="58" applyNumberFormat="0" applyAlignment="0" applyProtection="0"/>
    <xf numFmtId="0" fontId="51" fillId="24" borderId="58" applyNumberFormat="0" applyAlignment="0" applyProtection="0"/>
    <xf numFmtId="0" fontId="51" fillId="24" borderId="58" applyNumberFormat="0" applyAlignment="0" applyProtection="0"/>
    <xf numFmtId="0" fontId="51" fillId="24" borderId="58" applyNumberFormat="0" applyAlignment="0" applyProtection="0"/>
    <xf numFmtId="0" fontId="51" fillId="24" borderId="58"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52" fillId="0" borderId="0"/>
    <xf numFmtId="175"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59" applyNumberFormat="0" applyFill="0" applyAlignment="0" applyProtection="0"/>
    <xf numFmtId="0" fontId="54" fillId="0" borderId="59" applyNumberFormat="0" applyFill="0" applyAlignment="0" applyProtection="0"/>
    <xf numFmtId="0" fontId="54" fillId="0" borderId="59" applyNumberFormat="0" applyFill="0" applyAlignment="0" applyProtection="0"/>
    <xf numFmtId="0" fontId="54" fillId="0" borderId="59" applyNumberFormat="0" applyFill="0" applyAlignment="0" applyProtection="0"/>
    <xf numFmtId="0" fontId="54" fillId="0" borderId="59" applyNumberFormat="0" applyFill="0" applyAlignment="0" applyProtection="0"/>
    <xf numFmtId="0" fontId="54" fillId="0" borderId="5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23" borderId="0" applyNumberFormat="0" applyBorder="0" applyAlignment="0" applyProtection="0"/>
    <xf numFmtId="0" fontId="45" fillId="11" borderId="51" applyNumberFormat="0" applyAlignment="0" applyProtection="0"/>
    <xf numFmtId="0" fontId="51" fillId="24" borderId="58" applyNumberFormat="0" applyAlignment="0" applyProtection="0"/>
    <xf numFmtId="0" fontId="33" fillId="24" borderId="51" applyNumberFormat="0" applyAlignment="0" applyProtection="0"/>
    <xf numFmtId="0" fontId="39" fillId="0" borderId="53" applyNumberFormat="0" applyFill="0" applyAlignment="0" applyProtection="0"/>
    <xf numFmtId="0" fontId="40" fillId="0" borderId="54" applyNumberFormat="0" applyFill="0" applyAlignment="0" applyProtection="0"/>
    <xf numFmtId="0" fontId="41" fillId="0" borderId="55" applyNumberFormat="0" applyFill="0" applyAlignment="0" applyProtection="0"/>
    <xf numFmtId="0" fontId="41" fillId="0" borderId="0" applyNumberFormat="0" applyFill="0" applyBorder="0" applyAlignment="0" applyProtection="0"/>
    <xf numFmtId="0" fontId="54" fillId="0" borderId="59" applyNumberFormat="0" applyFill="0" applyAlignment="0" applyProtection="0"/>
    <xf numFmtId="0" fontId="34" fillId="25" borderId="52" applyNumberFormat="0" applyAlignment="0" applyProtection="0"/>
    <xf numFmtId="0" fontId="53" fillId="0" borderId="0" applyNumberFormat="0" applyFill="0" applyBorder="0" applyAlignment="0" applyProtection="0"/>
    <xf numFmtId="0" fontId="47" fillId="26" borderId="0" applyNumberFormat="0" applyBorder="0" applyAlignment="0" applyProtection="0"/>
    <xf numFmtId="0" fontId="32" fillId="7" borderId="0" applyNumberFormat="0" applyBorder="0" applyAlignment="0" applyProtection="0"/>
    <xf numFmtId="0" fontId="36" fillId="0" borderId="0" applyNumberFormat="0" applyFill="0" applyBorder="0" applyAlignment="0" applyProtection="0"/>
    <xf numFmtId="0" fontId="30" fillId="27" borderId="57" applyNumberFormat="0" applyFont="0" applyAlignment="0" applyProtection="0"/>
    <xf numFmtId="0" fontId="46" fillId="0" borderId="56" applyNumberFormat="0" applyFill="0" applyAlignment="0" applyProtection="0"/>
    <xf numFmtId="0" fontId="55" fillId="0" borderId="0" applyNumberFormat="0" applyFill="0" applyBorder="0" applyAlignment="0" applyProtection="0"/>
    <xf numFmtId="0" fontId="37" fillId="8"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6" fontId="16" fillId="0" borderId="0" applyFont="0" applyFill="0" applyBorder="0" applyAlignment="0" applyProtection="0"/>
    <xf numFmtId="177" fontId="30" fillId="0" borderId="0" applyFont="0" applyFill="0" applyBorder="0" applyAlignment="0" applyProtection="0"/>
    <xf numFmtId="169" fontId="16" fillId="0" borderId="0" applyFont="0" applyFill="0" applyBorder="0" applyAlignment="0" applyProtection="0"/>
    <xf numFmtId="178" fontId="11"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179" fontId="16" fillId="0" borderId="0" applyFont="0" applyFill="0" applyBorder="0" applyAlignment="0" applyProtection="0">
      <alignment vertical="center"/>
    </xf>
    <xf numFmtId="44" fontId="16" fillId="0" borderId="0" applyFont="0" applyFill="0" applyBorder="0" applyAlignment="0" applyProtection="0"/>
    <xf numFmtId="178" fontId="17" fillId="0" borderId="0" applyFont="0" applyFill="0" applyBorder="0" applyAlignment="0" applyProtection="0">
      <alignment vertical="center"/>
    </xf>
    <xf numFmtId="44" fontId="17" fillId="0" borderId="0" applyFont="0" applyFill="0" applyBorder="0" applyAlignment="0" applyProtection="0"/>
    <xf numFmtId="178" fontId="17" fillId="0" borderId="0" applyFont="0" applyFill="0" applyBorder="0" applyAlignment="0" applyProtection="0">
      <alignment vertical="center"/>
    </xf>
    <xf numFmtId="178" fontId="17" fillId="0" borderId="0" applyFont="0" applyFill="0" applyBorder="0" applyAlignment="0" applyProtection="0">
      <alignment vertical="center"/>
    </xf>
    <xf numFmtId="44" fontId="16" fillId="0" borderId="0" applyFont="0" applyFill="0" applyBorder="0" applyAlignment="0" applyProtection="0">
      <alignment vertical="center"/>
    </xf>
    <xf numFmtId="180" fontId="9" fillId="0" borderId="0" applyFont="0" applyFill="0" applyBorder="0" applyAlignment="0" applyProtection="0">
      <alignment vertical="center"/>
    </xf>
    <xf numFmtId="17" fontId="16" fillId="0" borderId="0"/>
    <xf numFmtId="0" fontId="16" fillId="0" borderId="0"/>
    <xf numFmtId="0" fontId="16" fillId="0" borderId="0"/>
    <xf numFmtId="0" fontId="16" fillId="0" borderId="0"/>
    <xf numFmtId="0" fontId="17" fillId="0" borderId="0"/>
    <xf numFmtId="0" fontId="11" fillId="0" borderId="0"/>
    <xf numFmtId="0" fontId="11" fillId="0" borderId="0"/>
    <xf numFmtId="0" fontId="30" fillId="0" borderId="0"/>
    <xf numFmtId="0" fontId="30" fillId="0" borderId="0"/>
    <xf numFmtId="0" fontId="16" fillId="0" borderId="0"/>
    <xf numFmtId="0" fontId="30" fillId="0" borderId="0"/>
    <xf numFmtId="0" fontId="30" fillId="0" borderId="0"/>
    <xf numFmtId="0" fontId="30" fillId="0" borderId="0"/>
    <xf numFmtId="0" fontId="30" fillId="0" borderId="0"/>
    <xf numFmtId="0" fontId="30" fillId="0" borderId="0"/>
    <xf numFmtId="0" fontId="30" fillId="0" borderId="0"/>
    <xf numFmtId="0" fontId="16" fillId="0" borderId="0"/>
    <xf numFmtId="0" fontId="16" fillId="0" borderId="0"/>
    <xf numFmtId="0" fontId="17" fillId="0" borderId="0"/>
    <xf numFmtId="0" fontId="11" fillId="0" borderId="0"/>
    <xf numFmtId="0" fontId="11" fillId="0" borderId="0"/>
    <xf numFmtId="0" fontId="16" fillId="0" borderId="0"/>
    <xf numFmtId="0" fontId="11" fillId="0" borderId="0"/>
    <xf numFmtId="0" fontId="11" fillId="0" borderId="0"/>
    <xf numFmtId="176" fontId="17" fillId="0" borderId="0"/>
    <xf numFmtId="0" fontId="11" fillId="0" borderId="0"/>
    <xf numFmtId="0" fontId="16" fillId="0" borderId="0"/>
    <xf numFmtId="176" fontId="17" fillId="0" borderId="0"/>
    <xf numFmtId="0" fontId="16" fillId="0" borderId="0"/>
    <xf numFmtId="0" fontId="16" fillId="0" borderId="0"/>
    <xf numFmtId="0" fontId="11" fillId="0" borderId="0"/>
    <xf numFmtId="0" fontId="30" fillId="0" borderId="0"/>
    <xf numFmtId="0" fontId="30" fillId="0" borderId="0"/>
    <xf numFmtId="0" fontId="16" fillId="0" borderId="0"/>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7" fillId="0" borderId="0"/>
    <xf numFmtId="0" fontId="17" fillId="0" borderId="0"/>
    <xf numFmtId="0" fontId="16" fillId="0" borderId="0"/>
    <xf numFmtId="0" fontId="16" fillId="0" borderId="0"/>
    <xf numFmtId="181"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7" fillId="0" borderId="0"/>
    <xf numFmtId="0" fontId="16" fillId="0" borderId="0"/>
    <xf numFmtId="0" fontId="16" fillId="0" borderId="0"/>
    <xf numFmtId="0" fontId="57" fillId="0" borderId="0"/>
    <xf numFmtId="0" fontId="57" fillId="0" borderId="0"/>
    <xf numFmtId="0" fontId="57" fillId="0" borderId="0"/>
    <xf numFmtId="0" fontId="57" fillId="0" borderId="0"/>
    <xf numFmtId="182" fontId="17" fillId="0" borderId="0"/>
    <xf numFmtId="0" fontId="57" fillId="0" borderId="0"/>
    <xf numFmtId="0" fontId="57" fillId="0" borderId="0"/>
    <xf numFmtId="0" fontId="57" fillId="0" borderId="0"/>
    <xf numFmtId="0" fontId="57" fillId="0" borderId="0"/>
    <xf numFmtId="0" fontId="16" fillId="0" borderId="0"/>
    <xf numFmtId="0" fontId="1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6" fillId="0" borderId="0"/>
    <xf numFmtId="0" fontId="16" fillId="0" borderId="0"/>
    <xf numFmtId="0" fontId="30" fillId="0" borderId="0"/>
    <xf numFmtId="0" fontId="16" fillId="0" borderId="0"/>
    <xf numFmtId="0" fontId="16" fillId="0" borderId="0"/>
    <xf numFmtId="0" fontId="16" fillId="0" borderId="0"/>
    <xf numFmtId="0" fontId="16" fillId="0" borderId="0"/>
    <xf numFmtId="0" fontId="16" fillId="0" borderId="0"/>
    <xf numFmtId="0" fontId="11" fillId="0" borderId="0"/>
    <xf numFmtId="0" fontId="11" fillId="0" borderId="0"/>
    <xf numFmtId="0" fontId="11" fillId="0" borderId="0"/>
    <xf numFmtId="0" fontId="16" fillId="0" borderId="0"/>
    <xf numFmtId="0" fontId="11" fillId="0" borderId="0"/>
    <xf numFmtId="0" fontId="11" fillId="0" borderId="0"/>
    <xf numFmtId="0" fontId="11" fillId="0" borderId="0"/>
    <xf numFmtId="0" fontId="16" fillId="0" borderId="0"/>
    <xf numFmtId="0" fontId="30" fillId="0" borderId="0"/>
    <xf numFmtId="0" fontId="11" fillId="0" borderId="0"/>
    <xf numFmtId="0" fontId="16" fillId="0" borderId="0"/>
    <xf numFmtId="0" fontId="30" fillId="0" borderId="0"/>
    <xf numFmtId="0" fontId="30" fillId="0" borderId="0"/>
    <xf numFmtId="0" fontId="30" fillId="0" borderId="0"/>
    <xf numFmtId="0" fontId="16" fillId="0" borderId="0"/>
    <xf numFmtId="0" fontId="30" fillId="0" borderId="0"/>
    <xf numFmtId="0" fontId="11" fillId="0" borderId="0"/>
    <xf numFmtId="0" fontId="11" fillId="0" borderId="0"/>
    <xf numFmtId="0" fontId="11" fillId="0" borderId="0"/>
    <xf numFmtId="0" fontId="11" fillId="0" borderId="0"/>
    <xf numFmtId="0" fontId="16" fillId="0" borderId="0"/>
    <xf numFmtId="0" fontId="18" fillId="0" borderId="0"/>
    <xf numFmtId="0" fontId="31" fillId="29" borderId="0" applyBorder="0"/>
    <xf numFmtId="0" fontId="31" fillId="30" borderId="0" applyBorder="0"/>
  </cellStyleXfs>
  <cellXfs count="493">
    <xf numFmtId="0" fontId="0" fillId="0" borderId="0" xfId="0"/>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9" xfId="0" applyBorder="1"/>
    <xf numFmtId="0" fontId="1" fillId="0" borderId="10" xfId="0" applyFont="1" applyBorder="1" applyAlignment="1">
      <alignment horizontal="center" vertical="center" textRotation="90" wrapText="1"/>
    </xf>
    <xf numFmtId="0" fontId="1" fillId="0" borderId="9" xfId="0" applyFont="1" applyBorder="1" applyAlignment="1">
      <alignment horizontal="center" vertical="center" textRotation="90" wrapText="1"/>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66" fontId="0" fillId="0" borderId="0" xfId="0" applyNumberFormat="1"/>
    <xf numFmtId="0" fontId="1" fillId="0" borderId="17" xfId="0" applyFont="1" applyBorder="1" applyAlignment="1">
      <alignment horizontal="center" vertical="center" textRotation="90" wrapText="1"/>
    </xf>
    <xf numFmtId="0" fontId="0" fillId="0" borderId="2" xfId="0"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167" fontId="0" fillId="0" borderId="9" xfId="0" applyNumberFormat="1" applyBorder="1" applyAlignment="1">
      <alignment horizontal="center"/>
    </xf>
    <xf numFmtId="167" fontId="0" fillId="0" borderId="14" xfId="0" applyNumberForma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7" fontId="0" fillId="0" borderId="4" xfId="0" applyNumberFormat="1" applyBorder="1" applyAlignment="1">
      <alignment horizontal="center"/>
    </xf>
    <xf numFmtId="167" fontId="0" fillId="0" borderId="15" xfId="0" applyNumberFormat="1" applyBorder="1" applyAlignment="1">
      <alignment horizontal="center"/>
    </xf>
    <xf numFmtId="0" fontId="0" fillId="0" borderId="10" xfId="0" applyFill="1" applyBorder="1" applyAlignment="1">
      <alignment horizontal="center"/>
    </xf>
    <xf numFmtId="0" fontId="1" fillId="0" borderId="7" xfId="0" applyFont="1" applyFill="1" applyBorder="1" applyAlignment="1">
      <alignment horizontal="center" vertical="center"/>
    </xf>
    <xf numFmtId="167" fontId="1" fillId="0" borderId="7" xfId="0" applyNumberFormat="1" applyFont="1" applyBorder="1" applyAlignment="1">
      <alignment horizontal="center"/>
    </xf>
    <xf numFmtId="167" fontId="1" fillId="0" borderId="8" xfId="0" applyNumberFormat="1"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9" xfId="0" applyFont="1" applyBorder="1" applyAlignment="1">
      <alignment horizontal="center"/>
    </xf>
    <xf numFmtId="166" fontId="1" fillId="0" borderId="7"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xf numFmtId="166" fontId="1" fillId="0" borderId="10" xfId="0" applyNumberFormat="1" applyFont="1" applyBorder="1" applyAlignment="1">
      <alignment horizontal="center" vertical="center" textRotation="90" wrapText="1"/>
    </xf>
    <xf numFmtId="166" fontId="1" fillId="0" borderId="17" xfId="0" applyNumberFormat="1" applyFont="1" applyBorder="1" applyAlignment="1">
      <alignment horizontal="center" vertical="center" textRotation="90" wrapText="1"/>
    </xf>
    <xf numFmtId="166" fontId="0" fillId="0" borderId="9" xfId="0" applyNumberFormat="1" applyFont="1" applyBorder="1" applyAlignment="1">
      <alignment horizontal="center"/>
    </xf>
    <xf numFmtId="166" fontId="1" fillId="0" borderId="7" xfId="0" applyNumberFormat="1" applyFont="1" applyBorder="1" applyAlignment="1">
      <alignment horizontal="center"/>
    </xf>
    <xf numFmtId="166" fontId="1" fillId="0" borderId="8" xfId="0" applyNumberFormat="1" applyFont="1" applyBorder="1" applyAlignment="1">
      <alignment horizontal="center"/>
    </xf>
    <xf numFmtId="0" fontId="0" fillId="0" borderId="7" xfId="0" applyBorder="1" applyAlignment="1">
      <alignment horizontal="center"/>
    </xf>
    <xf numFmtId="0" fontId="0" fillId="0" borderId="0" xfId="0" applyFill="1"/>
    <xf numFmtId="0" fontId="5" fillId="0" borderId="19" xfId="0" applyFont="1" applyFill="1" applyBorder="1" applyAlignment="1">
      <alignment horizontal="center" vertical="center" wrapText="1"/>
    </xf>
    <xf numFmtId="0" fontId="7" fillId="0" borderId="9" xfId="0"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1" fontId="7" fillId="0" borderId="14" xfId="0" applyNumberFormat="1" applyFont="1" applyFill="1" applyBorder="1" applyAlignment="1">
      <alignment horizontal="center" vertical="center" wrapText="1"/>
    </xf>
    <xf numFmtId="0" fontId="0" fillId="0" borderId="24" xfId="0" applyFill="1" applyBorder="1" applyAlignment="1">
      <alignment horizontal="center" vertical="center" wrapText="1"/>
    </xf>
    <xf numFmtId="0" fontId="5" fillId="0" borderId="3" xfId="0" applyFont="1" applyFill="1" applyBorder="1" applyAlignment="1">
      <alignment horizontal="center" vertical="center" wrapText="1"/>
    </xf>
    <xf numFmtId="1" fontId="7" fillId="0" borderId="4" xfId="0" applyNumberFormat="1" applyFont="1" applyFill="1" applyBorder="1" applyAlignment="1">
      <alignment horizontal="center" vertical="center" wrapText="1"/>
    </xf>
    <xf numFmtId="164" fontId="7" fillId="0" borderId="9" xfId="0" applyNumberFormat="1" applyFont="1" applyFill="1" applyBorder="1" applyAlignment="1">
      <alignment horizontal="center" vertical="center" wrapText="1"/>
    </xf>
    <xf numFmtId="1" fontId="8" fillId="0" borderId="12" xfId="0" applyNumberFormat="1" applyFont="1" applyFill="1" applyBorder="1" applyAlignment="1">
      <alignment horizontal="center" vertical="center"/>
    </xf>
    <xf numFmtId="1" fontId="8" fillId="0" borderId="9" xfId="0" applyNumberFormat="1" applyFont="1" applyFill="1" applyBorder="1" applyAlignment="1">
      <alignment horizontal="center" vertical="center"/>
    </xf>
    <xf numFmtId="0" fontId="8" fillId="2" borderId="9" xfId="1" applyFont="1" applyFill="1" applyBorder="1" applyAlignment="1">
      <alignment horizontal="center" vertical="center" wrapText="1"/>
    </xf>
    <xf numFmtId="1" fontId="8" fillId="0" borderId="2" xfId="0" applyNumberFormat="1" applyFont="1" applyFill="1" applyBorder="1" applyAlignment="1">
      <alignment horizontal="center" vertical="center"/>
    </xf>
    <xf numFmtId="168" fontId="0" fillId="0" borderId="2" xfId="0" applyNumberFormat="1" applyBorder="1" applyAlignment="1">
      <alignment horizontal="center"/>
    </xf>
    <xf numFmtId="0" fontId="0" fillId="0" borderId="18" xfId="0" applyBorder="1" applyAlignment="1">
      <alignment horizontal="center"/>
    </xf>
    <xf numFmtId="168" fontId="0" fillId="0" borderId="9" xfId="0" applyNumberFormat="1" applyBorder="1" applyAlignment="1">
      <alignment horizontal="center"/>
    </xf>
    <xf numFmtId="0" fontId="8" fillId="0" borderId="9" xfId="0" applyFont="1" applyFill="1" applyBorder="1" applyAlignment="1">
      <alignment horizontal="center" vertical="center" wrapText="1"/>
    </xf>
    <xf numFmtId="0" fontId="8" fillId="0" borderId="4" xfId="0" applyFont="1" applyFill="1" applyBorder="1" applyAlignment="1">
      <alignment horizontal="center" vertical="center" wrapText="1"/>
    </xf>
    <xf numFmtId="1" fontId="8" fillId="0" borderId="4" xfId="0" applyNumberFormat="1" applyFont="1" applyFill="1" applyBorder="1" applyAlignment="1">
      <alignment horizontal="center" vertical="center"/>
    </xf>
    <xf numFmtId="168" fontId="0" fillId="0" borderId="4" xfId="0" applyNumberFormat="1" applyBorder="1" applyAlignment="1">
      <alignment horizontal="center"/>
    </xf>
    <xf numFmtId="168" fontId="0" fillId="0" borderId="14" xfId="0" applyNumberFormat="1" applyBorder="1" applyAlignment="1">
      <alignment horizontal="center"/>
    </xf>
    <xf numFmtId="168" fontId="0" fillId="0" borderId="15" xfId="0" applyNumberFormat="1" applyBorder="1" applyAlignment="1">
      <alignment horizontal="center"/>
    </xf>
    <xf numFmtId="166" fontId="7" fillId="0" borderId="9" xfId="0" applyNumberFormat="1" applyFont="1" applyFill="1" applyBorder="1" applyAlignment="1">
      <alignment horizontal="center" vertical="center" wrapText="1"/>
    </xf>
    <xf numFmtId="165" fontId="7" fillId="0" borderId="14" xfId="0" applyNumberFormat="1" applyFont="1" applyFill="1" applyBorder="1" applyAlignment="1">
      <alignment horizontal="center" vertical="center" wrapText="1"/>
    </xf>
    <xf numFmtId="0" fontId="0" fillId="3" borderId="9" xfId="0" applyFill="1" applyBorder="1" applyAlignment="1">
      <alignment horizontal="center" vertical="center"/>
    </xf>
    <xf numFmtId="0" fontId="1" fillId="0" borderId="0" xfId="0" applyFont="1"/>
    <xf numFmtId="0" fontId="1" fillId="0" borderId="9" xfId="0" applyFont="1" applyBorder="1" applyAlignment="1">
      <alignment horizontal="center"/>
    </xf>
    <xf numFmtId="0" fontId="0" fillId="0" borderId="12" xfId="0"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8" xfId="0" applyFont="1" applyFill="1" applyBorder="1" applyAlignment="1">
      <alignment horizontal="center" vertical="center"/>
    </xf>
    <xf numFmtId="0" fontId="1" fillId="0" borderId="14" xfId="0" applyFont="1" applyBorder="1" applyAlignment="1">
      <alignment horizontal="center" vertical="center" textRotation="90" wrapText="1"/>
    </xf>
    <xf numFmtId="0" fontId="1" fillId="0" borderId="28" xfId="0" applyFont="1" applyFill="1" applyBorder="1" applyAlignment="1">
      <alignment horizontal="center" vertical="center"/>
    </xf>
    <xf numFmtId="0" fontId="1" fillId="0" borderId="2" xfId="0" applyFont="1" applyFill="1" applyBorder="1" applyAlignment="1">
      <alignment horizontal="center" vertical="center"/>
    </xf>
    <xf numFmtId="0" fontId="0" fillId="0" borderId="12" xfId="0" applyBorder="1" applyAlignment="1">
      <alignment horizontal="center"/>
    </xf>
    <xf numFmtId="0" fontId="1" fillId="0" borderId="12" xfId="0" applyFont="1" applyBorder="1" applyAlignment="1">
      <alignment horizontal="center"/>
    </xf>
    <xf numFmtId="0" fontId="1" fillId="0" borderId="32" xfId="0" applyFont="1" applyBorder="1" applyAlignment="1">
      <alignment horizontal="center" vertical="center" textRotation="90" wrapText="1"/>
    </xf>
    <xf numFmtId="0" fontId="0" fillId="0" borderId="0" xfId="0" applyAlignment="1">
      <alignment horizontal="center"/>
    </xf>
    <xf numFmtId="0" fontId="1" fillId="0" borderId="34" xfId="0" applyFont="1" applyBorder="1" applyAlignment="1">
      <alignment horizontal="center"/>
    </xf>
    <xf numFmtId="0" fontId="0" fillId="4" borderId="9" xfId="0" applyFill="1" applyBorder="1" applyAlignment="1">
      <alignment horizontal="center" vertical="center"/>
    </xf>
    <xf numFmtId="0" fontId="0" fillId="0" borderId="9" xfId="0" applyFill="1" applyBorder="1" applyAlignment="1">
      <alignment horizontal="center" vertical="center"/>
    </xf>
    <xf numFmtId="0" fontId="0" fillId="0" borderId="12" xfId="0" applyBorder="1" applyAlignment="1">
      <alignment horizontal="center" vertical="center"/>
    </xf>
    <xf numFmtId="0" fontId="0" fillId="0" borderId="9" xfId="0" applyBorder="1" applyAlignment="1">
      <alignment wrapText="1"/>
    </xf>
    <xf numFmtId="1" fontId="0" fillId="0" borderId="9" xfId="0" applyNumberForma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xf>
    <xf numFmtId="0" fontId="1" fillId="0" borderId="11" xfId="0" applyFont="1" applyBorder="1" applyAlignment="1">
      <alignment horizontal="center"/>
    </xf>
    <xf numFmtId="0" fontId="0" fillId="0" borderId="6" xfId="0" applyBorder="1"/>
    <xf numFmtId="0" fontId="0" fillId="0" borderId="7" xfId="0" applyBorder="1"/>
    <xf numFmtId="0" fontId="0" fillId="0" borderId="8" xfId="0"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0" fillId="0" borderId="16" xfId="0" applyBorder="1" applyAlignment="1">
      <alignment horizontal="center"/>
    </xf>
    <xf numFmtId="0" fontId="0" fillId="0" borderId="26" xfId="0" applyBorder="1" applyAlignment="1">
      <alignment horizontal="center"/>
    </xf>
    <xf numFmtId="0" fontId="1" fillId="0" borderId="8" xfId="0" applyFont="1" applyBorder="1" applyAlignment="1">
      <alignment horizontal="center"/>
    </xf>
    <xf numFmtId="0" fontId="1" fillId="0" borderId="37" xfId="0" applyFont="1" applyBorder="1" applyAlignment="1">
      <alignment horizontal="center" vertical="center" wrapText="1"/>
    </xf>
    <xf numFmtId="0" fontId="1" fillId="0" borderId="31" xfId="0" applyFont="1" applyBorder="1" applyAlignment="1">
      <alignment horizontal="center"/>
    </xf>
    <xf numFmtId="1" fontId="0" fillId="0" borderId="4" xfId="0" applyNumberFormat="1" applyBorder="1" applyAlignment="1">
      <alignment horizontal="center" vertical="center"/>
    </xf>
    <xf numFmtId="0" fontId="0" fillId="0" borderId="9" xfId="0" applyBorder="1" applyAlignment="1">
      <alignment horizontal="center" wrapText="1"/>
    </xf>
    <xf numFmtId="1" fontId="1" fillId="0" borderId="9" xfId="0" applyNumberFormat="1" applyFont="1" applyBorder="1" applyAlignment="1">
      <alignment horizontal="center"/>
    </xf>
    <xf numFmtId="0" fontId="1" fillId="0" borderId="30" xfId="0" applyFont="1" applyBorder="1"/>
    <xf numFmtId="0" fontId="1" fillId="0" borderId="31" xfId="0" applyFont="1" applyBorder="1"/>
    <xf numFmtId="1" fontId="1" fillId="0" borderId="31" xfId="0" applyNumberFormat="1" applyFont="1" applyBorder="1" applyAlignment="1">
      <alignment horizontal="center"/>
    </xf>
    <xf numFmtId="0" fontId="0" fillId="0" borderId="35" xfId="0" applyBorder="1" applyAlignment="1">
      <alignment horizontal="center"/>
    </xf>
    <xf numFmtId="167" fontId="0" fillId="0" borderId="12" xfId="0" applyNumberFormat="1" applyBorder="1" applyAlignment="1">
      <alignment horizontal="center"/>
    </xf>
    <xf numFmtId="167" fontId="0" fillId="0" borderId="13" xfId="0" applyNumberFormat="1" applyBorder="1" applyAlignment="1">
      <alignment horizontal="center"/>
    </xf>
    <xf numFmtId="0" fontId="1" fillId="0" borderId="31" xfId="0" applyFont="1" applyBorder="1" applyAlignment="1">
      <alignment horizontal="center" vertical="center" textRotation="90" wrapText="1"/>
    </xf>
    <xf numFmtId="0" fontId="0" fillId="0" borderId="12" xfId="0" applyBorder="1" applyAlignment="1">
      <alignment horizontal="left"/>
    </xf>
    <xf numFmtId="0" fontId="0" fillId="0" borderId="9" xfId="0" applyBorder="1" applyAlignment="1">
      <alignment horizontal="left"/>
    </xf>
    <xf numFmtId="0" fontId="0" fillId="0" borderId="11" xfId="0" applyBorder="1" applyAlignment="1">
      <alignment horizontal="left"/>
    </xf>
    <xf numFmtId="0" fontId="0" fillId="0" borderId="10" xfId="0" applyBorder="1"/>
    <xf numFmtId="0" fontId="0" fillId="0" borderId="10" xfId="0" applyBorder="1" applyAlignment="1">
      <alignment horizontal="center"/>
    </xf>
    <xf numFmtId="0" fontId="1" fillId="0" borderId="10" xfId="0" applyFont="1" applyBorder="1" applyAlignment="1">
      <alignment horizontal="center"/>
    </xf>
    <xf numFmtId="0" fontId="6" fillId="0" borderId="9"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4" xfId="0" applyFill="1" applyBorder="1" applyAlignment="1">
      <alignment horizontal="center" vertical="center" wrapText="1"/>
    </xf>
    <xf numFmtId="1" fontId="0" fillId="0" borderId="9" xfId="0" applyNumberFormat="1" applyFill="1" applyBorder="1" applyAlignment="1">
      <alignment horizontal="center" vertical="center" wrapText="1"/>
    </xf>
    <xf numFmtId="1" fontId="0" fillId="0" borderId="14" xfId="0" applyNumberFormat="1" applyFill="1" applyBorder="1" applyAlignment="1">
      <alignment horizontal="center" vertical="center" wrapText="1"/>
    </xf>
    <xf numFmtId="0" fontId="0" fillId="0" borderId="9" xfId="0" applyNumberForma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0" fillId="0" borderId="9" xfId="0" applyFont="1" applyFill="1" applyBorder="1" applyAlignment="1">
      <alignment horizontal="center" vertical="center" wrapText="1"/>
    </xf>
    <xf numFmtId="169" fontId="7" fillId="0" borderId="14" xfId="0" applyNumberFormat="1" applyFont="1" applyFill="1" applyBorder="1" applyAlignment="1">
      <alignment horizontal="center" vertical="center" wrapText="1"/>
    </xf>
    <xf numFmtId="2" fontId="7" fillId="0" borderId="4"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0" fontId="4" fillId="0" borderId="0" xfId="0" applyFont="1" applyFill="1" applyAlignment="1">
      <alignment horizontal="center"/>
    </xf>
    <xf numFmtId="0" fontId="0" fillId="0" borderId="19" xfId="0" applyFill="1" applyBorder="1" applyAlignment="1">
      <alignment horizontal="justify" vertical="center" wrapText="1"/>
    </xf>
    <xf numFmtId="0" fontId="13" fillId="0" borderId="9" xfId="0" applyFont="1" applyFill="1" applyBorder="1" applyAlignment="1">
      <alignment horizontal="center" vertical="center" wrapText="1"/>
    </xf>
    <xf numFmtId="0" fontId="0" fillId="0" borderId="3" xfId="0" applyFill="1" applyBorder="1" applyAlignment="1">
      <alignment horizontal="justify" vertical="center" wrapText="1"/>
    </xf>
    <xf numFmtId="0" fontId="13" fillId="0" borderId="4" xfId="0" applyFont="1" applyFill="1" applyBorder="1" applyAlignment="1">
      <alignment horizontal="center" vertical="center" wrapText="1"/>
    </xf>
    <xf numFmtId="0" fontId="4" fillId="0" borderId="0" xfId="0" applyFont="1" applyFill="1" applyAlignment="1"/>
    <xf numFmtId="0" fontId="12" fillId="0" borderId="21" xfId="0" applyFont="1" applyFill="1" applyBorder="1"/>
    <xf numFmtId="0" fontId="0" fillId="0" borderId="21" xfId="0"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0" borderId="0" xfId="0" applyFill="1" applyAlignment="1">
      <alignment vertical="center" wrapText="1"/>
    </xf>
    <xf numFmtId="0" fontId="0" fillId="0" borderId="19" xfId="0" applyFill="1" applyBorder="1" applyAlignment="1">
      <alignment horizontal="left" vertical="center" wrapText="1"/>
    </xf>
    <xf numFmtId="0" fontId="0" fillId="0" borderId="0" xfId="0" applyFill="1" applyAlignment="1">
      <alignment vertical="center"/>
    </xf>
    <xf numFmtId="0" fontId="0" fillId="0" borderId="3" xfId="0" applyFill="1" applyBorder="1" applyAlignment="1">
      <alignment horizontal="left" vertical="center" wrapText="1"/>
    </xf>
    <xf numFmtId="0" fontId="0" fillId="0" borderId="4" xfId="0" applyFill="1" applyBorder="1" applyAlignment="1">
      <alignment horizontal="center" vertical="center" wrapText="1"/>
    </xf>
    <xf numFmtId="0" fontId="0" fillId="0" borderId="15" xfId="0" applyFill="1" applyBorder="1" applyAlignment="1">
      <alignment horizontal="center" vertical="center" wrapText="1"/>
    </xf>
    <xf numFmtId="0" fontId="4" fillId="0" borderId="0" xfId="0" applyFont="1" applyFill="1"/>
    <xf numFmtId="0" fontId="4" fillId="0" borderId="21" xfId="0" applyFont="1" applyFill="1" applyBorder="1" applyAlignment="1"/>
    <xf numFmtId="0" fontId="5" fillId="0" borderId="2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16" fillId="0" borderId="6" xfId="0" applyFont="1" applyFill="1" applyBorder="1" applyAlignment="1">
      <alignment horizontal="left" vertical="center" wrapText="1"/>
    </xf>
    <xf numFmtId="49" fontId="16" fillId="0" borderId="7"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6" fillId="0" borderId="35" xfId="0" applyFont="1" applyFill="1" applyBorder="1" applyAlignment="1">
      <alignment horizontal="left" vertical="center" wrapText="1"/>
    </xf>
    <xf numFmtId="0" fontId="5" fillId="0" borderId="12"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0" fillId="0" borderId="43" xfId="0" applyFill="1" applyBorder="1" applyAlignment="1">
      <alignment horizontal="left" vertical="center" wrapText="1"/>
    </xf>
    <xf numFmtId="0" fontId="5" fillId="0" borderId="0" xfId="0" applyNumberFormat="1" applyFont="1" applyFill="1" applyBorder="1" applyAlignment="1">
      <alignment horizontal="center" vertical="center" wrapText="1"/>
    </xf>
    <xf numFmtId="0" fontId="5" fillId="0" borderId="45" xfId="0" applyFont="1" applyFill="1" applyBorder="1" applyAlignment="1">
      <alignment horizontal="center" vertical="center" wrapText="1"/>
    </xf>
    <xf numFmtId="0" fontId="16" fillId="0" borderId="1" xfId="0" applyFont="1" applyFill="1" applyBorder="1" applyAlignment="1">
      <alignment horizontal="left" vertical="center" wrapText="1"/>
    </xf>
    <xf numFmtId="1" fontId="5" fillId="0" borderId="7" xfId="0" applyNumberFormat="1" applyFont="1" applyFill="1" applyBorder="1" applyAlignment="1">
      <alignment horizontal="center" vertical="center" wrapText="1"/>
    </xf>
    <xf numFmtId="1" fontId="5" fillId="0" borderId="8" xfId="0" applyNumberFormat="1" applyFont="1" applyFill="1" applyBorder="1" applyAlignment="1">
      <alignment horizontal="center" vertical="center" wrapText="1"/>
    </xf>
    <xf numFmtId="0" fontId="16" fillId="0" borderId="46" xfId="0" applyFont="1" applyFill="1" applyBorder="1" applyAlignment="1">
      <alignment horizontal="left" vertical="center" wrapText="1"/>
    </xf>
    <xf numFmtId="1" fontId="23" fillId="0" borderId="9"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0" fontId="16" fillId="0" borderId="47" xfId="0" applyFont="1" applyFill="1" applyBorder="1" applyAlignment="1">
      <alignment horizontal="left" vertical="center" wrapText="1"/>
    </xf>
    <xf numFmtId="0" fontId="16" fillId="0" borderId="48" xfId="0" applyFont="1" applyFill="1" applyBorder="1" applyAlignment="1">
      <alignment horizontal="left" vertical="center" wrapText="1"/>
    </xf>
    <xf numFmtId="1" fontId="5" fillId="0" borderId="9" xfId="0" applyNumberFormat="1" applyFont="1" applyFill="1" applyBorder="1" applyAlignment="1">
      <alignment horizontal="center" vertical="center" wrapText="1"/>
    </xf>
    <xf numFmtId="0" fontId="16" fillId="0" borderId="19"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1" fillId="0" borderId="9" xfId="0" applyFont="1" applyFill="1" applyBorder="1" applyAlignment="1">
      <alignment horizontal="center" vertical="center"/>
    </xf>
    <xf numFmtId="0" fontId="17" fillId="0" borderId="0" xfId="0" applyFont="1" applyFill="1"/>
    <xf numFmtId="0" fontId="24" fillId="0" borderId="3" xfId="0" applyFont="1" applyFill="1" applyBorder="1" applyAlignment="1">
      <alignment horizontal="center" vertical="center" wrapText="1"/>
    </xf>
    <xf numFmtId="0" fontId="12" fillId="0" borderId="19" xfId="0" applyFont="1" applyFill="1" applyBorder="1" applyAlignment="1">
      <alignment horizontal="justify" vertical="center" wrapText="1"/>
    </xf>
    <xf numFmtId="0" fontId="0" fillId="0" borderId="9" xfId="0" quotePrefix="1" applyFill="1" applyBorder="1" applyAlignment="1">
      <alignment horizontal="center" vertical="center"/>
    </xf>
    <xf numFmtId="0" fontId="12" fillId="0" borderId="3" xfId="0" applyFont="1" applyFill="1" applyBorder="1" applyAlignment="1">
      <alignment horizontal="justify"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9" xfId="0" applyFont="1" applyBorder="1" applyAlignment="1">
      <alignment horizontal="center" vertical="center" wrapText="1"/>
    </xf>
    <xf numFmtId="164" fontId="13" fillId="0" borderId="9" xfId="0" applyNumberFormat="1" applyFont="1" applyBorder="1" applyAlignment="1">
      <alignment horizontal="center" vertical="center" wrapText="1"/>
    </xf>
    <xf numFmtId="1" fontId="13" fillId="0" borderId="9" xfId="0" applyNumberFormat="1" applyFont="1" applyBorder="1" applyAlignment="1">
      <alignment horizontal="center" vertical="center" wrapText="1"/>
    </xf>
    <xf numFmtId="2" fontId="13" fillId="0" borderId="14" xfId="0" applyNumberFormat="1" applyFont="1" applyBorder="1" applyAlignment="1">
      <alignment horizontal="center" vertical="center" wrapText="1"/>
    </xf>
    <xf numFmtId="0" fontId="13" fillId="0" borderId="3" xfId="0" applyFont="1" applyBorder="1" applyAlignment="1">
      <alignment horizontal="center" vertical="center" wrapText="1"/>
    </xf>
    <xf numFmtId="1" fontId="13" fillId="0" borderId="4" xfId="0" applyNumberFormat="1" applyFont="1" applyBorder="1" applyAlignment="1">
      <alignment horizontal="center" vertical="center" wrapText="1"/>
    </xf>
    <xf numFmtId="2" fontId="13" fillId="0" borderId="15"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xf numFmtId="0" fontId="17" fillId="0" borderId="0" xfId="7" applyFont="1" applyAlignment="1">
      <alignment vertical="center"/>
    </xf>
    <xf numFmtId="0" fontId="17" fillId="0" borderId="0" xfId="7" applyAlignment="1">
      <alignment vertical="center"/>
    </xf>
    <xf numFmtId="0" fontId="21" fillId="0" borderId="0" xfId="7" applyFont="1" applyBorder="1" applyAlignment="1">
      <alignment vertical="center"/>
    </xf>
    <xf numFmtId="0" fontId="24" fillId="0" borderId="9" xfId="7" applyFont="1" applyBorder="1" applyAlignment="1">
      <alignment horizontal="center" vertical="center"/>
    </xf>
    <xf numFmtId="2" fontId="24" fillId="0" borderId="9" xfId="9" applyNumberFormat="1" applyFont="1" applyBorder="1" applyAlignment="1">
      <alignment vertical="center"/>
    </xf>
    <xf numFmtId="2" fontId="29" fillId="0" borderId="9" xfId="7" applyNumberFormat="1" applyFont="1" applyBorder="1" applyAlignment="1">
      <alignment horizontal="center" vertical="center"/>
    </xf>
    <xf numFmtId="2" fontId="17" fillId="0" borderId="0" xfId="7" applyNumberFormat="1" applyAlignment="1">
      <alignment vertical="center"/>
    </xf>
    <xf numFmtId="2" fontId="29" fillId="0" borderId="9" xfId="9" applyNumberFormat="1" applyFont="1" applyBorder="1" applyAlignment="1">
      <alignment vertical="center"/>
    </xf>
    <xf numFmtId="171" fontId="17" fillId="0" borderId="0" xfId="2" applyNumberFormat="1" applyFont="1" applyAlignment="1">
      <alignment vertical="center"/>
    </xf>
    <xf numFmtId="0" fontId="24" fillId="0" borderId="0" xfId="7" applyFont="1" applyAlignment="1">
      <alignment vertical="center"/>
    </xf>
    <xf numFmtId="0" fontId="25" fillId="0" borderId="0" xfId="7" applyFont="1" applyAlignment="1">
      <alignment vertical="center"/>
    </xf>
    <xf numFmtId="2" fontId="25" fillId="0" borderId="0" xfId="7" applyNumberFormat="1" applyFont="1" applyAlignment="1">
      <alignment vertical="center"/>
    </xf>
    <xf numFmtId="0" fontId="24" fillId="28" borderId="9" xfId="7" applyFont="1" applyFill="1" applyBorder="1" applyAlignment="1">
      <alignment horizontal="center" vertical="center"/>
    </xf>
    <xf numFmtId="2" fontId="29" fillId="28" borderId="9" xfId="7" applyNumberFormat="1" applyFont="1" applyFill="1" applyBorder="1" applyAlignment="1">
      <alignment horizontal="center" vertical="center"/>
    </xf>
    <xf numFmtId="2" fontId="24" fillId="28" borderId="9" xfId="7" applyNumberFormat="1" applyFont="1" applyFill="1" applyBorder="1" applyAlignment="1">
      <alignment horizontal="center" vertical="center"/>
    </xf>
    <xf numFmtId="170" fontId="24" fillId="28" borderId="9" xfId="8" applyNumberFormat="1" applyFont="1" applyFill="1" applyBorder="1" applyAlignment="1" applyProtection="1">
      <alignment horizontal="center" vertical="center"/>
      <protection locked="0"/>
    </xf>
    <xf numFmtId="2" fontId="60" fillId="0" borderId="0" xfId="0" applyNumberFormat="1" applyFont="1"/>
    <xf numFmtId="0" fontId="62" fillId="0" borderId="0" xfId="862" applyFont="1" applyBorder="1" applyAlignment="1">
      <alignment vertical="center"/>
    </xf>
    <xf numFmtId="0" fontId="63" fillId="0" borderId="0" xfId="862" applyFont="1" applyBorder="1" applyAlignment="1">
      <alignment vertical="center"/>
    </xf>
    <xf numFmtId="0" fontId="64" fillId="0" borderId="0" xfId="862" applyFont="1" applyBorder="1" applyAlignment="1">
      <alignment horizontal="center" vertical="center"/>
    </xf>
    <xf numFmtId="0" fontId="63" fillId="31" borderId="9" xfId="862" applyFont="1" applyFill="1" applyBorder="1" applyAlignment="1">
      <alignment horizontal="center" vertical="center" wrapText="1"/>
    </xf>
    <xf numFmtId="0" fontId="63" fillId="32" borderId="9" xfId="862" applyFont="1" applyFill="1" applyBorder="1" applyAlignment="1">
      <alignment horizontal="center" vertical="center" wrapText="1"/>
    </xf>
    <xf numFmtId="170" fontId="25" fillId="0" borderId="9" xfId="862" applyNumberFormat="1" applyFont="1" applyBorder="1" applyAlignment="1" applyProtection="1">
      <alignment horizontal="center" vertical="center"/>
    </xf>
    <xf numFmtId="2" fontId="25" fillId="32" borderId="9" xfId="862" applyNumberFormat="1" applyFont="1" applyFill="1" applyBorder="1" applyAlignment="1" applyProtection="1">
      <alignment horizontal="center" vertical="center"/>
    </xf>
    <xf numFmtId="170" fontId="25" fillId="0" borderId="61" xfId="862" applyNumberFormat="1" applyFont="1" applyBorder="1" applyAlignment="1" applyProtection="1">
      <alignment horizontal="center" vertical="center"/>
    </xf>
    <xf numFmtId="170" fontId="25" fillId="0" borderId="62" xfId="862" applyNumberFormat="1" applyFont="1" applyBorder="1" applyAlignment="1" applyProtection="1">
      <alignment horizontal="center" vertical="center"/>
    </xf>
    <xf numFmtId="183" fontId="25" fillId="32" borderId="9" xfId="862" applyNumberFormat="1" applyFont="1" applyFill="1" applyBorder="1" applyAlignment="1" applyProtection="1">
      <alignment horizontal="center" vertical="center"/>
    </xf>
    <xf numFmtId="183" fontId="25" fillId="0" borderId="9" xfId="862" applyNumberFormat="1" applyFont="1" applyBorder="1" applyAlignment="1" applyProtection="1">
      <alignment horizontal="center" vertical="center"/>
    </xf>
    <xf numFmtId="1" fontId="0" fillId="0" borderId="0" xfId="0" applyNumberFormat="1"/>
    <xf numFmtId="2" fontId="0" fillId="0" borderId="0" xfId="0" applyNumberFormat="1" applyAlignment="1">
      <alignment horizontal="center" vertical="center"/>
    </xf>
    <xf numFmtId="2" fontId="0" fillId="0" borderId="0" xfId="0" applyNumberFormat="1" applyAlignment="1">
      <alignment vertical="center"/>
    </xf>
    <xf numFmtId="0" fontId="0" fillId="0" borderId="0" xfId="0" applyAlignment="1">
      <alignment vertical="center"/>
    </xf>
    <xf numFmtId="170" fontId="13" fillId="5" borderId="9" xfId="862" applyNumberFormat="1" applyFont="1" applyFill="1" applyBorder="1" applyAlignment="1" applyProtection="1">
      <alignment horizontal="center" vertical="center"/>
    </xf>
    <xf numFmtId="170" fontId="68" fillId="5" borderId="9" xfId="862" applyNumberFormat="1" applyFont="1" applyFill="1" applyBorder="1" applyAlignment="1" applyProtection="1">
      <alignment horizontal="center" vertical="center"/>
    </xf>
    <xf numFmtId="170" fontId="13" fillId="5" borderId="63" xfId="862" applyNumberFormat="1" applyFont="1" applyFill="1" applyBorder="1" applyAlignment="1" applyProtection="1">
      <alignment horizontal="center" vertical="center"/>
    </xf>
    <xf numFmtId="170" fontId="68" fillId="5" borderId="64" xfId="862" applyNumberFormat="1" applyFont="1" applyFill="1" applyBorder="1" applyAlignment="1" applyProtection="1">
      <alignment horizontal="center" vertical="center"/>
    </xf>
    <xf numFmtId="170" fontId="69" fillId="0" borderId="9" xfId="862" applyNumberFormat="1" applyFont="1" applyBorder="1" applyAlignment="1" applyProtection="1">
      <alignment vertical="center"/>
    </xf>
    <xf numFmtId="170" fontId="69" fillId="0" borderId="9" xfId="862" applyNumberFormat="1" applyFont="1" applyBorder="1" applyAlignment="1" applyProtection="1">
      <alignment horizontal="center" vertical="center"/>
    </xf>
    <xf numFmtId="183" fontId="69" fillId="32" borderId="9" xfId="862" applyNumberFormat="1" applyFont="1" applyFill="1" applyBorder="1" applyAlignment="1" applyProtection="1">
      <alignment horizontal="center" vertical="center"/>
    </xf>
    <xf numFmtId="170" fontId="69" fillId="0" borderId="63" xfId="862" applyNumberFormat="1" applyFont="1" applyBorder="1" applyAlignment="1" applyProtection="1">
      <alignment vertical="center"/>
    </xf>
    <xf numFmtId="170" fontId="69" fillId="0" borderId="65" xfId="862" applyNumberFormat="1" applyFont="1" applyBorder="1" applyAlignment="1" applyProtection="1">
      <alignment vertical="center"/>
    </xf>
    <xf numFmtId="183" fontId="69" fillId="0" borderId="9" xfId="862" applyNumberFormat="1" applyFont="1" applyBorder="1" applyAlignment="1" applyProtection="1">
      <alignment horizontal="center" vertical="center"/>
    </xf>
    <xf numFmtId="170" fontId="25" fillId="0" borderId="63" xfId="862" applyNumberFormat="1" applyFont="1" applyBorder="1" applyAlignment="1" applyProtection="1">
      <alignment horizontal="center" vertical="center"/>
    </xf>
    <xf numFmtId="170" fontId="25" fillId="0" borderId="64" xfId="862" applyNumberFormat="1" applyFont="1" applyBorder="1" applyAlignment="1" applyProtection="1">
      <alignment horizontal="center" vertical="center"/>
    </xf>
    <xf numFmtId="183" fontId="0" fillId="0" borderId="0" xfId="0" applyNumberFormat="1" applyFont="1" applyAlignment="1">
      <alignment horizontal="center" vertical="center"/>
    </xf>
    <xf numFmtId="170" fontId="69" fillId="0" borderId="63" xfId="862" applyNumberFormat="1" applyFont="1" applyBorder="1" applyAlignment="1" applyProtection="1">
      <alignment horizontal="center" vertical="center"/>
    </xf>
    <xf numFmtId="170" fontId="69" fillId="0" borderId="65" xfId="862" applyNumberFormat="1" applyFont="1" applyBorder="1" applyAlignment="1" applyProtection="1">
      <alignment horizontal="center" vertical="center"/>
    </xf>
    <xf numFmtId="170" fontId="25" fillId="0" borderId="9" xfId="862" applyNumberFormat="1" applyFont="1" applyFill="1" applyBorder="1" applyAlignment="1" applyProtection="1">
      <alignment horizontal="center" vertical="center"/>
    </xf>
    <xf numFmtId="170" fontId="25" fillId="0" borderId="66" xfId="862" applyNumberFormat="1" applyFont="1" applyFill="1" applyBorder="1" applyAlignment="1" applyProtection="1">
      <alignment horizontal="center" vertical="center"/>
    </xf>
    <xf numFmtId="170" fontId="25" fillId="0" borderId="67" xfId="862" applyNumberFormat="1" applyFont="1" applyFill="1" applyBorder="1" applyAlignment="1" applyProtection="1">
      <alignment horizontal="center" vertical="center"/>
    </xf>
    <xf numFmtId="183" fontId="68" fillId="0" borderId="9" xfId="862" applyNumberFormat="1" applyFont="1" applyBorder="1" applyAlignment="1" applyProtection="1">
      <alignment horizontal="center" vertical="center"/>
    </xf>
    <xf numFmtId="170" fontId="69" fillId="0" borderId="9" xfId="862" applyNumberFormat="1" applyFont="1" applyFill="1" applyBorder="1" applyAlignment="1" applyProtection="1">
      <alignment horizontal="center" vertical="center"/>
    </xf>
    <xf numFmtId="170" fontId="69" fillId="0" borderId="63" xfId="862" applyNumberFormat="1" applyFont="1" applyFill="1" applyBorder="1" applyAlignment="1" applyProtection="1">
      <alignment horizontal="center" vertical="center"/>
    </xf>
    <xf numFmtId="170" fontId="69" fillId="0" borderId="64" xfId="862" applyNumberFormat="1" applyFont="1" applyFill="1" applyBorder="1" applyAlignment="1" applyProtection="1">
      <alignment horizontal="center" vertical="center"/>
    </xf>
    <xf numFmtId="183" fontId="70" fillId="0" borderId="9" xfId="862" applyNumberFormat="1" applyFont="1" applyBorder="1" applyAlignment="1" applyProtection="1">
      <alignment horizontal="center" vertical="center"/>
    </xf>
    <xf numFmtId="170" fontId="25" fillId="31" borderId="9" xfId="862" applyNumberFormat="1" applyFont="1" applyFill="1" applyBorder="1" applyAlignment="1" applyProtection="1">
      <alignment horizontal="right" vertical="center"/>
    </xf>
    <xf numFmtId="170" fontId="68" fillId="0" borderId="9" xfId="862" applyNumberFormat="1" applyFont="1" applyFill="1" applyBorder="1" applyAlignment="1" applyProtection="1">
      <alignment horizontal="center" vertical="center"/>
    </xf>
    <xf numFmtId="183" fontId="68" fillId="32" borderId="9" xfId="862" applyNumberFormat="1" applyFont="1" applyFill="1" applyBorder="1" applyAlignment="1" applyProtection="1">
      <alignment horizontal="center" vertical="center"/>
    </xf>
    <xf numFmtId="170" fontId="25" fillId="31" borderId="66" xfId="862" applyNumberFormat="1" applyFont="1" applyFill="1" applyBorder="1" applyAlignment="1" applyProtection="1">
      <alignment horizontal="right" vertical="center"/>
    </xf>
    <xf numFmtId="183" fontId="68" fillId="0" borderId="9" xfId="862" applyNumberFormat="1" applyFont="1" applyFill="1" applyBorder="1" applyAlignment="1" applyProtection="1">
      <alignment horizontal="center" vertical="center"/>
    </xf>
    <xf numFmtId="184" fontId="0" fillId="0" borderId="0" xfId="2" applyNumberFormat="1" applyFont="1" applyAlignment="1">
      <alignment horizontal="center" vertical="center"/>
    </xf>
    <xf numFmtId="183" fontId="70" fillId="32" borderId="9" xfId="862" applyNumberFormat="1" applyFont="1" applyFill="1" applyBorder="1" applyAlignment="1" applyProtection="1">
      <alignment horizontal="center" vertical="center"/>
    </xf>
    <xf numFmtId="170" fontId="69" fillId="0" borderId="65" xfId="862" applyNumberFormat="1" applyFont="1" applyFill="1" applyBorder="1" applyAlignment="1" applyProtection="1">
      <alignment horizontal="center" vertical="center"/>
    </xf>
    <xf numFmtId="170" fontId="70" fillId="0" borderId="9" xfId="862" applyNumberFormat="1" applyFont="1" applyFill="1" applyBorder="1" applyAlignment="1" applyProtection="1">
      <alignment horizontal="center" vertical="center"/>
    </xf>
    <xf numFmtId="183" fontId="70" fillId="0" borderId="9" xfId="862" applyNumberFormat="1" applyFont="1" applyFill="1" applyBorder="1" applyAlignment="1" applyProtection="1">
      <alignment horizontal="center" vertical="center"/>
    </xf>
    <xf numFmtId="166" fontId="0" fillId="0" borderId="0" xfId="0" applyNumberFormat="1" applyAlignment="1">
      <alignment horizontal="center" vertical="center"/>
    </xf>
    <xf numFmtId="170" fontId="68" fillId="0" borderId="9" xfId="862" applyNumberFormat="1" applyFont="1" applyBorder="1" applyAlignment="1" applyProtection="1">
      <alignment horizontal="center" vertical="center"/>
    </xf>
    <xf numFmtId="170" fontId="25" fillId="0" borderId="66" xfId="862" applyNumberFormat="1" applyFont="1" applyBorder="1" applyAlignment="1" applyProtection="1">
      <alignment horizontal="center" vertical="center"/>
    </xf>
    <xf numFmtId="170" fontId="25" fillId="0" borderId="67" xfId="862" applyNumberFormat="1" applyFont="1" applyBorder="1" applyAlignment="1" applyProtection="1">
      <alignment horizontal="center" vertical="center"/>
    </xf>
    <xf numFmtId="170" fontId="25" fillId="0" borderId="0" xfId="862" applyNumberFormat="1" applyFont="1" applyBorder="1" applyAlignment="1" applyProtection="1">
      <alignment horizontal="center" vertical="center"/>
    </xf>
    <xf numFmtId="170" fontId="0" fillId="0" borderId="0" xfId="0" applyNumberFormat="1" applyAlignment="1">
      <alignment horizontal="center" vertical="center"/>
    </xf>
    <xf numFmtId="171" fontId="0" fillId="0" borderId="0" xfId="2" applyNumberFormat="1" applyFont="1" applyBorder="1"/>
    <xf numFmtId="0" fontId="0" fillId="0" borderId="0" xfId="0" applyAlignment="1">
      <alignment horizontal="center" vertical="center"/>
    </xf>
    <xf numFmtId="170" fontId="68" fillId="0" borderId="67" xfId="862" applyNumberFormat="1" applyFont="1" applyFill="1" applyBorder="1" applyAlignment="1" applyProtection="1">
      <alignment horizontal="center" vertical="center"/>
    </xf>
    <xf numFmtId="183" fontId="25" fillId="0" borderId="9" xfId="862" applyNumberFormat="1" applyFont="1" applyFill="1" applyBorder="1" applyAlignment="1" applyProtection="1">
      <alignment horizontal="center" vertical="center"/>
    </xf>
    <xf numFmtId="183" fontId="69" fillId="0" borderId="9" xfId="862" applyNumberFormat="1" applyFont="1" applyFill="1" applyBorder="1" applyAlignment="1" applyProtection="1">
      <alignment horizontal="center" vertical="center"/>
    </xf>
    <xf numFmtId="166" fontId="10" fillId="0" borderId="0" xfId="2" applyNumberFormat="1" applyFont="1" applyAlignment="1">
      <alignment horizontal="right" vertical="center"/>
    </xf>
    <xf numFmtId="170" fontId="69" fillId="0" borderId="64" xfId="862" applyNumberFormat="1" applyFont="1" applyBorder="1" applyAlignment="1" applyProtection="1">
      <alignment horizontal="center" vertical="center"/>
    </xf>
    <xf numFmtId="170" fontId="68" fillId="0" borderId="66" xfId="862" applyNumberFormat="1" applyFont="1" applyBorder="1" applyAlignment="1" applyProtection="1">
      <alignment horizontal="center" vertical="center"/>
    </xf>
    <xf numFmtId="170" fontId="68" fillId="0" borderId="67" xfId="862" applyNumberFormat="1" applyFont="1" applyBorder="1" applyAlignment="1" applyProtection="1">
      <alignment horizontal="center" vertical="center"/>
    </xf>
    <xf numFmtId="2" fontId="71" fillId="0" borderId="0" xfId="862" applyNumberFormat="1" applyFont="1" applyBorder="1" applyAlignment="1" applyProtection="1">
      <alignment horizontal="center" vertical="center"/>
    </xf>
    <xf numFmtId="170" fontId="70" fillId="0" borderId="9" xfId="862" applyNumberFormat="1" applyFont="1" applyBorder="1" applyAlignment="1" applyProtection="1">
      <alignment horizontal="center" vertical="center"/>
    </xf>
    <xf numFmtId="170" fontId="70" fillId="0" borderId="63" xfId="862" applyNumberFormat="1" applyFont="1" applyBorder="1" applyAlignment="1" applyProtection="1">
      <alignment horizontal="center" vertical="center"/>
    </xf>
    <xf numFmtId="170" fontId="70" fillId="0" borderId="65" xfId="862" applyNumberFormat="1" applyFont="1" applyBorder="1" applyAlignment="1" applyProtection="1">
      <alignment horizontal="center" vertical="center"/>
    </xf>
    <xf numFmtId="2" fontId="0" fillId="0" borderId="0" xfId="0" applyNumberFormat="1" applyAlignment="1">
      <alignment horizontal="right" vertical="center"/>
    </xf>
    <xf numFmtId="171" fontId="56" fillId="0" borderId="0" xfId="2" applyNumberFormat="1" applyFont="1" applyAlignment="1">
      <alignment horizontal="center" vertical="center" wrapText="1"/>
    </xf>
    <xf numFmtId="171" fontId="0" fillId="0" borderId="0" xfId="2" applyNumberFormat="1" applyFont="1"/>
    <xf numFmtId="171" fontId="0" fillId="0" borderId="0" xfId="2" applyNumberFormat="1" applyFont="1" applyAlignment="1">
      <alignment horizontal="center" vertical="center"/>
    </xf>
    <xf numFmtId="170" fontId="68" fillId="31" borderId="9" xfId="862" applyNumberFormat="1" applyFont="1" applyFill="1" applyBorder="1" applyAlignment="1" applyProtection="1">
      <alignment horizontal="center" vertical="center"/>
    </xf>
    <xf numFmtId="170" fontId="68" fillId="31" borderId="66" xfId="862" applyNumberFormat="1" applyFont="1" applyFill="1" applyBorder="1" applyAlignment="1" applyProtection="1">
      <alignment horizontal="center" vertical="center"/>
    </xf>
    <xf numFmtId="170" fontId="68" fillId="31" borderId="67" xfId="862" applyNumberFormat="1" applyFont="1" applyFill="1" applyBorder="1" applyAlignment="1" applyProtection="1">
      <alignment horizontal="center" vertical="center"/>
    </xf>
    <xf numFmtId="170" fontId="25" fillId="31" borderId="9" xfId="862" applyNumberFormat="1" applyFont="1" applyFill="1" applyBorder="1" applyAlignment="1" applyProtection="1">
      <alignment horizontal="center" vertical="center"/>
    </xf>
    <xf numFmtId="164" fontId="0" fillId="0" borderId="0" xfId="0" applyNumberFormat="1" applyAlignment="1">
      <alignment horizontal="center" vertical="center"/>
    </xf>
    <xf numFmtId="0" fontId="17" fillId="0" borderId="0" xfId="862" applyFont="1" applyAlignment="1">
      <alignment vertical="center"/>
    </xf>
    <xf numFmtId="174" fontId="17" fillId="0" borderId="0" xfId="862" applyNumberFormat="1" applyFont="1" applyAlignment="1" applyProtection="1">
      <alignment vertical="center"/>
    </xf>
    <xf numFmtId="170" fontId="0" fillId="0" borderId="0" xfId="0" applyNumberFormat="1"/>
    <xf numFmtId="2" fontId="0" fillId="0" borderId="0" xfId="0" applyNumberFormat="1"/>
    <xf numFmtId="164" fontId="0" fillId="0" borderId="0" xfId="0" applyNumberFormat="1"/>
    <xf numFmtId="0" fontId="17" fillId="0" borderId="19" xfId="862" applyFont="1" applyBorder="1" applyAlignment="1">
      <alignment vertical="center"/>
    </xf>
    <xf numFmtId="183" fontId="25" fillId="0" borderId="14" xfId="862" applyNumberFormat="1" applyFont="1" applyBorder="1" applyAlignment="1" applyProtection="1">
      <alignment horizontal="right" vertical="center"/>
    </xf>
    <xf numFmtId="0" fontId="13" fillId="0" borderId="19" xfId="862" applyFont="1" applyBorder="1" applyAlignment="1">
      <alignment vertical="center"/>
    </xf>
    <xf numFmtId="0" fontId="24" fillId="0" borderId="19" xfId="862" applyFont="1" applyBorder="1" applyAlignment="1">
      <alignment vertical="center"/>
    </xf>
    <xf numFmtId="183" fontId="69" fillId="0" borderId="14" xfId="862" applyNumberFormat="1" applyFont="1" applyBorder="1" applyAlignment="1" applyProtection="1">
      <alignment horizontal="right" vertical="center"/>
    </xf>
    <xf numFmtId="183" fontId="68" fillId="0" borderId="14" xfId="862" applyNumberFormat="1" applyFont="1" applyBorder="1" applyAlignment="1" applyProtection="1">
      <alignment horizontal="right" vertical="center"/>
    </xf>
    <xf numFmtId="183" fontId="70" fillId="0" borderId="14" xfId="862" applyNumberFormat="1" applyFont="1" applyBorder="1" applyAlignment="1" applyProtection="1">
      <alignment horizontal="right" vertical="center"/>
    </xf>
    <xf numFmtId="183" fontId="68" fillId="0" borderId="14" xfId="862" applyNumberFormat="1" applyFont="1" applyFill="1" applyBorder="1" applyAlignment="1" applyProtection="1">
      <alignment horizontal="right" vertical="center"/>
    </xf>
    <xf numFmtId="183" fontId="70" fillId="0" borderId="14" xfId="862" applyNumberFormat="1" applyFont="1" applyFill="1" applyBorder="1" applyAlignment="1" applyProtection="1">
      <alignment horizontal="right" vertical="center"/>
    </xf>
    <xf numFmtId="183" fontId="25" fillId="0" borderId="14" xfId="862" applyNumberFormat="1" applyFont="1" applyFill="1" applyBorder="1" applyAlignment="1" applyProtection="1">
      <alignment horizontal="right" vertical="center"/>
    </xf>
    <xf numFmtId="183" fontId="69" fillId="0" borderId="14" xfId="862" applyNumberFormat="1" applyFont="1" applyFill="1" applyBorder="1" applyAlignment="1" applyProtection="1">
      <alignment horizontal="right" vertical="center"/>
    </xf>
    <xf numFmtId="0" fontId="66" fillId="0" borderId="19" xfId="862" applyFont="1" applyBorder="1" applyAlignment="1">
      <alignment vertical="center"/>
    </xf>
    <xf numFmtId="0" fontId="29" fillId="0" borderId="3" xfId="862" applyFont="1" applyBorder="1" applyAlignment="1">
      <alignment vertical="center"/>
    </xf>
    <xf numFmtId="170" fontId="70" fillId="31" borderId="4" xfId="862" applyNumberFormat="1" applyFont="1" applyFill="1" applyBorder="1" applyAlignment="1" applyProtection="1">
      <alignment horizontal="center" vertical="center"/>
    </xf>
    <xf numFmtId="183" fontId="70" fillId="32" borderId="4" xfId="862" applyNumberFormat="1" applyFont="1" applyFill="1" applyBorder="1" applyAlignment="1" applyProtection="1">
      <alignment horizontal="center" vertical="center"/>
    </xf>
    <xf numFmtId="170" fontId="70" fillId="31" borderId="68" xfId="862" applyNumberFormat="1" applyFont="1" applyFill="1" applyBorder="1" applyAlignment="1" applyProtection="1">
      <alignment horizontal="center" vertical="center"/>
    </xf>
    <xf numFmtId="170" fontId="70" fillId="31" borderId="69" xfId="862" applyNumberFormat="1" applyFont="1" applyFill="1" applyBorder="1" applyAlignment="1" applyProtection="1">
      <alignment horizontal="center" vertical="center"/>
    </xf>
    <xf numFmtId="183" fontId="69" fillId="32" borderId="4" xfId="862" applyNumberFormat="1" applyFont="1" applyFill="1" applyBorder="1" applyAlignment="1" applyProtection="1">
      <alignment horizontal="center" vertical="center"/>
    </xf>
    <xf numFmtId="183" fontId="69" fillId="0" borderId="4" xfId="862" applyNumberFormat="1" applyFont="1" applyBorder="1" applyAlignment="1" applyProtection="1">
      <alignment horizontal="center" vertical="center"/>
    </xf>
    <xf numFmtId="183" fontId="69" fillId="0" borderId="15" xfId="862" applyNumberFormat="1" applyFont="1" applyBorder="1" applyAlignment="1" applyProtection="1">
      <alignment horizontal="right" vertical="center"/>
    </xf>
    <xf numFmtId="0" fontId="4" fillId="0" borderId="0" xfId="0" applyFont="1" applyAlignment="1">
      <alignment horizontal="center"/>
    </xf>
    <xf numFmtId="0" fontId="5" fillId="0" borderId="9" xfId="0" applyFont="1" applyBorder="1" applyAlignment="1">
      <alignment horizontal="center" vertical="center" wrapText="1"/>
    </xf>
    <xf numFmtId="0" fontId="74" fillId="0" borderId="9" xfId="0" applyFont="1" applyBorder="1" applyAlignment="1">
      <alignment horizontal="center" vertical="center" wrapText="1"/>
    </xf>
    <xf numFmtId="0" fontId="75" fillId="0" borderId="9" xfId="0" applyFont="1" applyBorder="1" applyAlignment="1">
      <alignment horizontal="center" vertical="top" wrapText="1"/>
    </xf>
    <xf numFmtId="0" fontId="75" fillId="0" borderId="9" xfId="0" applyFont="1" applyBorder="1" applyAlignment="1">
      <alignment vertical="top" wrapText="1"/>
    </xf>
    <xf numFmtId="0" fontId="75" fillId="0" borderId="9" xfId="0" applyFont="1" applyBorder="1" applyAlignment="1">
      <alignment horizontal="left" vertical="top" wrapText="1"/>
    </xf>
    <xf numFmtId="0" fontId="25" fillId="0" borderId="9" xfId="0" applyFont="1" applyBorder="1" applyAlignment="1">
      <alignment horizontal="center" vertical="top" wrapText="1"/>
    </xf>
    <xf numFmtId="0" fontId="12" fillId="0" borderId="9" xfId="0" applyFont="1" applyBorder="1" applyAlignment="1">
      <alignment horizontal="center" vertical="top" wrapText="1"/>
    </xf>
    <xf numFmtId="0" fontId="12" fillId="5" borderId="9" xfId="0" applyFont="1" applyFill="1" applyBorder="1" applyAlignment="1">
      <alignment horizontal="left" vertical="top" wrapText="1"/>
    </xf>
    <xf numFmtId="0" fontId="12" fillId="0" borderId="9" xfId="0" applyFont="1" applyBorder="1" applyAlignment="1">
      <alignment horizontal="left" vertical="top" wrapText="1"/>
    </xf>
    <xf numFmtId="0" fontId="75" fillId="0" borderId="70" xfId="0" applyFont="1" applyBorder="1" applyAlignment="1">
      <alignment horizontal="center" vertical="top" wrapText="1"/>
    </xf>
    <xf numFmtId="0" fontId="75" fillId="0" borderId="70" xfId="0" applyFont="1" applyBorder="1" applyAlignment="1">
      <alignment vertical="top" wrapText="1"/>
    </xf>
    <xf numFmtId="0" fontId="75" fillId="0" borderId="70" xfId="0" applyFont="1" applyBorder="1" applyAlignment="1">
      <alignment horizontal="left" vertical="top" wrapText="1"/>
    </xf>
    <xf numFmtId="0" fontId="25" fillId="0" borderId="70" xfId="0" applyFont="1" applyBorder="1" applyAlignment="1">
      <alignment horizontal="center" vertical="top" wrapText="1"/>
    </xf>
    <xf numFmtId="0" fontId="12" fillId="0" borderId="70" xfId="0" applyFont="1" applyBorder="1" applyAlignment="1">
      <alignment horizontal="center" vertical="top" wrapText="1"/>
    </xf>
    <xf numFmtId="0" fontId="12" fillId="5" borderId="70" xfId="0" applyFont="1" applyFill="1" applyBorder="1" applyAlignment="1">
      <alignment horizontal="left" vertical="top" wrapText="1"/>
    </xf>
    <xf numFmtId="0" fontId="12" fillId="0" borderId="70" xfId="0" applyFont="1" applyBorder="1" applyAlignment="1">
      <alignment horizontal="left" vertical="top" wrapText="1"/>
    </xf>
    <xf numFmtId="0" fontId="75" fillId="0" borderId="49" xfId="0" applyFont="1" applyBorder="1" applyAlignment="1">
      <alignment horizontal="center" vertical="top" wrapText="1"/>
    </xf>
    <xf numFmtId="0" fontId="75" fillId="0" borderId="49" xfId="0" applyFont="1" applyBorder="1" applyAlignment="1">
      <alignment vertical="top" wrapText="1"/>
    </xf>
    <xf numFmtId="0" fontId="75" fillId="0" borderId="49" xfId="0" applyFont="1" applyBorder="1" applyAlignment="1">
      <alignment horizontal="left" vertical="top" wrapText="1"/>
    </xf>
    <xf numFmtId="0" fontId="25" fillId="0" borderId="49" xfId="0" applyFont="1" applyBorder="1" applyAlignment="1">
      <alignment horizontal="center" vertical="top" wrapText="1"/>
    </xf>
    <xf numFmtId="0" fontId="12" fillId="0" borderId="49" xfId="0" applyFont="1" applyBorder="1" applyAlignment="1">
      <alignment horizontal="center" vertical="top" wrapText="1"/>
    </xf>
    <xf numFmtId="0" fontId="12" fillId="5" borderId="49" xfId="0" applyFont="1" applyFill="1" applyBorder="1" applyAlignment="1">
      <alignment horizontal="left" vertical="top" wrapText="1"/>
    </xf>
    <xf numFmtId="0" fontId="12" fillId="0" borderId="49" xfId="0" applyFont="1" applyBorder="1" applyAlignment="1">
      <alignment horizontal="left" vertical="top" wrapText="1"/>
    </xf>
    <xf numFmtId="0" fontId="17" fillId="0" borderId="9" xfId="0" applyFont="1" applyBorder="1" applyAlignment="1">
      <alignment vertical="top" wrapText="1"/>
    </xf>
    <xf numFmtId="0" fontId="17" fillId="0" borderId="70" xfId="0" applyFont="1" applyBorder="1" applyAlignment="1">
      <alignment vertical="top" wrapText="1"/>
    </xf>
    <xf numFmtId="0" fontId="17" fillId="0" borderId="49" xfId="0" applyFont="1" applyBorder="1" applyAlignment="1">
      <alignment vertical="top" wrapText="1"/>
    </xf>
    <xf numFmtId="0" fontId="16" fillId="0" borderId="9" xfId="0" applyFont="1" applyBorder="1" applyAlignment="1">
      <alignment horizontal="left" vertical="top" wrapText="1"/>
    </xf>
    <xf numFmtId="0" fontId="12" fillId="5" borderId="9" xfId="0" applyFont="1" applyFill="1" applyBorder="1" applyAlignment="1">
      <alignment horizontal="center" vertical="top" wrapText="1"/>
    </xf>
    <xf numFmtId="0" fontId="77" fillId="0" borderId="0" xfId="0" applyFont="1"/>
    <xf numFmtId="0" fontId="17" fillId="0" borderId="0" xfId="0" applyFont="1" applyAlignment="1">
      <alignment horizontal="left" vertical="top" wrapText="1"/>
    </xf>
    <xf numFmtId="0" fontId="17" fillId="0" borderId="9" xfId="0" applyFont="1" applyBorder="1" applyAlignment="1">
      <alignment horizontal="center" vertical="top" wrapText="1"/>
    </xf>
    <xf numFmtId="0" fontId="16" fillId="0" borderId="9" xfId="0" applyFont="1" applyBorder="1" applyAlignment="1">
      <alignment horizontal="left" vertical="center" wrapText="1"/>
    </xf>
    <xf numFmtId="0" fontId="75" fillId="0" borderId="12" xfId="0" applyFont="1" applyBorder="1" applyAlignment="1">
      <alignment vertical="top" wrapText="1"/>
    </xf>
    <xf numFmtId="0" fontId="12" fillId="5" borderId="70" xfId="0" applyFont="1" applyFill="1" applyBorder="1" applyAlignment="1">
      <alignment horizontal="center" vertical="top" wrapText="1"/>
    </xf>
    <xf numFmtId="0" fontId="12" fillId="5" borderId="49" xfId="0" applyFont="1" applyFill="1" applyBorder="1" applyAlignment="1">
      <alignment horizontal="center" vertical="top" wrapText="1"/>
    </xf>
    <xf numFmtId="0" fontId="75" fillId="0" borderId="0" xfId="0" applyFont="1" applyBorder="1" applyAlignment="1">
      <alignment horizontal="center" vertical="top" wrapText="1"/>
    </xf>
    <xf numFmtId="0" fontId="75" fillId="0" borderId="0" xfId="0" applyFont="1" applyBorder="1" applyAlignment="1">
      <alignment vertical="top" wrapText="1"/>
    </xf>
    <xf numFmtId="0" fontId="75" fillId="0" borderId="0" xfId="0" applyFont="1" applyBorder="1" applyAlignment="1">
      <alignment horizontal="left" vertical="top" wrapText="1"/>
    </xf>
    <xf numFmtId="0" fontId="17" fillId="0" borderId="0" xfId="0" applyFont="1" applyBorder="1" applyAlignment="1">
      <alignment horizontal="center" vertical="top" wrapText="1"/>
    </xf>
    <xf numFmtId="0" fontId="12" fillId="0" borderId="0" xfId="0" applyFont="1" applyBorder="1" applyAlignment="1">
      <alignment horizontal="center" vertical="top" wrapText="1"/>
    </xf>
    <xf numFmtId="0" fontId="12" fillId="5" borderId="0" xfId="0" applyFont="1" applyFill="1" applyBorder="1" applyAlignment="1">
      <alignment horizontal="left" vertical="top" wrapText="1"/>
    </xf>
    <xf numFmtId="0" fontId="12" fillId="0" borderId="0" xfId="0" applyFont="1" applyBorder="1" applyAlignment="1">
      <alignment horizontal="left" vertical="top" wrapText="1"/>
    </xf>
    <xf numFmtId="0" fontId="0" fillId="0" borderId="1" xfId="0" applyBorder="1" applyAlignment="1">
      <alignment horizontal="center" vertical="center"/>
    </xf>
    <xf numFmtId="168" fontId="0" fillId="0" borderId="2" xfId="0" applyNumberFormat="1" applyBorder="1" applyAlignment="1">
      <alignment horizontal="center" vertical="center"/>
    </xf>
    <xf numFmtId="0" fontId="0" fillId="0" borderId="18" xfId="0" applyBorder="1" applyAlignment="1">
      <alignment horizontal="center" vertical="center"/>
    </xf>
    <xf numFmtId="164" fontId="13" fillId="0" borderId="14" xfId="0" applyNumberFormat="1" applyFont="1" applyBorder="1" applyAlignment="1">
      <alignment horizontal="center" vertical="center" wrapText="1"/>
    </xf>
    <xf numFmtId="164" fontId="13" fillId="0" borderId="15" xfId="0" applyNumberFormat="1"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9"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1" fillId="0" borderId="29" xfId="0" applyFont="1" applyBorder="1" applyAlignment="1">
      <alignment horizontal="center" vertical="center" textRotation="90" wrapText="1"/>
    </xf>
    <xf numFmtId="0" fontId="1" fillId="0" borderId="2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9"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7" xfId="0" applyFont="1" applyBorder="1" applyAlignment="1">
      <alignment horizontal="center" vertical="center" textRotation="90" wrapText="1"/>
    </xf>
    <xf numFmtId="0" fontId="1" fillId="0" borderId="38"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0" fontId="1" fillId="0" borderId="26" xfId="0" applyFont="1" applyBorder="1" applyAlignment="1">
      <alignment horizontal="center" vertical="center" textRotation="90" wrapText="1"/>
    </xf>
    <xf numFmtId="0" fontId="1" fillId="0" borderId="11" xfId="0" applyFont="1" applyBorder="1" applyAlignment="1">
      <alignment horizontal="center" vertical="center"/>
    </xf>
    <xf numFmtId="0" fontId="1" fillId="0" borderId="26" xfId="0" applyFont="1" applyBorder="1" applyAlignment="1">
      <alignment horizontal="center" vertical="center"/>
    </xf>
    <xf numFmtId="0" fontId="1" fillId="0" borderId="16" xfId="0" applyFont="1" applyBorder="1" applyAlignment="1">
      <alignment horizontal="center" vertical="center" textRotation="90" wrapTex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Fill="1" applyAlignment="1">
      <alignment horizontal="center"/>
    </xf>
    <xf numFmtId="0" fontId="5" fillId="0" borderId="0" xfId="0" applyFont="1" applyFill="1" applyAlignment="1">
      <alignment horizontal="center"/>
    </xf>
    <xf numFmtId="0" fontId="5" fillId="0" borderId="21" xfId="0" applyFont="1" applyFill="1" applyBorder="1" applyAlignment="1">
      <alignment horizontal="left"/>
    </xf>
    <xf numFmtId="0" fontId="6" fillId="0" borderId="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2" fillId="0" borderId="21" xfId="0" applyFont="1" applyFill="1" applyBorder="1" applyAlignment="1">
      <alignment horizontal="left"/>
    </xf>
    <xf numFmtId="0" fontId="14" fillId="0" borderId="2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32" xfId="0" applyFont="1" applyBorder="1" applyAlignment="1">
      <alignment horizontal="center" vertical="center" wrapText="1"/>
    </xf>
    <xf numFmtId="0" fontId="73" fillId="0" borderId="39" xfId="0" applyFont="1" applyFill="1" applyBorder="1" applyAlignment="1">
      <alignment horizontal="left" vertical="center" wrapText="1"/>
    </xf>
    <xf numFmtId="0" fontId="73" fillId="0" borderId="40"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21" fillId="0" borderId="0" xfId="0" applyFont="1" applyFill="1" applyAlignment="1">
      <alignment horizontal="center"/>
    </xf>
    <xf numFmtId="0" fontId="12" fillId="0" borderId="0" xfId="0" applyFont="1" applyFill="1" applyAlignment="1">
      <alignment horizontal="center"/>
    </xf>
    <xf numFmtId="0" fontId="4" fillId="0" borderId="0" xfId="0" applyFont="1" applyFill="1" applyBorder="1" applyAlignment="1">
      <alignment horizontal="center"/>
    </xf>
    <xf numFmtId="0" fontId="15" fillId="0" borderId="39"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4" fillId="0" borderId="0" xfId="0" applyFont="1" applyFill="1" applyAlignment="1">
      <alignment horizontal="center" vertical="center"/>
    </xf>
    <xf numFmtId="0" fontId="15" fillId="0" borderId="0"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5" fillId="0" borderId="41" xfId="0" applyNumberFormat="1" applyFont="1" applyFill="1" applyBorder="1" applyAlignment="1">
      <alignment horizontal="center" vertical="center" wrapText="1"/>
    </xf>
    <xf numFmtId="0" fontId="5" fillId="0" borderId="42"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22" fillId="0" borderId="0" xfId="0" applyFont="1" applyFill="1" applyAlignment="1">
      <alignment horizontal="center"/>
    </xf>
    <xf numFmtId="0" fontId="4" fillId="0" borderId="21" xfId="0" applyFont="1" applyFill="1" applyBorder="1" applyAlignment="1">
      <alignment horizontal="left"/>
    </xf>
    <xf numFmtId="0" fontId="4" fillId="0" borderId="0" xfId="0" applyFont="1" applyAlignment="1">
      <alignment horizontal="center" vertical="center"/>
    </xf>
    <xf numFmtId="0" fontId="5" fillId="0" borderId="0" xfId="0" applyFont="1" applyAlignment="1">
      <alignment horizontal="center" vertical="center"/>
    </xf>
    <xf numFmtId="0" fontId="75" fillId="0" borderId="11" xfId="0" applyFont="1" applyBorder="1" applyAlignment="1">
      <alignment horizontal="center" vertical="top" wrapText="1"/>
    </xf>
    <xf numFmtId="0" fontId="75" fillId="0" borderId="10" xfId="0" applyFont="1" applyBorder="1" applyAlignment="1">
      <alignment horizontal="center" vertical="top" wrapText="1"/>
    </xf>
    <xf numFmtId="0" fontId="75" fillId="0" borderId="12" xfId="0" applyFont="1" applyBorder="1" applyAlignment="1">
      <alignment horizontal="center" vertical="top" wrapText="1"/>
    </xf>
    <xf numFmtId="0" fontId="25" fillId="0" borderId="11" xfId="0" applyFont="1" applyBorder="1" applyAlignment="1">
      <alignment horizontal="center" vertical="top" wrapText="1"/>
    </xf>
    <xf numFmtId="0" fontId="25" fillId="0" borderId="10" xfId="0" applyFont="1" applyBorder="1" applyAlignment="1">
      <alignment horizontal="center" vertical="top" wrapText="1"/>
    </xf>
    <xf numFmtId="0" fontId="25" fillId="0" borderId="12" xfId="0" applyFont="1" applyBorder="1" applyAlignment="1">
      <alignment horizontal="center" vertical="top" wrapText="1"/>
    </xf>
    <xf numFmtId="0" fontId="21" fillId="0" borderId="0" xfId="0" applyFont="1" applyAlignment="1">
      <alignment horizontal="center" vertical="center"/>
    </xf>
    <xf numFmtId="0" fontId="12" fillId="0" borderId="11" xfId="0" applyFont="1" applyBorder="1" applyAlignment="1">
      <alignment horizontal="center" vertical="top" wrapText="1"/>
    </xf>
    <xf numFmtId="0" fontId="12" fillId="0" borderId="10" xfId="0" applyFont="1" applyBorder="1" applyAlignment="1">
      <alignment horizontal="center" vertical="top" wrapText="1"/>
    </xf>
    <xf numFmtId="0" fontId="12" fillId="0" borderId="12" xfId="0" applyFont="1" applyBorder="1" applyAlignment="1">
      <alignment horizontal="center" vertical="top" wrapText="1"/>
    </xf>
    <xf numFmtId="0" fontId="12" fillId="5" borderId="11" xfId="0" applyFont="1" applyFill="1" applyBorder="1" applyAlignment="1">
      <alignment horizontal="left" vertical="top" wrapText="1"/>
    </xf>
    <xf numFmtId="0" fontId="12" fillId="5" borderId="10" xfId="0" applyFont="1" applyFill="1" applyBorder="1" applyAlignment="1">
      <alignment horizontal="left" vertical="top" wrapText="1"/>
    </xf>
    <xf numFmtId="0" fontId="12" fillId="5" borderId="12" xfId="0" applyFont="1" applyFill="1" applyBorder="1" applyAlignment="1">
      <alignment horizontal="left" vertical="top" wrapText="1"/>
    </xf>
    <xf numFmtId="0" fontId="12" fillId="0" borderId="11" xfId="0" applyFont="1" applyBorder="1" applyAlignment="1">
      <alignment horizontal="left" vertical="top" wrapText="1"/>
    </xf>
    <xf numFmtId="0" fontId="12" fillId="0" borderId="10" xfId="0" applyFont="1" applyBorder="1" applyAlignment="1">
      <alignment horizontal="left" vertical="top" wrapText="1"/>
    </xf>
    <xf numFmtId="0" fontId="12" fillId="0" borderId="12" xfId="0" applyFont="1" applyBorder="1" applyAlignment="1">
      <alignment horizontal="left" vertical="top" wrapText="1"/>
    </xf>
    <xf numFmtId="0" fontId="4" fillId="0" borderId="0" xfId="0" applyFont="1" applyAlignment="1">
      <alignment horizontal="center"/>
    </xf>
    <xf numFmtId="0" fontId="12" fillId="0" borderId="0" xfId="0" applyFont="1" applyAlignment="1">
      <alignment horizontal="center"/>
    </xf>
    <xf numFmtId="0" fontId="12" fillId="0" borderId="0" xfId="0" applyFont="1" applyBorder="1" applyAlignment="1">
      <alignment horizontal="center"/>
    </xf>
    <xf numFmtId="0" fontId="12" fillId="0" borderId="49" xfId="0" applyFont="1" applyBorder="1" applyAlignment="1">
      <alignment horizontal="left"/>
    </xf>
    <xf numFmtId="0" fontId="28" fillId="0" borderId="0" xfId="7" applyFont="1" applyAlignment="1">
      <alignment horizontal="center" vertical="center"/>
    </xf>
    <xf numFmtId="0" fontId="17" fillId="0" borderId="49" xfId="7" applyFont="1" applyBorder="1" applyAlignment="1">
      <alignment horizontal="right" vertical="center"/>
    </xf>
    <xf numFmtId="0" fontId="24" fillId="0" borderId="11" xfId="7" applyFont="1" applyBorder="1" applyAlignment="1">
      <alignment horizontal="center" vertical="center"/>
    </xf>
    <xf numFmtId="0" fontId="24" fillId="0" borderId="12" xfId="7" applyFont="1" applyBorder="1" applyAlignment="1">
      <alignment horizontal="center" vertical="center"/>
    </xf>
    <xf numFmtId="0" fontId="24" fillId="0" borderId="50" xfId="7" applyFont="1" applyBorder="1" applyAlignment="1">
      <alignment horizontal="center" vertical="center"/>
    </xf>
    <xf numFmtId="0" fontId="24" fillId="0" borderId="60" xfId="7" applyFont="1" applyBorder="1" applyAlignment="1">
      <alignment horizontal="center" vertical="center"/>
    </xf>
    <xf numFmtId="0" fontId="24" fillId="0" borderId="27" xfId="7" applyFont="1" applyBorder="1" applyAlignment="1">
      <alignment horizontal="center" vertical="center"/>
    </xf>
    <xf numFmtId="0" fontId="24" fillId="0" borderId="50" xfId="7" applyFont="1" applyBorder="1" applyAlignment="1">
      <alignment horizontal="center" vertical="center" wrapText="1"/>
    </xf>
    <xf numFmtId="0" fontId="24" fillId="0" borderId="60" xfId="7" applyFont="1" applyBorder="1" applyAlignment="1">
      <alignment horizontal="center" vertical="center" wrapText="1"/>
    </xf>
    <xf numFmtId="0" fontId="24" fillId="0" borderId="27" xfId="7" applyFont="1" applyBorder="1" applyAlignment="1">
      <alignment horizontal="center" vertical="center" wrapText="1"/>
    </xf>
    <xf numFmtId="0" fontId="26" fillId="0" borderId="0" xfId="7" applyFont="1" applyAlignment="1">
      <alignment horizontal="center" vertical="center"/>
    </xf>
    <xf numFmtId="0" fontId="21" fillId="0" borderId="0" xfId="7" applyFont="1" applyAlignment="1">
      <alignment horizontal="center" vertical="center"/>
    </xf>
    <xf numFmtId="0" fontId="17" fillId="0" borderId="0" xfId="7" applyFont="1" applyBorder="1" applyAlignment="1">
      <alignment horizontal="right" vertical="center"/>
    </xf>
    <xf numFmtId="0" fontId="24" fillId="0" borderId="9" xfId="7" applyFont="1" applyBorder="1" applyAlignment="1">
      <alignment horizontal="center" vertical="center"/>
    </xf>
    <xf numFmtId="0" fontId="24" fillId="0" borderId="9" xfId="7" applyFont="1" applyBorder="1" applyAlignment="1">
      <alignment horizontal="center" vertical="center" wrapText="1"/>
    </xf>
    <xf numFmtId="0" fontId="0" fillId="0" borderId="0" xfId="0" applyAlignment="1">
      <alignment horizontal="center"/>
    </xf>
    <xf numFmtId="0" fontId="72" fillId="0" borderId="0" xfId="862" quotePrefix="1" applyFont="1" applyAlignment="1">
      <alignment horizontal="center" vertical="center"/>
    </xf>
    <xf numFmtId="0" fontId="58" fillId="0" borderId="0" xfId="862" applyFont="1" applyAlignment="1">
      <alignment horizontal="center" vertical="center"/>
    </xf>
    <xf numFmtId="0" fontId="61" fillId="0" borderId="0" xfId="862" applyFont="1" applyAlignment="1">
      <alignment horizontal="center" vertical="center"/>
    </xf>
    <xf numFmtId="0" fontId="64" fillId="0" borderId="0" xfId="862" applyFont="1" applyBorder="1" applyAlignment="1">
      <alignment horizontal="center" vertical="center"/>
    </xf>
    <xf numFmtId="0" fontId="65" fillId="0" borderId="0" xfId="862" applyFont="1" applyBorder="1" applyAlignment="1">
      <alignment horizontal="right" vertical="center"/>
    </xf>
    <xf numFmtId="0" fontId="66" fillId="0" borderId="1" xfId="862" applyFont="1" applyBorder="1" applyAlignment="1">
      <alignment horizontal="center" vertical="center" wrapText="1"/>
    </xf>
    <xf numFmtId="0" fontId="63" fillId="0" borderId="19" xfId="862" applyFont="1" applyBorder="1" applyAlignment="1">
      <alignment horizontal="center" vertical="center" wrapText="1"/>
    </xf>
    <xf numFmtId="0" fontId="67" fillId="0" borderId="2" xfId="862" applyFont="1" applyBorder="1" applyAlignment="1">
      <alignment horizontal="center" vertical="center"/>
    </xf>
    <xf numFmtId="0" fontId="63" fillId="31" borderId="2" xfId="862" applyFont="1" applyFill="1" applyBorder="1" applyAlignment="1">
      <alignment horizontal="center" vertical="center" wrapText="1"/>
    </xf>
    <xf numFmtId="0" fontId="63" fillId="31" borderId="9" xfId="862" applyFont="1" applyFill="1" applyBorder="1" applyAlignment="1">
      <alignment horizontal="center" vertical="center" wrapText="1"/>
    </xf>
    <xf numFmtId="0" fontId="63" fillId="0" borderId="18" xfId="862" applyFont="1" applyBorder="1" applyAlignment="1">
      <alignment horizontal="center" vertical="center" wrapText="1"/>
    </xf>
    <xf numFmtId="0" fontId="63" fillId="0" borderId="14" xfId="862" applyFont="1" applyBorder="1" applyAlignment="1">
      <alignment horizontal="center" vertical="center"/>
    </xf>
  </cellXfs>
  <cellStyles count="865">
    <cellStyle name="20% - Accent1 2" xfId="10"/>
    <cellStyle name="20% - Accent1 2 2" xfId="11"/>
    <cellStyle name="20% - Accent1 2_Xl0000525" xfId="12"/>
    <cellStyle name="20% - Accent1 3" xfId="13"/>
    <cellStyle name="20% - Accent1 4" xfId="14"/>
    <cellStyle name="20% - Accent1 5" xfId="15"/>
    <cellStyle name="20% - Accent1 6" xfId="16"/>
    <cellStyle name="20% - Accent1 7" xfId="17"/>
    <cellStyle name="20% - Accent2 2" xfId="18"/>
    <cellStyle name="20% - Accent2 2 2" xfId="19"/>
    <cellStyle name="20% - Accent2 2_Xl0000525" xfId="20"/>
    <cellStyle name="20% - Accent2 3" xfId="21"/>
    <cellStyle name="20% - Accent2 4" xfId="22"/>
    <cellStyle name="20% - Accent2 5" xfId="23"/>
    <cellStyle name="20% - Accent2 6" xfId="24"/>
    <cellStyle name="20% - Accent2 7" xfId="25"/>
    <cellStyle name="20% - Accent3 2" xfId="26"/>
    <cellStyle name="20% - Accent3 2 2" xfId="27"/>
    <cellStyle name="20% - Accent3 2_Xl0000525" xfId="28"/>
    <cellStyle name="20% - Accent3 3" xfId="29"/>
    <cellStyle name="20% - Accent3 4" xfId="30"/>
    <cellStyle name="20% - Accent3 5" xfId="31"/>
    <cellStyle name="20% - Accent3 6" xfId="32"/>
    <cellStyle name="20% - Accent3 7" xfId="33"/>
    <cellStyle name="20% - Accent4 2" xfId="34"/>
    <cellStyle name="20% - Accent4 2 2" xfId="35"/>
    <cellStyle name="20% - Accent4 2_Xl0000525" xfId="36"/>
    <cellStyle name="20% - Accent4 3" xfId="37"/>
    <cellStyle name="20% - Accent4 4" xfId="38"/>
    <cellStyle name="20% - Accent4 5" xfId="39"/>
    <cellStyle name="20% - Accent4 6" xfId="40"/>
    <cellStyle name="20% - Accent4 7" xfId="41"/>
    <cellStyle name="20% - Accent5 2" xfId="42"/>
    <cellStyle name="20% - Accent5 2 2" xfId="43"/>
    <cellStyle name="20% - Accent5 2_Xl0000525" xfId="44"/>
    <cellStyle name="20% - Accent5 3" xfId="45"/>
    <cellStyle name="20% - Accent5 4" xfId="46"/>
    <cellStyle name="20% - Accent5 5" xfId="47"/>
    <cellStyle name="20% - Accent5 6" xfId="48"/>
    <cellStyle name="20% - Accent5 7" xfId="49"/>
    <cellStyle name="20% - Accent6 2" xfId="50"/>
    <cellStyle name="20% - Accent6 2 2" xfId="51"/>
    <cellStyle name="20% - Accent6 2_Xl0000525" xfId="52"/>
    <cellStyle name="20% - Accent6 3" xfId="53"/>
    <cellStyle name="20% - Accent6 4" xfId="54"/>
    <cellStyle name="20% - Accent6 5" xfId="55"/>
    <cellStyle name="20% - Accent6 6" xfId="56"/>
    <cellStyle name="20% - Accent6 7" xfId="57"/>
    <cellStyle name="20% - Акцент1" xfId="58"/>
    <cellStyle name="20% - Акцент2" xfId="59"/>
    <cellStyle name="20% - Акцент3" xfId="60"/>
    <cellStyle name="20% - Акцент4" xfId="61"/>
    <cellStyle name="20% - Акцент5" xfId="62"/>
    <cellStyle name="20% - Акцент6" xfId="63"/>
    <cellStyle name="40% - Accent1 2" xfId="64"/>
    <cellStyle name="40% - Accent1 2 2" xfId="65"/>
    <cellStyle name="40% - Accent1 2_Xl0000525" xfId="66"/>
    <cellStyle name="40% - Accent1 3" xfId="67"/>
    <cellStyle name="40% - Accent1 4" xfId="68"/>
    <cellStyle name="40% - Accent1 5" xfId="69"/>
    <cellStyle name="40% - Accent1 6" xfId="70"/>
    <cellStyle name="40% - Accent1 7" xfId="71"/>
    <cellStyle name="40% - Accent2 2" xfId="72"/>
    <cellStyle name="40% - Accent2 2 2" xfId="73"/>
    <cellStyle name="40% - Accent2 2_Xl0000525" xfId="74"/>
    <cellStyle name="40% - Accent2 3" xfId="75"/>
    <cellStyle name="40% - Accent2 4" xfId="76"/>
    <cellStyle name="40% - Accent2 5" xfId="77"/>
    <cellStyle name="40% - Accent2 6" xfId="78"/>
    <cellStyle name="40% - Accent2 7" xfId="79"/>
    <cellStyle name="40% - Accent3 2" xfId="80"/>
    <cellStyle name="40% - Accent3 2 2" xfId="81"/>
    <cellStyle name="40% - Accent3 2_Xl0000525" xfId="82"/>
    <cellStyle name="40% - Accent3 3" xfId="83"/>
    <cellStyle name="40% - Accent3 4" xfId="84"/>
    <cellStyle name="40% - Accent3 5" xfId="85"/>
    <cellStyle name="40% - Accent3 6" xfId="86"/>
    <cellStyle name="40% - Accent3 7" xfId="87"/>
    <cellStyle name="40% - Accent4 2" xfId="88"/>
    <cellStyle name="40% - Accent4 2 2" xfId="89"/>
    <cellStyle name="40% - Accent4 2_Xl0000525" xfId="90"/>
    <cellStyle name="40% - Accent4 3" xfId="91"/>
    <cellStyle name="40% - Accent4 4" xfId="92"/>
    <cellStyle name="40% - Accent4 5" xfId="93"/>
    <cellStyle name="40% - Accent4 6" xfId="94"/>
    <cellStyle name="40% - Accent4 7" xfId="95"/>
    <cellStyle name="40% - Accent5 2" xfId="96"/>
    <cellStyle name="40% - Accent5 2 2" xfId="97"/>
    <cellStyle name="40% - Accent5 2_Xl0000525" xfId="98"/>
    <cellStyle name="40% - Accent5 3" xfId="99"/>
    <cellStyle name="40% - Accent5 4" xfId="100"/>
    <cellStyle name="40% - Accent5 5" xfId="101"/>
    <cellStyle name="40% - Accent5 6" xfId="102"/>
    <cellStyle name="40% - Accent5 7" xfId="103"/>
    <cellStyle name="40% - Accent6 2" xfId="104"/>
    <cellStyle name="40% - Accent6 2 2" xfId="105"/>
    <cellStyle name="40% - Accent6 2_Xl0000525" xfId="106"/>
    <cellStyle name="40% - Accent6 3" xfId="107"/>
    <cellStyle name="40% - Accent6 4" xfId="108"/>
    <cellStyle name="40% - Accent6 5" xfId="109"/>
    <cellStyle name="40% - Accent6 6" xfId="110"/>
    <cellStyle name="40% - Accent6 7" xfId="111"/>
    <cellStyle name="40% - Акцент1" xfId="112"/>
    <cellStyle name="40% - Акцент2" xfId="113"/>
    <cellStyle name="40% - Акцент3" xfId="114"/>
    <cellStyle name="40% - Акцент4" xfId="115"/>
    <cellStyle name="40% - Акцент5" xfId="116"/>
    <cellStyle name="40% - Акцент6" xfId="117"/>
    <cellStyle name="60% - Accent1 2" xfId="118"/>
    <cellStyle name="60% - Accent1 3" xfId="119"/>
    <cellStyle name="60% - Accent1 4" xfId="120"/>
    <cellStyle name="60% - Accent1 5" xfId="121"/>
    <cellStyle name="60% - Accent1 6" xfId="122"/>
    <cellStyle name="60% - Accent1 7" xfId="123"/>
    <cellStyle name="60% - Accent2 2" xfId="124"/>
    <cellStyle name="60% - Accent2 3" xfId="125"/>
    <cellStyle name="60% - Accent2 4" xfId="126"/>
    <cellStyle name="60% - Accent2 5" xfId="127"/>
    <cellStyle name="60% - Accent2 6" xfId="128"/>
    <cellStyle name="60% - Accent2 7" xfId="129"/>
    <cellStyle name="60% - Accent3 2" xfId="130"/>
    <cellStyle name="60% - Accent3 3" xfId="131"/>
    <cellStyle name="60% - Accent3 4" xfId="132"/>
    <cellStyle name="60% - Accent3 5" xfId="133"/>
    <cellStyle name="60% - Accent3 6" xfId="134"/>
    <cellStyle name="60% - Accent3 7" xfId="135"/>
    <cellStyle name="60% - Accent4 2" xfId="136"/>
    <cellStyle name="60% - Accent4 3" xfId="137"/>
    <cellStyle name="60% - Accent4 4" xfId="138"/>
    <cellStyle name="60% - Accent4 5" xfId="139"/>
    <cellStyle name="60% - Accent4 6" xfId="140"/>
    <cellStyle name="60% - Accent4 7" xfId="141"/>
    <cellStyle name="60% - Accent5 2" xfId="142"/>
    <cellStyle name="60% - Accent5 3" xfId="143"/>
    <cellStyle name="60% - Accent5 4" xfId="144"/>
    <cellStyle name="60% - Accent5 5" xfId="145"/>
    <cellStyle name="60% - Accent5 6" xfId="146"/>
    <cellStyle name="60% - Accent5 7" xfId="147"/>
    <cellStyle name="60% - Accent6 2" xfId="148"/>
    <cellStyle name="60% - Accent6 3" xfId="149"/>
    <cellStyle name="60% - Accent6 4" xfId="150"/>
    <cellStyle name="60% - Accent6 5" xfId="151"/>
    <cellStyle name="60% - Accent6 6" xfId="152"/>
    <cellStyle name="60% - Accent6 7" xfId="153"/>
    <cellStyle name="60% - Акцент1" xfId="154"/>
    <cellStyle name="60% - Акцент2" xfId="155"/>
    <cellStyle name="60% - Акцент3" xfId="156"/>
    <cellStyle name="60% - Акцент4" xfId="157"/>
    <cellStyle name="60% - Акцент5" xfId="158"/>
    <cellStyle name="60% - Акцент6" xfId="159"/>
    <cellStyle name="Accent1 2" xfId="160"/>
    <cellStyle name="Accent1 3" xfId="161"/>
    <cellStyle name="Accent1 4" xfId="162"/>
    <cellStyle name="Accent1 5" xfId="163"/>
    <cellStyle name="Accent1 6" xfId="164"/>
    <cellStyle name="Accent1 7" xfId="165"/>
    <cellStyle name="Accent2 2" xfId="166"/>
    <cellStyle name="Accent2 3" xfId="167"/>
    <cellStyle name="Accent2 4" xfId="168"/>
    <cellStyle name="Accent2 5" xfId="169"/>
    <cellStyle name="Accent2 6" xfId="170"/>
    <cellStyle name="Accent2 7" xfId="171"/>
    <cellStyle name="Accent3 2" xfId="172"/>
    <cellStyle name="Accent3 3" xfId="173"/>
    <cellStyle name="Accent3 4" xfId="174"/>
    <cellStyle name="Accent3 5" xfId="175"/>
    <cellStyle name="Accent3 6" xfId="176"/>
    <cellStyle name="Accent3 7" xfId="177"/>
    <cellStyle name="Accent4 2" xfId="178"/>
    <cellStyle name="Accent4 3" xfId="179"/>
    <cellStyle name="Accent4 4" xfId="180"/>
    <cellStyle name="Accent4 5" xfId="181"/>
    <cellStyle name="Accent4 6" xfId="182"/>
    <cellStyle name="Accent4 7" xfId="183"/>
    <cellStyle name="Accent5 2" xfId="184"/>
    <cellStyle name="Accent5 3" xfId="185"/>
    <cellStyle name="Accent5 4" xfId="186"/>
    <cellStyle name="Accent5 5" xfId="187"/>
    <cellStyle name="Accent5 6" xfId="188"/>
    <cellStyle name="Accent5 7" xfId="189"/>
    <cellStyle name="Accent6 2" xfId="190"/>
    <cellStyle name="Accent6 3" xfId="191"/>
    <cellStyle name="Accent6 4" xfId="192"/>
    <cellStyle name="Accent6 5" xfId="193"/>
    <cellStyle name="Accent6 6" xfId="194"/>
    <cellStyle name="Accent6 7" xfId="195"/>
    <cellStyle name="Bad 2" xfId="196"/>
    <cellStyle name="Bad 3" xfId="197"/>
    <cellStyle name="Bad 4" xfId="198"/>
    <cellStyle name="Bad 5" xfId="199"/>
    <cellStyle name="Bad 6" xfId="200"/>
    <cellStyle name="Bad 7" xfId="201"/>
    <cellStyle name="Calculation 2" xfId="202"/>
    <cellStyle name="Calculation 3" xfId="203"/>
    <cellStyle name="Calculation 4" xfId="204"/>
    <cellStyle name="Calculation 5" xfId="205"/>
    <cellStyle name="Calculation 6" xfId="206"/>
    <cellStyle name="Calculation 7" xfId="207"/>
    <cellStyle name="Check Cell 2" xfId="208"/>
    <cellStyle name="Check Cell 3" xfId="209"/>
    <cellStyle name="Check Cell 4" xfId="210"/>
    <cellStyle name="Check Cell 5" xfId="211"/>
    <cellStyle name="Check Cell 6" xfId="212"/>
    <cellStyle name="Check Cell 7" xfId="213"/>
    <cellStyle name="Comma" xfId="2" builtinId="3"/>
    <cellStyle name="Comma 10" xfId="722"/>
    <cellStyle name="Comma 11" xfId="723"/>
    <cellStyle name="Comma 12" xfId="724"/>
    <cellStyle name="Comma 13" xfId="725"/>
    <cellStyle name="Comma 14" xfId="726"/>
    <cellStyle name="Comma 15" xfId="727"/>
    <cellStyle name="Comma 2" xfId="214"/>
    <cellStyle name="Comma 2 2" xfId="215"/>
    <cellStyle name="Comma 2 2 2" xfId="216"/>
    <cellStyle name="Comma 2 2 2 2" xfId="217"/>
    <cellStyle name="Comma 2 2_Xl0000019" xfId="728"/>
    <cellStyle name="Comma 2 3" xfId="218"/>
    <cellStyle name="Comma 2 4" xfId="219"/>
    <cellStyle name="Comma 3" xfId="220"/>
    <cellStyle name="Comma 3 2" xfId="221"/>
    <cellStyle name="Comma 3 2 2" xfId="729"/>
    <cellStyle name="Comma 3 3" xfId="222"/>
    <cellStyle name="Comma 4" xfId="223"/>
    <cellStyle name="Comma 4 2" xfId="224"/>
    <cellStyle name="Comma 4 2 2" xfId="225"/>
    <cellStyle name="Comma 4 2 3" xfId="226"/>
    <cellStyle name="Comma 4 2 4" xfId="227"/>
    <cellStyle name="Comma 4 2 5" xfId="228"/>
    <cellStyle name="Comma 4 2 6" xfId="229"/>
    <cellStyle name="Comma 4 2 7" xfId="230"/>
    <cellStyle name="Comma 4 2 8" xfId="231"/>
    <cellStyle name="Comma 4 3" xfId="232"/>
    <cellStyle name="Comma 4 4" xfId="233"/>
    <cellStyle name="Comma 4 5" xfId="234"/>
    <cellStyle name="Comma 4 6" xfId="235"/>
    <cellStyle name="Comma 4 7" xfId="236"/>
    <cellStyle name="Comma 4 8" xfId="237"/>
    <cellStyle name="Comma 4 9" xfId="238"/>
    <cellStyle name="Comma 4_SUB DIVISION WISE LOSSES, RECOVERY &amp; ADJUSTMENT  01-2015" xfId="730"/>
    <cellStyle name="Comma 5" xfId="239"/>
    <cellStyle name="Comma 5 2" xfId="731"/>
    <cellStyle name="Comma 6" xfId="240"/>
    <cellStyle name="Comma 7" xfId="241"/>
    <cellStyle name="Comma 7 2" xfId="242"/>
    <cellStyle name="Comma 8" xfId="243"/>
    <cellStyle name="Comma 8 2" xfId="732"/>
    <cellStyle name="Comma 9" xfId="244"/>
    <cellStyle name="Comma 9 2" xfId="733"/>
    <cellStyle name="Currency 2" xfId="245"/>
    <cellStyle name="Currency 2 2" xfId="734"/>
    <cellStyle name="Currency 2 3" xfId="735"/>
    <cellStyle name="Currency 3" xfId="246"/>
    <cellStyle name="Currency 4" xfId="736"/>
    <cellStyle name="Currency 4 2" xfId="737"/>
    <cellStyle name="Currency 5" xfId="738"/>
    <cellStyle name="Currency 6" xfId="739"/>
    <cellStyle name="Currency 7" xfId="740"/>
    <cellStyle name="Currency 8" xfId="741"/>
    <cellStyle name="date" xfId="247"/>
    <cellStyle name="date 2" xfId="248"/>
    <cellStyle name="date 3" xfId="249"/>
    <cellStyle name="date 4" xfId="250"/>
    <cellStyle name="date_CE meeting 15.10.14 HDM data" xfId="742"/>
    <cellStyle name="Default" xfId="251"/>
    <cellStyle name="Excel Built-in Normal" xfId="252"/>
    <cellStyle name="Explanatory Text 2" xfId="253"/>
    <cellStyle name="Explanatory Text 3" xfId="254"/>
    <cellStyle name="Explanatory Text 4" xfId="255"/>
    <cellStyle name="Explanatory Text 5" xfId="256"/>
    <cellStyle name="Explanatory Text 6" xfId="257"/>
    <cellStyle name="Explanatory Text 7" xfId="258"/>
    <cellStyle name="Good 2" xfId="259"/>
    <cellStyle name="Good 3" xfId="260"/>
    <cellStyle name="Good 4" xfId="261"/>
    <cellStyle name="Good 5" xfId="262"/>
    <cellStyle name="Good 6" xfId="263"/>
    <cellStyle name="Good 7" xfId="264"/>
    <cellStyle name="Heading" xfId="265"/>
    <cellStyle name="Heading 1 2" xfId="266"/>
    <cellStyle name="Heading 1 3" xfId="267"/>
    <cellStyle name="Heading 1 4" xfId="268"/>
    <cellStyle name="Heading 1 5" xfId="269"/>
    <cellStyle name="Heading 1 6" xfId="270"/>
    <cellStyle name="Heading 1 7" xfId="271"/>
    <cellStyle name="Heading 2 2" xfId="272"/>
    <cellStyle name="Heading 2 3" xfId="273"/>
    <cellStyle name="Heading 2 4" xfId="274"/>
    <cellStyle name="Heading 2 5" xfId="275"/>
    <cellStyle name="Heading 2 6" xfId="276"/>
    <cellStyle name="Heading 2 7" xfId="277"/>
    <cellStyle name="Heading 3 2" xfId="278"/>
    <cellStyle name="Heading 3 3" xfId="279"/>
    <cellStyle name="Heading 3 4" xfId="280"/>
    <cellStyle name="Heading 3 5" xfId="281"/>
    <cellStyle name="Heading 3 6" xfId="282"/>
    <cellStyle name="Heading 3 7" xfId="283"/>
    <cellStyle name="Heading 4 2" xfId="284"/>
    <cellStyle name="Heading 4 3" xfId="285"/>
    <cellStyle name="Heading 4 4" xfId="286"/>
    <cellStyle name="Heading 4 5" xfId="287"/>
    <cellStyle name="Heading 4 6" xfId="288"/>
    <cellStyle name="Heading 4 7" xfId="289"/>
    <cellStyle name="Heading1" xfId="290"/>
    <cellStyle name="Hyperlink 10" xfId="291"/>
    <cellStyle name="Hyperlink 11" xfId="292"/>
    <cellStyle name="Hyperlink 12" xfId="293"/>
    <cellStyle name="Hyperlink 13" xfId="294"/>
    <cellStyle name="Hyperlink 14" xfId="295"/>
    <cellStyle name="Hyperlink 15" xfId="296"/>
    <cellStyle name="Hyperlink 16" xfId="297"/>
    <cellStyle name="Hyperlink 17" xfId="298"/>
    <cellStyle name="Hyperlink 18" xfId="299"/>
    <cellStyle name="Hyperlink 19" xfId="300"/>
    <cellStyle name="Hyperlink 2" xfId="301"/>
    <cellStyle name="Hyperlink 2 2" xfId="302"/>
    <cellStyle name="Hyperlink 2 2 2" xfId="303"/>
    <cellStyle name="Hyperlink 2 2 3" xfId="304"/>
    <cellStyle name="Hyperlink 2 3" xfId="305"/>
    <cellStyle name="Hyperlink 2 4" xfId="306"/>
    <cellStyle name="Hyperlink 2 5" xfId="307"/>
    <cellStyle name="Hyperlink 2 6" xfId="308"/>
    <cellStyle name="Hyperlink 2 7" xfId="309"/>
    <cellStyle name="Hyperlink 2 8" xfId="310"/>
    <cellStyle name="Hyperlink 2 9" xfId="311"/>
    <cellStyle name="Hyperlink 2_Age Wise -012013" xfId="312"/>
    <cellStyle name="Hyperlink 20" xfId="313"/>
    <cellStyle name="Hyperlink 21" xfId="314"/>
    <cellStyle name="Hyperlink 22" xfId="315"/>
    <cellStyle name="Hyperlink 23" xfId="316"/>
    <cellStyle name="Hyperlink 24" xfId="317"/>
    <cellStyle name="Hyperlink 25" xfId="318"/>
    <cellStyle name="Hyperlink 26" xfId="319"/>
    <cellStyle name="Hyperlink 27" xfId="320"/>
    <cellStyle name="Hyperlink 28" xfId="321"/>
    <cellStyle name="Hyperlink 29" xfId="322"/>
    <cellStyle name="Hyperlink 3" xfId="323"/>
    <cellStyle name="Hyperlink 3 2" xfId="324"/>
    <cellStyle name="Hyperlink 3 3" xfId="325"/>
    <cellStyle name="Hyperlink 30" xfId="326"/>
    <cellStyle name="Hyperlink 31" xfId="327"/>
    <cellStyle name="Hyperlink 32" xfId="328"/>
    <cellStyle name="Hyperlink 33" xfId="329"/>
    <cellStyle name="Hyperlink 34" xfId="330"/>
    <cellStyle name="Hyperlink 35" xfId="331"/>
    <cellStyle name="Hyperlink 36" xfId="332"/>
    <cellStyle name="Hyperlink 37" xfId="333"/>
    <cellStyle name="Hyperlink 38" xfId="334"/>
    <cellStyle name="Hyperlink 4" xfId="335"/>
    <cellStyle name="Hyperlink 5" xfId="336"/>
    <cellStyle name="Hyperlink 6" xfId="337"/>
    <cellStyle name="Hyperlink 7" xfId="338"/>
    <cellStyle name="Hyperlink 8" xfId="339"/>
    <cellStyle name="Hyperlink 9" xfId="340"/>
    <cellStyle name="Input 2" xfId="341"/>
    <cellStyle name="Input 3" xfId="342"/>
    <cellStyle name="Input 4" xfId="343"/>
    <cellStyle name="Input 5" xfId="344"/>
    <cellStyle name="Input 6" xfId="345"/>
    <cellStyle name="Input 7" xfId="346"/>
    <cellStyle name="Linked Cell 2" xfId="347"/>
    <cellStyle name="Linked Cell 3" xfId="348"/>
    <cellStyle name="Linked Cell 4" xfId="349"/>
    <cellStyle name="Linked Cell 5" xfId="350"/>
    <cellStyle name="Linked Cell 6" xfId="351"/>
    <cellStyle name="Linked Cell 7" xfId="352"/>
    <cellStyle name="Neutral 2" xfId="353"/>
    <cellStyle name="Neutral 3" xfId="354"/>
    <cellStyle name="Neutral 4" xfId="355"/>
    <cellStyle name="Neutral 5" xfId="356"/>
    <cellStyle name="Neutral 6" xfId="357"/>
    <cellStyle name="Neutral 7" xfId="358"/>
    <cellStyle name="Normal" xfId="0" builtinId="0"/>
    <cellStyle name="Normal 10" xfId="359"/>
    <cellStyle name="Normal 10 2" xfId="360"/>
    <cellStyle name="Normal 10 2 2" xfId="743"/>
    <cellStyle name="Normal 10 3" xfId="361"/>
    <cellStyle name="Normal 10 4" xfId="744"/>
    <cellStyle name="Normal 10 5" xfId="745"/>
    <cellStyle name="Normal 10_01-2015 tentative" xfId="746"/>
    <cellStyle name="Normal 102" xfId="3"/>
    <cellStyle name="Normal 11" xfId="362"/>
    <cellStyle name="Normal 11 2" xfId="363"/>
    <cellStyle name="Normal 11 2 10" xfId="747"/>
    <cellStyle name="Normal 11 2 2" xfId="364"/>
    <cellStyle name="Normal 11 2 2 2" xfId="748"/>
    <cellStyle name="Normal 11 2_LQP meeting 21.10.2014" xfId="749"/>
    <cellStyle name="Normal 11 3" xfId="365"/>
    <cellStyle name="Normal 11 3 2" xfId="366"/>
    <cellStyle name="Normal 11 3_LQP meeting 21.10.2014" xfId="750"/>
    <cellStyle name="Normal 11 4" xfId="367"/>
    <cellStyle name="Normal 11_01-2015 tentative" xfId="751"/>
    <cellStyle name="Normal 12" xfId="368"/>
    <cellStyle name="Normal 12 2" xfId="369"/>
    <cellStyle name="Normal 12 2 2" xfId="370"/>
    <cellStyle name="Normal 12 2 2 2" xfId="371"/>
    <cellStyle name="Normal 12 2 2_LQP meeting 21.10.2014" xfId="752"/>
    <cellStyle name="Normal 12 2 3" xfId="372"/>
    <cellStyle name="Normal 12 2 3 2" xfId="373"/>
    <cellStyle name="Normal 12 2 3_LQP meeting 21.10.2014" xfId="753"/>
    <cellStyle name="Normal 12 2 4" xfId="374"/>
    <cellStyle name="Normal 12 2_CP-114" xfId="375"/>
    <cellStyle name="Normal 12 3" xfId="376"/>
    <cellStyle name="Normal 12 3 2" xfId="377"/>
    <cellStyle name="Normal 12 3 2 2" xfId="378"/>
    <cellStyle name="Normal 12 3 2_LQP meeting 21.10.2014" xfId="754"/>
    <cellStyle name="Normal 12 3 3" xfId="379"/>
    <cellStyle name="Normal 12 3 3 2" xfId="380"/>
    <cellStyle name="Normal 12 3 3_LQP meeting 21.10.2014" xfId="755"/>
    <cellStyle name="Normal 12 3 4" xfId="381"/>
    <cellStyle name="Normal 12 3 5" xfId="382"/>
    <cellStyle name="Normal 12 3 6" xfId="383"/>
    <cellStyle name="Normal 12 3 6 11 3 2" xfId="384"/>
    <cellStyle name="Normal 12 3 6 2" xfId="385"/>
    <cellStyle name="Normal 12 3 7" xfId="386"/>
    <cellStyle name="Normal 12 3_CP-114" xfId="387"/>
    <cellStyle name="Normal 12 4" xfId="388"/>
    <cellStyle name="Normal 12 4 2" xfId="389"/>
    <cellStyle name="Normal 12 4_LQP meeting 21.10.2014" xfId="756"/>
    <cellStyle name="Normal 12 5" xfId="390"/>
    <cellStyle name="Normal 12 5 2" xfId="391"/>
    <cellStyle name="Normal 12 5_LQP meeting 21.10.2014" xfId="757"/>
    <cellStyle name="Normal 12 6" xfId="392"/>
    <cellStyle name="Normal 12_CP-114" xfId="393"/>
    <cellStyle name="Normal 13" xfId="394"/>
    <cellStyle name="Normal 13 2" xfId="395"/>
    <cellStyle name="Normal 13 2 2" xfId="396"/>
    <cellStyle name="Normal 13 2 3" xfId="397"/>
    <cellStyle name="Normal 13 3" xfId="398"/>
    <cellStyle name="Normal 13 4" xfId="399"/>
    <cellStyle name="Normal 13_Age Wise -012013" xfId="400"/>
    <cellStyle name="Normal 14" xfId="401"/>
    <cellStyle name="Normal 14 2" xfId="402"/>
    <cellStyle name="Normal 14 2 2" xfId="403"/>
    <cellStyle name="Normal 14 2 3" xfId="404"/>
    <cellStyle name="Normal 14 3" xfId="405"/>
    <cellStyle name="Normal 14 4" xfId="406"/>
    <cellStyle name="Normal 14_Age Wise -012013" xfId="407"/>
    <cellStyle name="Normal 15" xfId="408"/>
    <cellStyle name="Normal 15 2" xfId="409"/>
    <cellStyle name="Normal 15 2 2" xfId="758"/>
    <cellStyle name="Normal 15 2_01-2015 tentative" xfId="759"/>
    <cellStyle name="Normal 15 3" xfId="410"/>
    <cellStyle name="Normal 15 3 2" xfId="411"/>
    <cellStyle name="Normal 15_A-MAJR2013-14" xfId="412"/>
    <cellStyle name="Normal 16" xfId="413"/>
    <cellStyle name="Normal 16 2" xfId="414"/>
    <cellStyle name="Normal 16_Xl0000019" xfId="760"/>
    <cellStyle name="Normal 17" xfId="415"/>
    <cellStyle name="Normal 17 2" xfId="416"/>
    <cellStyle name="Normal 17 2 2" xfId="761"/>
    <cellStyle name="Normal 17_CP-114" xfId="417"/>
    <cellStyle name="Normal 18" xfId="418"/>
    <cellStyle name="Normal 18 2" xfId="419"/>
    <cellStyle name="Normal 18 2 2" xfId="420"/>
    <cellStyle name="Normal 18 3" xfId="762"/>
    <cellStyle name="Normal 18 3 2" xfId="763"/>
    <cellStyle name="Normal 18 4" xfId="764"/>
    <cellStyle name="Normal 18 5" xfId="765"/>
    <cellStyle name="Normal 18_01-2015 tentative" xfId="766"/>
    <cellStyle name="Normal 19" xfId="421"/>
    <cellStyle name="Normal 19 2" xfId="422"/>
    <cellStyle name="Normal 19 3" xfId="767"/>
    <cellStyle name="Normal 19 4" xfId="768"/>
    <cellStyle name="Normal 19_01-2015 tentative" xfId="769"/>
    <cellStyle name="Normal 2" xfId="4"/>
    <cellStyle name="Normal 2 10" xfId="423"/>
    <cellStyle name="Normal 2 11" xfId="424"/>
    <cellStyle name="Normal 2 17" xfId="770"/>
    <cellStyle name="Normal 2 2" xfId="425"/>
    <cellStyle name="Normal 2 2 2" xfId="426"/>
    <cellStyle name="Normal 2 2 2 2" xfId="427"/>
    <cellStyle name="Normal 2 2 2 2 10" xfId="771"/>
    <cellStyle name="Normal 2 2 2 2 2" xfId="428"/>
    <cellStyle name="Normal 2 2 2 2 2 2" xfId="772"/>
    <cellStyle name="Normal 2 2 2 2_LQP meeting 21.10.2014" xfId="773"/>
    <cellStyle name="Normal 2 2 2 3" xfId="429"/>
    <cellStyle name="Normal 2 2 2 3 2" xfId="430"/>
    <cellStyle name="Normal 2 2 2 3_LQP meeting 21.10.2014" xfId="774"/>
    <cellStyle name="Normal 2 2 2 4" xfId="431"/>
    <cellStyle name="Normal 2 2 2 4 2" xfId="432"/>
    <cellStyle name="Normal 2 2 2 5" xfId="775"/>
    <cellStyle name="Normal 2 2 2_CE meeting 15.10.14 HDM data" xfId="433"/>
    <cellStyle name="Normal 2 2 3" xfId="434"/>
    <cellStyle name="Normal 2 2 3 2" xfId="435"/>
    <cellStyle name="Normal 2 2 4" xfId="436"/>
    <cellStyle name="Normal 2 2 5" xfId="437"/>
    <cellStyle name="Normal 2 2_Book losses data" xfId="438"/>
    <cellStyle name="Normal 2 3" xfId="439"/>
    <cellStyle name="Normal 2 3 2" xfId="440"/>
    <cellStyle name="Normal 2 3_CP-114" xfId="441"/>
    <cellStyle name="Normal 2 4" xfId="442"/>
    <cellStyle name="Normal 2 4 2" xfId="776"/>
    <cellStyle name="Normal 2 5" xfId="443"/>
    <cellStyle name="Normal 2 6" xfId="444"/>
    <cellStyle name="Normal 2 7" xfId="445"/>
    <cellStyle name="Normal 2 7 2" xfId="777"/>
    <cellStyle name="Normal 2 8" xfId="446"/>
    <cellStyle name="Normal 2 9" xfId="447"/>
    <cellStyle name="Normal 2_01-2015 tentative" xfId="778"/>
    <cellStyle name="Normal 20" xfId="448"/>
    <cellStyle name="Normal 20 2" xfId="779"/>
    <cellStyle name="Normal 20_Xl0000019" xfId="780"/>
    <cellStyle name="Normal 21" xfId="449"/>
    <cellStyle name="Normal 21 2" xfId="450"/>
    <cellStyle name="Normal 21_Xl0000019" xfId="781"/>
    <cellStyle name="Normal 22" xfId="451"/>
    <cellStyle name="Normal 23" xfId="452"/>
    <cellStyle name="Normal 23 2" xfId="782"/>
    <cellStyle name="Normal 23_01-2015 tentative" xfId="783"/>
    <cellStyle name="Normal 24" xfId="453"/>
    <cellStyle name="Normal 24 2" xfId="784"/>
    <cellStyle name="Normal 24 2 2" xfId="785"/>
    <cellStyle name="Normal 24_Xl0000019" xfId="786"/>
    <cellStyle name="Normal 25" xfId="454"/>
    <cellStyle name="Normal 25 2" xfId="787"/>
    <cellStyle name="Normal 25_Xl0000019" xfId="788"/>
    <cellStyle name="Normal 26" xfId="455"/>
    <cellStyle name="Normal 26 2" xfId="789"/>
    <cellStyle name="Normal 26_Xl0000019" xfId="790"/>
    <cellStyle name="Normal 27" xfId="456"/>
    <cellStyle name="Normal 27 2" xfId="791"/>
    <cellStyle name="Normal 27_Xl0000019" xfId="792"/>
    <cellStyle name="Normal 28" xfId="457"/>
    <cellStyle name="Normal 28 2" xfId="793"/>
    <cellStyle name="Normal 28 3" xfId="794"/>
    <cellStyle name="Normal 28_01-2015 tentative" xfId="795"/>
    <cellStyle name="Normal 29" xfId="458"/>
    <cellStyle name="Normal 29 2" xfId="459"/>
    <cellStyle name="Normal 29 3" xfId="460"/>
    <cellStyle name="Normal 29 4" xfId="461"/>
    <cellStyle name="Normal 29 5" xfId="462"/>
    <cellStyle name="Normal 29 5 2" xfId="463"/>
    <cellStyle name="Normal 29_Xl0000019" xfId="796"/>
    <cellStyle name="Normal 3" xfId="5"/>
    <cellStyle name="Normal 3 2" xfId="464"/>
    <cellStyle name="Normal 3 2 2" xfId="465"/>
    <cellStyle name="Normal 3 2 2 3" xfId="797"/>
    <cellStyle name="Normal 3 2 3" xfId="466"/>
    <cellStyle name="Normal 3 2 5" xfId="798"/>
    <cellStyle name="Normal 3 2_CP-114" xfId="467"/>
    <cellStyle name="Normal 3 3" xfId="468"/>
    <cellStyle name="Normal 3 3 2" xfId="469"/>
    <cellStyle name="Normal 3 3 2 2" xfId="470"/>
    <cellStyle name="Normal 3 3_Xl0000525" xfId="471"/>
    <cellStyle name="Normal 3 4" xfId="472"/>
    <cellStyle name="Normal 3 5" xfId="473"/>
    <cellStyle name="Normal 3_01-2015 tentative" xfId="799"/>
    <cellStyle name="Normal 30" xfId="474"/>
    <cellStyle name="Normal 30 2" xfId="475"/>
    <cellStyle name="Normal 30 3" xfId="476"/>
    <cellStyle name="Normal 30_Xl0000019" xfId="800"/>
    <cellStyle name="Normal 31" xfId="477"/>
    <cellStyle name="Normal 31 2" xfId="478"/>
    <cellStyle name="Normal 31_Xl0000019" xfId="801"/>
    <cellStyle name="Normal 32" xfId="479"/>
    <cellStyle name="Normal 32 2" xfId="802"/>
    <cellStyle name="Normal 32_Xl0000019" xfId="803"/>
    <cellStyle name="Normal 33" xfId="480"/>
    <cellStyle name="Normal 33 2" xfId="481"/>
    <cellStyle name="Normal 33 3" xfId="482"/>
    <cellStyle name="Normal 33 4" xfId="483"/>
    <cellStyle name="Normal 33 5" xfId="484"/>
    <cellStyle name="Normal 33 6" xfId="485"/>
    <cellStyle name="Normal 33 7" xfId="486"/>
    <cellStyle name="Normal 33 8" xfId="487"/>
    <cellStyle name="Normal 33_Xl0000019" xfId="804"/>
    <cellStyle name="Normal 34" xfId="488"/>
    <cellStyle name="Normal 34 2" xfId="805"/>
    <cellStyle name="Normal 34 3" xfId="806"/>
    <cellStyle name="Normal 34_01-2015 tentative" xfId="807"/>
    <cellStyle name="Normal 35" xfId="489"/>
    <cellStyle name="Normal 36" xfId="490"/>
    <cellStyle name="Normal 37" xfId="491"/>
    <cellStyle name="Normal 38" xfId="492"/>
    <cellStyle name="Normal 39" xfId="493"/>
    <cellStyle name="Normal 4" xfId="494"/>
    <cellStyle name="Normal 4 10" xfId="495"/>
    <cellStyle name="Normal 4 2" xfId="496"/>
    <cellStyle name="Normal 4 2 2" xfId="497"/>
    <cellStyle name="Normal 4 2 3" xfId="808"/>
    <cellStyle name="Normal 4 2 3 2" xfId="809"/>
    <cellStyle name="Normal 4 2_CP-114" xfId="498"/>
    <cellStyle name="Normal 4 3" xfId="499"/>
    <cellStyle name="Normal 4 4" xfId="500"/>
    <cellStyle name="Normal 4 4 2" xfId="501"/>
    <cellStyle name="Normal 4 4 3" xfId="502"/>
    <cellStyle name="Normal 4 5" xfId="503"/>
    <cellStyle name="Normal 4 6" xfId="504"/>
    <cellStyle name="Normal 4 7" xfId="505"/>
    <cellStyle name="Normal 4 8" xfId="506"/>
    <cellStyle name="Normal 4 9" xfId="507"/>
    <cellStyle name="Normal 4_01-2015 tentative" xfId="810"/>
    <cellStyle name="Normal 40" xfId="508"/>
    <cellStyle name="Normal 41" xfId="509"/>
    <cellStyle name="Normal 42" xfId="510"/>
    <cellStyle name="Normal 43" xfId="511"/>
    <cellStyle name="Normal 44" xfId="512"/>
    <cellStyle name="Normal 45" xfId="513"/>
    <cellStyle name="Normal 46" xfId="514"/>
    <cellStyle name="Normal 46 2" xfId="515"/>
    <cellStyle name="Normal 47" xfId="516"/>
    <cellStyle name="Normal 47 2" xfId="517"/>
    <cellStyle name="Normal 47 2 2" xfId="811"/>
    <cellStyle name="Normal 48" xfId="518"/>
    <cellStyle name="Normal 48 2" xfId="519"/>
    <cellStyle name="Normal 49" xfId="520"/>
    <cellStyle name="Normal 5" xfId="521"/>
    <cellStyle name="Normal 5 10" xfId="522"/>
    <cellStyle name="Normal 5 10 2" xfId="523"/>
    <cellStyle name="Normal 5 11" xfId="524"/>
    <cellStyle name="Normal 5 2" xfId="525"/>
    <cellStyle name="Normal 5 2 2" xfId="526"/>
    <cellStyle name="Normal 5 2_CP-114" xfId="527"/>
    <cellStyle name="Normal 5 3" xfId="528"/>
    <cellStyle name="Normal 5 3 2" xfId="529"/>
    <cellStyle name="Normal 5 3_CP-114" xfId="530"/>
    <cellStyle name="Normal 5 4" xfId="531"/>
    <cellStyle name="Normal 5 4 2" xfId="532"/>
    <cellStyle name="Normal 5 4 2 2" xfId="533"/>
    <cellStyle name="Normal 5 4 2_CP-114" xfId="534"/>
    <cellStyle name="Normal 5 4 3" xfId="535"/>
    <cellStyle name="Normal 5 4_AGENDA KPR 10-10-12" xfId="536"/>
    <cellStyle name="Normal 5 5" xfId="537"/>
    <cellStyle name="Normal 5 5 2" xfId="538"/>
    <cellStyle name="Normal 5 5_CP-114" xfId="539"/>
    <cellStyle name="Normal 5 6" xfId="540"/>
    <cellStyle name="Normal 5 7" xfId="541"/>
    <cellStyle name="Normal 5 7 2" xfId="542"/>
    <cellStyle name="Normal 5 8" xfId="543"/>
    <cellStyle name="Normal 5 9" xfId="544"/>
    <cellStyle name="Normal 5_04 month &amp; above Division RYKhan Division" xfId="545"/>
    <cellStyle name="Normal 50" xfId="812"/>
    <cellStyle name="Normal 51" xfId="813"/>
    <cellStyle name="Normal 52" xfId="814"/>
    <cellStyle name="Normal 53" xfId="815"/>
    <cellStyle name="Normal 54" xfId="816"/>
    <cellStyle name="Normal 55" xfId="817"/>
    <cellStyle name="Normal 56" xfId="818"/>
    <cellStyle name="Normal 57" xfId="819"/>
    <cellStyle name="Normal 58" xfId="820"/>
    <cellStyle name="Normal 59" xfId="821"/>
    <cellStyle name="Normal 6" xfId="6"/>
    <cellStyle name="Normal 6 2" xfId="546"/>
    <cellStyle name="Normal 6 2 2" xfId="547"/>
    <cellStyle name="Normal 6 2 2 2" xfId="548"/>
    <cellStyle name="Normal 6 2 2_use of commercial charges rykhan" xfId="549"/>
    <cellStyle name="Normal 6 2 3" xfId="550"/>
    <cellStyle name="Normal 6 2 4" xfId="551"/>
    <cellStyle name="Normal 6 2_CP-114" xfId="552"/>
    <cellStyle name="Normal 6 3" xfId="553"/>
    <cellStyle name="Normal 6 3 2" xfId="822"/>
    <cellStyle name="Normal 6 4" xfId="554"/>
    <cellStyle name="Normal 6 5" xfId="555"/>
    <cellStyle name="Normal 6 5 2" xfId="823"/>
    <cellStyle name="Normal 6 6" xfId="556"/>
    <cellStyle name="Normal 6 7" xfId="557"/>
    <cellStyle name="Normal 6 8" xfId="558"/>
    <cellStyle name="Normal 6 9" xfId="559"/>
    <cellStyle name="Normal 6_Age Wise -012013" xfId="560"/>
    <cellStyle name="Normal 60" xfId="824"/>
    <cellStyle name="Normal 61" xfId="825"/>
    <cellStyle name="Normal 62" xfId="826"/>
    <cellStyle name="Normal 63" xfId="827"/>
    <cellStyle name="Normal 64" xfId="828"/>
    <cellStyle name="Normal 65" xfId="829"/>
    <cellStyle name="Normal 66" xfId="830"/>
    <cellStyle name="Normal 67" xfId="831"/>
    <cellStyle name="Normal 68" xfId="832"/>
    <cellStyle name="Normal 69" xfId="833"/>
    <cellStyle name="Normal 69 2" xfId="834"/>
    <cellStyle name="Normal 7" xfId="561"/>
    <cellStyle name="Normal 7 2" xfId="562"/>
    <cellStyle name="Normal 7 3" xfId="563"/>
    <cellStyle name="Normal 7_CP-114" xfId="564"/>
    <cellStyle name="Normal 70" xfId="835"/>
    <cellStyle name="Normal 71" xfId="836"/>
    <cellStyle name="Normal 71 2" xfId="837"/>
    <cellStyle name="Normal 72" xfId="838"/>
    <cellStyle name="Normal 73" xfId="839"/>
    <cellStyle name="Normal 74" xfId="840"/>
    <cellStyle name="Normal 75" xfId="841"/>
    <cellStyle name="Normal 75 2" xfId="842"/>
    <cellStyle name="Normal 76" xfId="843"/>
    <cellStyle name="Normal 77" xfId="844"/>
    <cellStyle name="Normal 78" xfId="845"/>
    <cellStyle name="Normal 78 20" xfId="846"/>
    <cellStyle name="Normal 79" xfId="847"/>
    <cellStyle name="Normal 79 2" xfId="848"/>
    <cellStyle name="Normal 8" xfId="565"/>
    <cellStyle name="Normal 8 2" xfId="566"/>
    <cellStyle name="Normal 8 3" xfId="567"/>
    <cellStyle name="Normal 8 3 2" xfId="849"/>
    <cellStyle name="Normal 8 4" xfId="850"/>
    <cellStyle name="Normal 8_CE meeting 15.10.14 HDM data" xfId="851"/>
    <cellStyle name="Normal 80" xfId="852"/>
    <cellStyle name="Normal 81" xfId="853"/>
    <cellStyle name="Normal 82" xfId="854"/>
    <cellStyle name="Normal 84 2" xfId="855"/>
    <cellStyle name="Normal 9" xfId="568"/>
    <cellStyle name="Normal 9 2" xfId="569"/>
    <cellStyle name="Normal 9 2 2" xfId="570"/>
    <cellStyle name="Normal 9 2 3" xfId="571"/>
    <cellStyle name="Normal 9 2_CE meeting 15.10.14 HDM data" xfId="572"/>
    <cellStyle name="Normal 9 3" xfId="573"/>
    <cellStyle name="Normal 9 3 2" xfId="574"/>
    <cellStyle name="Normal 9 3_LQP meeting 21.10.2014" xfId="856"/>
    <cellStyle name="Normal 9 4" xfId="575"/>
    <cellStyle name="Normal 9 5" xfId="857"/>
    <cellStyle name="Normal 9 6" xfId="858"/>
    <cellStyle name="Normal 9 7" xfId="859"/>
    <cellStyle name="Normal 9 8" xfId="860"/>
    <cellStyle name="Normal 9_CP-114" xfId="576"/>
    <cellStyle name="Normal 93" xfId="861"/>
    <cellStyle name="Normal_Annual performance report" xfId="1"/>
    <cellStyle name="Normal_Minister_06.06.2004" xfId="7"/>
    <cellStyle name="Normal_REGIONAL LOSSES  01" xfId="862"/>
    <cellStyle name="Normal_WER18" xfId="8"/>
    <cellStyle name="Normal_WER22" xfId="9"/>
    <cellStyle name="Note 2" xfId="577"/>
    <cellStyle name="Note 2 2" xfId="578"/>
    <cellStyle name="Note 2_LQP Abstract  Running defaulters ( Bactch No. 01 to 10 &amp; 13to 20) Batch No. 29, Dummy 114  &amp; all information dt. 15-08-2014" xfId="579"/>
    <cellStyle name="Note 3" xfId="580"/>
    <cellStyle name="Note 3 2" xfId="581"/>
    <cellStyle name="Note 3_use of commercial charges rykhan" xfId="582"/>
    <cellStyle name="Note 4" xfId="583"/>
    <cellStyle name="Note 5" xfId="584"/>
    <cellStyle name="Note 6" xfId="585"/>
    <cellStyle name="Note 7" xfId="586"/>
    <cellStyle name="Output 2" xfId="587"/>
    <cellStyle name="Output 3" xfId="588"/>
    <cellStyle name="Output 4" xfId="589"/>
    <cellStyle name="Output 5" xfId="590"/>
    <cellStyle name="Output 6" xfId="591"/>
    <cellStyle name="Output 7" xfId="592"/>
    <cellStyle name="Percent 10" xfId="593"/>
    <cellStyle name="Percent 11" xfId="594"/>
    <cellStyle name="Percent 12" xfId="595"/>
    <cellStyle name="Percent 13" xfId="596"/>
    <cellStyle name="Percent 13 2" xfId="597"/>
    <cellStyle name="Percent 13 3" xfId="598"/>
    <cellStyle name="Percent 13 4" xfId="599"/>
    <cellStyle name="Percent 13 5" xfId="600"/>
    <cellStyle name="Percent 13 6" xfId="601"/>
    <cellStyle name="Percent 13 7" xfId="602"/>
    <cellStyle name="Percent 13 8" xfId="603"/>
    <cellStyle name="Percent 13 9" xfId="604"/>
    <cellStyle name="Percent 14" xfId="605"/>
    <cellStyle name="Percent 14 2" xfId="606"/>
    <cellStyle name="Percent 14 3" xfId="607"/>
    <cellStyle name="Percent 14 4" xfId="608"/>
    <cellStyle name="Percent 14 5" xfId="609"/>
    <cellStyle name="Percent 14 6" xfId="610"/>
    <cellStyle name="Percent 14 7" xfId="611"/>
    <cellStyle name="Percent 14 8" xfId="612"/>
    <cellStyle name="Percent 15" xfId="613"/>
    <cellStyle name="Percent 15 2" xfId="614"/>
    <cellStyle name="Percent 16" xfId="615"/>
    <cellStyle name="Percent 16 2" xfId="616"/>
    <cellStyle name="Percent 16 3" xfId="617"/>
    <cellStyle name="Percent 16 4" xfId="618"/>
    <cellStyle name="Percent 16 5" xfId="619"/>
    <cellStyle name="Percent 16 6" xfId="620"/>
    <cellStyle name="Percent 16 7" xfId="621"/>
    <cellStyle name="Percent 16 8" xfId="622"/>
    <cellStyle name="Percent 17" xfId="623"/>
    <cellStyle name="Percent 17 2" xfId="624"/>
    <cellStyle name="Percent 17 3" xfId="625"/>
    <cellStyle name="Percent 17 4" xfId="626"/>
    <cellStyle name="Percent 17 5" xfId="627"/>
    <cellStyle name="Percent 17 6" xfId="628"/>
    <cellStyle name="Percent 17 7" xfId="629"/>
    <cellStyle name="Percent 17 8" xfId="630"/>
    <cellStyle name="Percent 18" xfId="631"/>
    <cellStyle name="Percent 18 2" xfId="632"/>
    <cellStyle name="Percent 18 3" xfId="633"/>
    <cellStyle name="Percent 18 4" xfId="634"/>
    <cellStyle name="Percent 18 5" xfId="635"/>
    <cellStyle name="Percent 18 6" xfId="636"/>
    <cellStyle name="Percent 18 7" xfId="637"/>
    <cellStyle name="Percent 18 8" xfId="638"/>
    <cellStyle name="Percent 19" xfId="639"/>
    <cellStyle name="Percent 2" xfId="640"/>
    <cellStyle name="Percent 2 2" xfId="641"/>
    <cellStyle name="Percent 2 2 2" xfId="642"/>
    <cellStyle name="Percent 2 2 3" xfId="643"/>
    <cellStyle name="Percent 2 3" xfId="644"/>
    <cellStyle name="Percent 2 4" xfId="645"/>
    <cellStyle name="Percent 3" xfId="646"/>
    <cellStyle name="Percent 3 2" xfId="647"/>
    <cellStyle name="Percent 3 2 2" xfId="648"/>
    <cellStyle name="Percent 3 3" xfId="649"/>
    <cellStyle name="Percent 3 4" xfId="650"/>
    <cellStyle name="Percent 3 5" xfId="651"/>
    <cellStyle name="Percent 3 6" xfId="652"/>
    <cellStyle name="Percent 3 7" xfId="653"/>
    <cellStyle name="Percent 3 8" xfId="654"/>
    <cellStyle name="Percent 3 9" xfId="655"/>
    <cellStyle name="Percent 4" xfId="656"/>
    <cellStyle name="Percent 4 2" xfId="657"/>
    <cellStyle name="Percent 4 3" xfId="658"/>
    <cellStyle name="Percent 4 4" xfId="659"/>
    <cellStyle name="Percent 4 5" xfId="660"/>
    <cellStyle name="Percent 4 6" xfId="661"/>
    <cellStyle name="Percent 4 7" xfId="662"/>
    <cellStyle name="Percent 4 8" xfId="663"/>
    <cellStyle name="Percent 5" xfId="664"/>
    <cellStyle name="Percent 5 2" xfId="665"/>
    <cellStyle name="Percent 6" xfId="666"/>
    <cellStyle name="Percent 6 2" xfId="667"/>
    <cellStyle name="Percent 6 3" xfId="668"/>
    <cellStyle name="Percent 6 4" xfId="669"/>
    <cellStyle name="Percent 6 5" xfId="670"/>
    <cellStyle name="Percent 6 6" xfId="671"/>
    <cellStyle name="Percent 6 7" xfId="672"/>
    <cellStyle name="Percent 6 8" xfId="673"/>
    <cellStyle name="Percent 7" xfId="674"/>
    <cellStyle name="Percent 7 2" xfId="675"/>
    <cellStyle name="Percent 7 3" xfId="676"/>
    <cellStyle name="Percent 8" xfId="677"/>
    <cellStyle name="Percent 9" xfId="678"/>
    <cellStyle name="Result" xfId="679"/>
    <cellStyle name="Result2" xfId="680"/>
    <cellStyle name="Style 1" xfId="863"/>
    <cellStyle name="Style 2" xfId="864"/>
    <cellStyle name="Title 2" xfId="681"/>
    <cellStyle name="Title 3" xfId="682"/>
    <cellStyle name="Title 4" xfId="683"/>
    <cellStyle name="Title 5" xfId="684"/>
    <cellStyle name="Title 6" xfId="685"/>
    <cellStyle name="Title 7" xfId="686"/>
    <cellStyle name="Total 2" xfId="687"/>
    <cellStyle name="Total 3" xfId="688"/>
    <cellStyle name="Total 4" xfId="689"/>
    <cellStyle name="Total 5" xfId="690"/>
    <cellStyle name="Total 6" xfId="691"/>
    <cellStyle name="Total 7" xfId="692"/>
    <cellStyle name="Warning Text 2" xfId="693"/>
    <cellStyle name="Warning Text 3" xfId="694"/>
    <cellStyle name="Warning Text 4" xfId="695"/>
    <cellStyle name="Warning Text 5" xfId="696"/>
    <cellStyle name="Warning Text 6" xfId="697"/>
    <cellStyle name="Warning Text 7" xfId="698"/>
    <cellStyle name="Акцент1" xfId="699"/>
    <cellStyle name="Акцент2" xfId="700"/>
    <cellStyle name="Акцент3" xfId="701"/>
    <cellStyle name="Акцент4" xfId="702"/>
    <cellStyle name="Акцент5" xfId="703"/>
    <cellStyle name="Акцент6" xfId="704"/>
    <cellStyle name="Ввод " xfId="705"/>
    <cellStyle name="Вывод" xfId="706"/>
    <cellStyle name="Вычисление" xfId="707"/>
    <cellStyle name="Заголовок 1" xfId="708"/>
    <cellStyle name="Заголовок 2" xfId="709"/>
    <cellStyle name="Заголовок 3" xfId="710"/>
    <cellStyle name="Заголовок 4" xfId="711"/>
    <cellStyle name="Итог" xfId="712"/>
    <cellStyle name="Контрольная ячейка" xfId="713"/>
    <cellStyle name="Название" xfId="714"/>
    <cellStyle name="Нейтральный" xfId="715"/>
    <cellStyle name="Плохой" xfId="716"/>
    <cellStyle name="Пояснение" xfId="717"/>
    <cellStyle name="Примечание" xfId="718"/>
    <cellStyle name="Связанная ячейка" xfId="719"/>
    <cellStyle name="Текст предупреждения" xfId="720"/>
    <cellStyle name="Хороший" xfId="7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zahid%20data\xls\xls2015-16\BCR-A%202013-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1\intel\LOCALS~1\Temp\Rar$DIa0.178\Temp\2004\April\PESCOPrivatizationInestmentPlan\Annexur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Comm_Data\Monthly%20Book\2020-21\AB\BAG%20ALI%20A-C\Trial%20Balance\DMO%20Trail%20Balance\TRIAL%20BALANCE%20%20Lodhran-%2009-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Comm_Data\Monthly%20Book\2021-22\AB\BAG%20ALI%20A-C\Trial%20Balance\DMO%20Trail%20Balance\TRIAL%20BALANCE%20%20Lodhran-%2009-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A"/>
      <sheetName val="Sheet5"/>
      <sheetName val="Sheet6"/>
      <sheetName val="Sheet6 (2)"/>
      <sheetName val="Sheet8"/>
      <sheetName val="Sheet11"/>
      <sheetName val="Sheet9"/>
      <sheetName val="Sheet2"/>
      <sheetName val="Sheet7"/>
      <sheetName val="Sheet4"/>
      <sheetName val="bc %age in punjab"/>
      <sheetName val="Sheet5 (2)"/>
      <sheetName val="Sheet10"/>
      <sheetName val="Sheet12"/>
      <sheetName val="Sheet14"/>
      <sheetName val="Sheet13"/>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2c"/>
      <sheetName val="Annex-2d"/>
      <sheetName val="Annex-3"/>
      <sheetName val="Annex-4"/>
      <sheetName val="Annex-5"/>
      <sheetName val="Annex-6"/>
      <sheetName val="Annex-7"/>
      <sheetName val="Annex-9"/>
      <sheetName val="Annex-10"/>
      <sheetName val="Annex-11"/>
      <sheetName val="Annex-13"/>
      <sheetName val="Annex-12-a"/>
      <sheetName val="Annex-12-b"/>
      <sheetName val="Annex-14"/>
      <sheetName val="Annex-15"/>
      <sheetName val="Annex-16"/>
      <sheetName val="Annex-19"/>
      <sheetName val="Annex-19a"/>
      <sheetName val="Annex- 20"/>
      <sheetName val="Annex-21"/>
      <sheetName val="Annex-22"/>
      <sheetName val="Annex-23"/>
      <sheetName val="Annex-24"/>
      <sheetName val="Annex-25"/>
      <sheetName val="Annex-26"/>
      <sheetName val="Annex-27"/>
      <sheetName val="Annex-28"/>
      <sheetName val="Annex-29"/>
      <sheetName val="Annex-30"/>
      <sheetName val="Annex-31"/>
      <sheetName val="Annex32-33"/>
      <sheetName val="Annex-34"/>
      <sheetName val="Annex-35"/>
      <sheetName val="Annex-36"/>
      <sheetName val="Annex-37"/>
      <sheetName val="Annex-38"/>
      <sheetName val="Annex-39a"/>
      <sheetName val="Annex-39b"/>
      <sheetName val="Annex-39C"/>
      <sheetName val="Annex-40"/>
      <sheetName val="Annex-41"/>
      <sheetName val="Annex-42"/>
      <sheetName val="Annex-43"/>
      <sheetName val="Annex-44"/>
      <sheetName val="Annex-44a"/>
      <sheetName val="Annex-44b"/>
      <sheetName val="Annex-44c"/>
      <sheetName val="Annex-44d"/>
      <sheetName val="Annex-44e"/>
      <sheetName val="Annex-44f"/>
      <sheetName val="Annex-44g"/>
      <sheetName val="Annex-44h"/>
      <sheetName val="Annex-44i"/>
      <sheetName val="Annex-45"/>
      <sheetName val="Annex-46"/>
      <sheetName val="Annex-47"/>
      <sheetName val="Annex-48"/>
      <sheetName val="Annex-49"/>
      <sheetName val="Nnex-50"/>
      <sheetName val="Annex-51a"/>
      <sheetName val="Annex-51b"/>
      <sheetName val="Annex-51c"/>
      <sheetName val="Annex-51d"/>
      <sheetName val="Annex-51da"/>
      <sheetName val="Annex-51e"/>
      <sheetName val="Annex-51f"/>
      <sheetName val="Annex-51g"/>
      <sheetName val="Annex-52"/>
      <sheetName val="Annex-53a"/>
      <sheetName val="Annex-53b"/>
      <sheetName val="Annex-53c"/>
      <sheetName val="Annex-53d"/>
      <sheetName val="Annex-53ea"/>
      <sheetName val="Annex-53ec"/>
      <sheetName val="Annex-53eb"/>
      <sheetName val="Annex-53f"/>
      <sheetName val="Annex-53g"/>
      <sheetName val="Annex-53h"/>
      <sheetName val="Annex-54"/>
      <sheetName val="Annex-54a"/>
      <sheetName val="Annex-54b"/>
      <sheetName val="Annex-54c"/>
      <sheetName val="Annex-54D"/>
      <sheetName val="MAIN SHEET"/>
    </sheetNames>
    <sheetDataSet>
      <sheetData sheetId="0"/>
      <sheetData sheetId="1"/>
      <sheetData sheetId="2"/>
      <sheetData sheetId="3"/>
      <sheetData sheetId="4"/>
      <sheetData sheetId="5"/>
      <sheetData sheetId="6" refreshError="1">
        <row r="4">
          <cell r="A4" t="str">
            <v xml:space="preserve">No. </v>
          </cell>
          <cell r="B4" t="str">
            <v>Code</v>
          </cell>
          <cell r="C4" t="str">
            <v>Grid Station</v>
          </cell>
          <cell r="D4" t="str">
            <v>Trans.</v>
          </cell>
          <cell r="E4" t="str">
            <v>Feeder Code</v>
          </cell>
          <cell r="F4" t="str">
            <v>Feeder Name</v>
          </cell>
          <cell r="G4" t="str">
            <v>Load in Amps 2003</v>
          </cell>
        </row>
        <row r="6">
          <cell r="A6">
            <v>1</v>
          </cell>
          <cell r="B6">
            <v>101</v>
          </cell>
          <cell r="C6" t="str">
            <v>132 KV AMC Abbotabad</v>
          </cell>
          <cell r="D6" t="str">
            <v>T1</v>
          </cell>
          <cell r="E6">
            <v>0</v>
          </cell>
          <cell r="F6" t="str">
            <v>Incoming</v>
          </cell>
          <cell r="G6">
            <v>625</v>
          </cell>
        </row>
        <row r="7">
          <cell r="A7">
            <v>0</v>
          </cell>
          <cell r="B7">
            <v>10101</v>
          </cell>
          <cell r="C7" t="str">
            <v/>
          </cell>
          <cell r="D7" t="str">
            <v/>
          </cell>
          <cell r="E7" t="str">
            <v>062801</v>
          </cell>
          <cell r="F7" t="str">
            <v>AMC</v>
          </cell>
          <cell r="G7">
            <v>80</v>
          </cell>
        </row>
        <row r="8">
          <cell r="A8">
            <v>0</v>
          </cell>
          <cell r="B8">
            <v>10102</v>
          </cell>
          <cell r="C8" t="str">
            <v/>
          </cell>
          <cell r="D8" t="str">
            <v/>
          </cell>
          <cell r="E8" t="str">
            <v>062802</v>
          </cell>
          <cell r="F8" t="str">
            <v>City</v>
          </cell>
          <cell r="G8">
            <v>260</v>
          </cell>
        </row>
        <row r="9">
          <cell r="A9">
            <v>0</v>
          </cell>
          <cell r="B9">
            <v>10103</v>
          </cell>
          <cell r="C9" t="str">
            <v/>
          </cell>
          <cell r="D9" t="str">
            <v/>
          </cell>
          <cell r="E9" t="str">
            <v>062804</v>
          </cell>
          <cell r="F9" t="str">
            <v>A.P.S</v>
          </cell>
          <cell r="G9">
            <v>180</v>
          </cell>
        </row>
        <row r="10">
          <cell r="A10">
            <v>0</v>
          </cell>
          <cell r="B10">
            <v>10104</v>
          </cell>
          <cell r="C10" t="str">
            <v/>
          </cell>
          <cell r="D10" t="str">
            <v/>
          </cell>
          <cell r="E10" t="str">
            <v>062803</v>
          </cell>
          <cell r="F10" t="str">
            <v>Town</v>
          </cell>
          <cell r="G10">
            <v>160</v>
          </cell>
        </row>
        <row r="11">
          <cell r="A11">
            <v>2</v>
          </cell>
          <cell r="B11">
            <v>201</v>
          </cell>
          <cell r="C11" t="str">
            <v>132 KV Abbotabad</v>
          </cell>
          <cell r="D11" t="str">
            <v>T1</v>
          </cell>
          <cell r="E11">
            <v>0</v>
          </cell>
          <cell r="F11" t="str">
            <v>Incoming</v>
          </cell>
          <cell r="G11">
            <v>640</v>
          </cell>
        </row>
        <row r="12">
          <cell r="A12">
            <v>0</v>
          </cell>
          <cell r="B12">
            <v>20101</v>
          </cell>
          <cell r="C12" t="str">
            <v/>
          </cell>
          <cell r="D12" t="str">
            <v/>
          </cell>
          <cell r="E12" t="str">
            <v>000406</v>
          </cell>
          <cell r="F12" t="str">
            <v>Repco</v>
          </cell>
          <cell r="G12">
            <v>190</v>
          </cell>
        </row>
        <row r="13">
          <cell r="A13">
            <v>0</v>
          </cell>
          <cell r="B13">
            <v>20102</v>
          </cell>
          <cell r="C13" t="str">
            <v/>
          </cell>
          <cell r="D13" t="str">
            <v/>
          </cell>
          <cell r="E13" t="str">
            <v>000407</v>
          </cell>
          <cell r="F13" t="str">
            <v>Nawa Sher</v>
          </cell>
          <cell r="G13">
            <v>180</v>
          </cell>
        </row>
        <row r="14">
          <cell r="A14">
            <v>0</v>
          </cell>
          <cell r="B14">
            <v>20103</v>
          </cell>
          <cell r="C14" t="str">
            <v/>
          </cell>
          <cell r="D14" t="str">
            <v/>
          </cell>
          <cell r="E14" t="str">
            <v>000402</v>
          </cell>
          <cell r="F14" t="str">
            <v>Cantt</v>
          </cell>
          <cell r="G14">
            <v>140</v>
          </cell>
        </row>
        <row r="15">
          <cell r="A15">
            <v>0</v>
          </cell>
          <cell r="B15">
            <v>20104</v>
          </cell>
          <cell r="C15" t="str">
            <v/>
          </cell>
          <cell r="D15" t="str">
            <v/>
          </cell>
          <cell r="E15" t="str">
            <v>000401</v>
          </cell>
          <cell r="F15" t="str">
            <v>Bagrother</v>
          </cell>
          <cell r="G15">
            <v>220</v>
          </cell>
        </row>
        <row r="16">
          <cell r="A16">
            <v>0</v>
          </cell>
          <cell r="B16">
            <v>202</v>
          </cell>
          <cell r="C16" t="str">
            <v/>
          </cell>
          <cell r="D16" t="str">
            <v>T2</v>
          </cell>
          <cell r="E16">
            <v>0</v>
          </cell>
          <cell r="F16" t="str">
            <v>Incoming</v>
          </cell>
          <cell r="G16">
            <v>557</v>
          </cell>
        </row>
        <row r="17">
          <cell r="A17">
            <v>0</v>
          </cell>
          <cell r="B17">
            <v>20201</v>
          </cell>
          <cell r="C17" t="str">
            <v/>
          </cell>
          <cell r="D17" t="str">
            <v/>
          </cell>
          <cell r="E17" t="str">
            <v>000404</v>
          </cell>
          <cell r="F17" t="str">
            <v>P.M.A.</v>
          </cell>
          <cell r="G17">
            <v>170</v>
          </cell>
        </row>
        <row r="18">
          <cell r="A18">
            <v>0</v>
          </cell>
          <cell r="B18">
            <v>20202</v>
          </cell>
          <cell r="C18" t="str">
            <v/>
          </cell>
          <cell r="D18" t="str">
            <v/>
          </cell>
          <cell r="E18" t="str">
            <v>000408</v>
          </cell>
          <cell r="F18" t="str">
            <v>Sherwan</v>
          </cell>
          <cell r="G18">
            <v>200</v>
          </cell>
        </row>
        <row r="19">
          <cell r="B19">
            <v>20205</v>
          </cell>
          <cell r="E19" t="str">
            <v>000405</v>
          </cell>
          <cell r="F19" t="str">
            <v>S.D.A.</v>
          </cell>
          <cell r="G19">
            <v>0</v>
          </cell>
        </row>
        <row r="20">
          <cell r="A20">
            <v>0</v>
          </cell>
          <cell r="B20">
            <v>20203</v>
          </cell>
          <cell r="C20" t="str">
            <v/>
          </cell>
          <cell r="D20" t="str">
            <v/>
          </cell>
          <cell r="E20" t="str">
            <v>000410</v>
          </cell>
          <cell r="F20" t="str">
            <v>Kehal</v>
          </cell>
          <cell r="G20">
            <v>160</v>
          </cell>
        </row>
        <row r="21">
          <cell r="A21">
            <v>0</v>
          </cell>
          <cell r="B21">
            <v>20204</v>
          </cell>
          <cell r="C21" t="str">
            <v/>
          </cell>
          <cell r="D21" t="str">
            <v/>
          </cell>
          <cell r="E21" t="str">
            <v>002501</v>
          </cell>
          <cell r="F21" t="str">
            <v>Jinnahabad</v>
          </cell>
          <cell r="G21">
            <v>130</v>
          </cell>
        </row>
        <row r="22">
          <cell r="A22">
            <v>3</v>
          </cell>
          <cell r="B22">
            <v>301</v>
          </cell>
          <cell r="C22" t="str">
            <v>132 KV Bala Kot</v>
          </cell>
          <cell r="D22" t="str">
            <v>T1</v>
          </cell>
          <cell r="E22">
            <v>0</v>
          </cell>
          <cell r="F22" t="str">
            <v>Incoming</v>
          </cell>
          <cell r="G22">
            <v>305</v>
          </cell>
        </row>
        <row r="23">
          <cell r="A23">
            <v>0</v>
          </cell>
          <cell r="B23">
            <v>30101</v>
          </cell>
          <cell r="C23" t="str">
            <v/>
          </cell>
          <cell r="D23" t="str">
            <v/>
          </cell>
          <cell r="E23" t="str">
            <v>053003</v>
          </cell>
          <cell r="F23" t="str">
            <v>Garhi</v>
          </cell>
          <cell r="G23">
            <v>195</v>
          </cell>
        </row>
        <row r="24">
          <cell r="A24">
            <v>0</v>
          </cell>
          <cell r="B24">
            <v>30102</v>
          </cell>
          <cell r="C24" t="str">
            <v/>
          </cell>
          <cell r="D24" t="str">
            <v/>
          </cell>
          <cell r="E24" t="str">
            <v>053001</v>
          </cell>
          <cell r="F24" t="str">
            <v>Balakot</v>
          </cell>
          <cell r="G24">
            <v>115</v>
          </cell>
        </row>
        <row r="25">
          <cell r="A25">
            <v>4</v>
          </cell>
          <cell r="B25">
            <v>601</v>
          </cell>
          <cell r="C25" t="str">
            <v>132 KV Battal</v>
          </cell>
          <cell r="D25" t="str">
            <v>T1</v>
          </cell>
          <cell r="E25">
            <v>0</v>
          </cell>
          <cell r="F25" t="str">
            <v>Incoming</v>
          </cell>
          <cell r="G25">
            <v>700</v>
          </cell>
        </row>
        <row r="26">
          <cell r="B26">
            <v>60101</v>
          </cell>
          <cell r="C26" t="str">
            <v/>
          </cell>
          <cell r="D26" t="str">
            <v/>
          </cell>
          <cell r="E26" t="str">
            <v>001402</v>
          </cell>
          <cell r="F26" t="str">
            <v>Battal</v>
          </cell>
          <cell r="G26">
            <v>220</v>
          </cell>
        </row>
        <row r="27">
          <cell r="B27">
            <v>60102</v>
          </cell>
          <cell r="C27" t="str">
            <v/>
          </cell>
          <cell r="D27" t="str">
            <v/>
          </cell>
          <cell r="E27" t="str">
            <v>001403</v>
          </cell>
          <cell r="F27" t="str">
            <v>Khairabad</v>
          </cell>
          <cell r="G27">
            <v>120</v>
          </cell>
        </row>
        <row r="28">
          <cell r="B28">
            <v>60103</v>
          </cell>
          <cell r="C28" t="str">
            <v/>
          </cell>
          <cell r="D28" t="str">
            <v/>
          </cell>
          <cell r="E28" t="str">
            <v>001401</v>
          </cell>
          <cell r="F28" t="str">
            <v>Batagrom-I</v>
          </cell>
          <cell r="G28">
            <v>190</v>
          </cell>
        </row>
        <row r="29">
          <cell r="B29">
            <v>60104</v>
          </cell>
          <cell r="C29" t="str">
            <v/>
          </cell>
          <cell r="D29" t="str">
            <v/>
          </cell>
          <cell r="E29" t="str">
            <v>001404</v>
          </cell>
          <cell r="F29" t="str">
            <v>Batagrom-II</v>
          </cell>
          <cell r="G29">
            <v>170</v>
          </cell>
        </row>
        <row r="30">
          <cell r="A30">
            <v>5</v>
          </cell>
          <cell r="B30">
            <v>702</v>
          </cell>
          <cell r="C30" t="str">
            <v>132 KV Chakdara</v>
          </cell>
          <cell r="D30" t="str">
            <v>T2</v>
          </cell>
          <cell r="E30">
            <v>0</v>
          </cell>
          <cell r="F30" t="str">
            <v>Incoming</v>
          </cell>
          <cell r="G30">
            <v>635</v>
          </cell>
        </row>
        <row r="31">
          <cell r="A31">
            <v>0</v>
          </cell>
          <cell r="B31">
            <v>70201</v>
          </cell>
          <cell r="C31" t="str">
            <v/>
          </cell>
          <cell r="D31" t="str">
            <v/>
          </cell>
          <cell r="E31" t="str">
            <v>002402</v>
          </cell>
          <cell r="F31" t="str">
            <v>Ouch</v>
          </cell>
          <cell r="G31">
            <v>105</v>
          </cell>
        </row>
        <row r="32">
          <cell r="A32">
            <v>0</v>
          </cell>
          <cell r="B32">
            <v>70202</v>
          </cell>
          <cell r="C32" t="str">
            <v/>
          </cell>
          <cell r="D32" t="str">
            <v/>
          </cell>
          <cell r="E32" t="str">
            <v>002401</v>
          </cell>
          <cell r="F32" t="str">
            <v>Bath Khela</v>
          </cell>
          <cell r="G32">
            <v>260</v>
          </cell>
        </row>
        <row r="33">
          <cell r="A33">
            <v>0</v>
          </cell>
          <cell r="B33">
            <v>70203</v>
          </cell>
          <cell r="C33" t="str">
            <v/>
          </cell>
          <cell r="D33" t="str">
            <v/>
          </cell>
          <cell r="E33" t="str">
            <v>002410</v>
          </cell>
          <cell r="F33" t="str">
            <v>Badwaan</v>
          </cell>
          <cell r="G33">
            <v>110</v>
          </cell>
        </row>
        <row r="34">
          <cell r="B34">
            <v>70204</v>
          </cell>
          <cell r="E34" t="str">
            <v>002407</v>
          </cell>
          <cell r="F34" t="str">
            <v>Chakdara</v>
          </cell>
          <cell r="G34">
            <v>140</v>
          </cell>
        </row>
        <row r="35">
          <cell r="A35">
            <v>0</v>
          </cell>
          <cell r="B35">
            <v>703</v>
          </cell>
          <cell r="C35" t="str">
            <v/>
          </cell>
          <cell r="D35" t="str">
            <v>T3</v>
          </cell>
          <cell r="E35">
            <v>0</v>
          </cell>
          <cell r="F35" t="str">
            <v>Incoming</v>
          </cell>
          <cell r="G35">
            <v>740</v>
          </cell>
        </row>
        <row r="36">
          <cell r="A36">
            <v>0</v>
          </cell>
          <cell r="B36">
            <v>70301</v>
          </cell>
          <cell r="C36" t="str">
            <v/>
          </cell>
          <cell r="D36">
            <v>0</v>
          </cell>
          <cell r="E36" t="str">
            <v>002408</v>
          </cell>
          <cell r="F36" t="str">
            <v>Thana</v>
          </cell>
          <cell r="G36">
            <v>180</v>
          </cell>
        </row>
        <row r="37">
          <cell r="A37">
            <v>0</v>
          </cell>
          <cell r="B37">
            <v>70302</v>
          </cell>
          <cell r="C37" t="str">
            <v/>
          </cell>
          <cell r="D37" t="str">
            <v/>
          </cell>
          <cell r="E37" t="str">
            <v>002406</v>
          </cell>
          <cell r="F37" t="str">
            <v>Express Bath khela</v>
          </cell>
          <cell r="G37">
            <v>260</v>
          </cell>
        </row>
        <row r="38">
          <cell r="A38">
            <v>0</v>
          </cell>
          <cell r="B38">
            <v>70303</v>
          </cell>
          <cell r="C38" t="str">
            <v/>
          </cell>
          <cell r="D38" t="str">
            <v/>
          </cell>
          <cell r="E38" t="str">
            <v>002409</v>
          </cell>
          <cell r="F38" t="str">
            <v>Asband</v>
          </cell>
          <cell r="G38">
            <v>200</v>
          </cell>
        </row>
        <row r="39">
          <cell r="A39">
            <v>0</v>
          </cell>
          <cell r="B39">
            <v>70304</v>
          </cell>
          <cell r="C39" t="str">
            <v/>
          </cell>
          <cell r="D39" t="str">
            <v/>
          </cell>
          <cell r="E39" t="str">
            <v>002405</v>
          </cell>
          <cell r="F39" t="str">
            <v>P.I.D.C.</v>
          </cell>
          <cell r="G39">
            <v>200</v>
          </cell>
        </row>
        <row r="40">
          <cell r="A40">
            <v>6</v>
          </cell>
          <cell r="B40">
            <v>801</v>
          </cell>
          <cell r="C40" t="str">
            <v>132 KV Charsadda</v>
          </cell>
          <cell r="D40" t="str">
            <v>T1</v>
          </cell>
          <cell r="E40">
            <v>0</v>
          </cell>
          <cell r="F40" t="str">
            <v>Incoming</v>
          </cell>
          <cell r="G40">
            <v>662</v>
          </cell>
        </row>
        <row r="41">
          <cell r="A41">
            <v>0</v>
          </cell>
          <cell r="B41">
            <v>80101</v>
          </cell>
          <cell r="C41" t="str">
            <v/>
          </cell>
          <cell r="D41">
            <v>0</v>
          </cell>
          <cell r="E41" t="str">
            <v>002601</v>
          </cell>
          <cell r="F41" t="str">
            <v>Charsadda-I</v>
          </cell>
          <cell r="G41">
            <v>330</v>
          </cell>
        </row>
        <row r="42">
          <cell r="A42">
            <v>0</v>
          </cell>
          <cell r="B42">
            <v>80102</v>
          </cell>
          <cell r="C42" t="str">
            <v/>
          </cell>
          <cell r="D42" t="str">
            <v/>
          </cell>
          <cell r="E42" t="str">
            <v>002603</v>
          </cell>
          <cell r="F42" t="str">
            <v>Prang</v>
          </cell>
          <cell r="G42">
            <v>240</v>
          </cell>
        </row>
        <row r="43">
          <cell r="A43">
            <v>0</v>
          </cell>
          <cell r="B43">
            <v>80103</v>
          </cell>
          <cell r="C43" t="str">
            <v/>
          </cell>
          <cell r="D43" t="str">
            <v/>
          </cell>
          <cell r="E43" t="str">
            <v>002610</v>
          </cell>
          <cell r="F43" t="str">
            <v>Turangzai</v>
          </cell>
          <cell r="G43">
            <v>240</v>
          </cell>
        </row>
        <row r="44">
          <cell r="A44">
            <v>0</v>
          </cell>
          <cell r="B44">
            <v>802</v>
          </cell>
          <cell r="C44" t="str">
            <v/>
          </cell>
          <cell r="D44" t="str">
            <v>T2</v>
          </cell>
          <cell r="E44">
            <v>0</v>
          </cell>
          <cell r="F44" t="str">
            <v>Incoming</v>
          </cell>
          <cell r="G44">
            <v>1320</v>
          </cell>
        </row>
        <row r="45">
          <cell r="A45">
            <v>0</v>
          </cell>
          <cell r="B45">
            <v>80201</v>
          </cell>
          <cell r="C45" t="str">
            <v/>
          </cell>
          <cell r="D45">
            <v>0</v>
          </cell>
          <cell r="E45" t="str">
            <v>002608</v>
          </cell>
          <cell r="F45" t="str">
            <v>Chardadda-2</v>
          </cell>
          <cell r="G45">
            <v>160</v>
          </cell>
        </row>
        <row r="46">
          <cell r="A46">
            <v>0</v>
          </cell>
          <cell r="B46">
            <v>80202</v>
          </cell>
          <cell r="C46" t="str">
            <v/>
          </cell>
          <cell r="D46" t="str">
            <v/>
          </cell>
          <cell r="E46" t="str">
            <v>002604</v>
          </cell>
          <cell r="F46" t="str">
            <v>Serdheri</v>
          </cell>
          <cell r="G46">
            <v>250</v>
          </cell>
        </row>
        <row r="47">
          <cell r="A47">
            <v>0</v>
          </cell>
          <cell r="B47">
            <v>80203</v>
          </cell>
          <cell r="C47" t="str">
            <v/>
          </cell>
          <cell r="D47" t="str">
            <v/>
          </cell>
          <cell r="E47" t="str">
            <v>002602</v>
          </cell>
          <cell r="F47" t="str">
            <v>Nisatta</v>
          </cell>
          <cell r="G47">
            <v>160</v>
          </cell>
        </row>
        <row r="48">
          <cell r="A48">
            <v>0</v>
          </cell>
          <cell r="B48">
            <v>80204</v>
          </cell>
          <cell r="C48" t="str">
            <v/>
          </cell>
          <cell r="D48" t="str">
            <v/>
          </cell>
          <cell r="E48" t="str">
            <v>002609</v>
          </cell>
          <cell r="F48" t="str">
            <v>Utmanzai</v>
          </cell>
          <cell r="G48">
            <v>330</v>
          </cell>
        </row>
        <row r="49">
          <cell r="A49">
            <v>0</v>
          </cell>
          <cell r="B49">
            <v>80205</v>
          </cell>
          <cell r="C49" t="str">
            <v/>
          </cell>
          <cell r="D49" t="str">
            <v/>
          </cell>
          <cell r="E49" t="str">
            <v>002607</v>
          </cell>
          <cell r="F49" t="str">
            <v>Sheikhabad-I</v>
          </cell>
          <cell r="G49">
            <v>200</v>
          </cell>
        </row>
        <row r="50">
          <cell r="A50">
            <v>0</v>
          </cell>
          <cell r="B50">
            <v>80206</v>
          </cell>
          <cell r="C50" t="str">
            <v/>
          </cell>
          <cell r="D50" t="str">
            <v/>
          </cell>
          <cell r="E50" t="str">
            <v>002612</v>
          </cell>
          <cell r="F50" t="str">
            <v>Dargai</v>
          </cell>
          <cell r="G50">
            <v>170</v>
          </cell>
        </row>
        <row r="51">
          <cell r="A51">
            <v>0</v>
          </cell>
          <cell r="B51">
            <v>80207</v>
          </cell>
          <cell r="C51" t="str">
            <v/>
          </cell>
          <cell r="D51" t="str">
            <v/>
          </cell>
          <cell r="E51" t="str">
            <v>002613</v>
          </cell>
          <cell r="F51" t="str">
            <v>Sheikhabad-II</v>
          </cell>
          <cell r="G51">
            <v>180</v>
          </cell>
        </row>
        <row r="52">
          <cell r="A52">
            <v>0</v>
          </cell>
          <cell r="B52">
            <v>80208</v>
          </cell>
          <cell r="C52" t="str">
            <v/>
          </cell>
          <cell r="D52" t="str">
            <v/>
          </cell>
          <cell r="E52" t="str">
            <v>002614</v>
          </cell>
          <cell r="F52" t="str">
            <v>Kalyas</v>
          </cell>
          <cell r="G52">
            <v>125</v>
          </cell>
        </row>
        <row r="53">
          <cell r="A53">
            <v>7</v>
          </cell>
          <cell r="B53">
            <v>901</v>
          </cell>
          <cell r="C53" t="str">
            <v>132 KV D.I.Khan</v>
          </cell>
          <cell r="D53" t="str">
            <v>T1</v>
          </cell>
          <cell r="E53">
            <v>0</v>
          </cell>
          <cell r="F53" t="str">
            <v>Incoming</v>
          </cell>
          <cell r="G53">
            <v>1000</v>
          </cell>
        </row>
        <row r="54">
          <cell r="A54">
            <v>0</v>
          </cell>
          <cell r="B54">
            <v>90101</v>
          </cell>
          <cell r="C54" t="str">
            <v/>
          </cell>
          <cell r="D54" t="str">
            <v/>
          </cell>
          <cell r="E54" t="str">
            <v>003411</v>
          </cell>
          <cell r="F54" t="str">
            <v xml:space="preserve">Saggu </v>
          </cell>
          <cell r="G54">
            <v>90</v>
          </cell>
        </row>
        <row r="55">
          <cell r="A55">
            <v>0</v>
          </cell>
          <cell r="B55">
            <v>90102</v>
          </cell>
          <cell r="C55" t="str">
            <v/>
          </cell>
          <cell r="D55" t="str">
            <v/>
          </cell>
          <cell r="E55" t="str">
            <v>003401</v>
          </cell>
          <cell r="F55" t="str">
            <v>CRBC</v>
          </cell>
          <cell r="G55">
            <v>175</v>
          </cell>
        </row>
        <row r="56">
          <cell r="A56">
            <v>0</v>
          </cell>
          <cell r="B56">
            <v>90103</v>
          </cell>
          <cell r="C56" t="str">
            <v/>
          </cell>
          <cell r="D56" t="str">
            <v/>
          </cell>
          <cell r="E56" t="str">
            <v>003415</v>
          </cell>
          <cell r="F56" t="str">
            <v>Saddar</v>
          </cell>
          <cell r="G56">
            <v>170</v>
          </cell>
        </row>
        <row r="57">
          <cell r="A57">
            <v>0</v>
          </cell>
          <cell r="B57">
            <v>90104</v>
          </cell>
          <cell r="C57" t="str">
            <v/>
          </cell>
          <cell r="D57" t="str">
            <v/>
          </cell>
          <cell r="E57" t="str">
            <v>003407</v>
          </cell>
          <cell r="F57" t="str">
            <v>Kotla Habib</v>
          </cell>
          <cell r="G57">
            <v>155</v>
          </cell>
        </row>
        <row r="58">
          <cell r="A58">
            <v>0</v>
          </cell>
          <cell r="B58">
            <v>90105</v>
          </cell>
          <cell r="C58" t="str">
            <v/>
          </cell>
          <cell r="D58" t="str">
            <v/>
          </cell>
          <cell r="E58" t="str">
            <v>003406</v>
          </cell>
          <cell r="F58" t="str">
            <v>Gomal</v>
          </cell>
          <cell r="G58">
            <v>120</v>
          </cell>
        </row>
        <row r="59">
          <cell r="A59">
            <v>0</v>
          </cell>
          <cell r="B59">
            <v>90106</v>
          </cell>
          <cell r="C59" t="str">
            <v/>
          </cell>
          <cell r="D59" t="str">
            <v/>
          </cell>
          <cell r="E59" t="str">
            <v>003412</v>
          </cell>
          <cell r="F59" t="str">
            <v>T.T. Mills</v>
          </cell>
          <cell r="G59">
            <v>110</v>
          </cell>
        </row>
        <row r="60">
          <cell r="A60">
            <v>0</v>
          </cell>
          <cell r="B60">
            <v>90107</v>
          </cell>
          <cell r="C60" t="str">
            <v/>
          </cell>
          <cell r="D60" t="str">
            <v/>
          </cell>
          <cell r="E60" t="str">
            <v>003416</v>
          </cell>
          <cell r="F60" t="str">
            <v>Baranabad</v>
          </cell>
          <cell r="G60">
            <v>40</v>
          </cell>
        </row>
        <row r="61">
          <cell r="A61">
            <v>0</v>
          </cell>
          <cell r="B61">
            <v>90108</v>
          </cell>
          <cell r="C61" t="str">
            <v/>
          </cell>
          <cell r="D61" t="str">
            <v/>
          </cell>
          <cell r="E61" t="str">
            <v>003413</v>
          </cell>
          <cell r="F61" t="str">
            <v>University</v>
          </cell>
          <cell r="G61">
            <v>152</v>
          </cell>
        </row>
        <row r="62">
          <cell r="A62">
            <v>0</v>
          </cell>
          <cell r="B62">
            <v>90109</v>
          </cell>
          <cell r="C62" t="str">
            <v/>
          </cell>
          <cell r="D62" t="str">
            <v/>
          </cell>
          <cell r="E62" t="str">
            <v>003405</v>
          </cell>
          <cell r="F62" t="str">
            <v>D.O. Mills</v>
          </cell>
          <cell r="G62">
            <v>40</v>
          </cell>
        </row>
        <row r="63">
          <cell r="A63">
            <v>0</v>
          </cell>
          <cell r="B63">
            <v>90110</v>
          </cell>
          <cell r="C63" t="str">
            <v/>
          </cell>
          <cell r="D63" t="str">
            <v/>
          </cell>
          <cell r="E63" t="str">
            <v>003408</v>
          </cell>
          <cell r="F63" t="str">
            <v>Mandra</v>
          </cell>
          <cell r="G63">
            <v>116</v>
          </cell>
        </row>
        <row r="64">
          <cell r="A64">
            <v>0</v>
          </cell>
          <cell r="B64">
            <v>90111</v>
          </cell>
          <cell r="C64" t="str">
            <v/>
          </cell>
          <cell r="D64" t="str">
            <v/>
          </cell>
          <cell r="E64" t="str">
            <v>003414</v>
          </cell>
          <cell r="F64" t="str">
            <v>Sheikh Yousaf</v>
          </cell>
          <cell r="G64">
            <v>92</v>
          </cell>
        </row>
        <row r="65">
          <cell r="A65">
            <v>0</v>
          </cell>
          <cell r="B65">
            <v>90112</v>
          </cell>
          <cell r="C65" t="str">
            <v/>
          </cell>
          <cell r="D65" t="str">
            <v/>
          </cell>
          <cell r="E65" t="str">
            <v>003410</v>
          </cell>
          <cell r="F65" t="str">
            <v>Radio Pak</v>
          </cell>
          <cell r="G65">
            <v>2</v>
          </cell>
        </row>
        <row r="66">
          <cell r="A66">
            <v>0</v>
          </cell>
          <cell r="B66">
            <v>902</v>
          </cell>
          <cell r="C66" t="str">
            <v/>
          </cell>
          <cell r="D66" t="str">
            <v>T2</v>
          </cell>
          <cell r="E66">
            <v>0</v>
          </cell>
          <cell r="F66" t="str">
            <v>Incoming</v>
          </cell>
          <cell r="G66">
            <v>1110</v>
          </cell>
        </row>
        <row r="67">
          <cell r="A67">
            <v>0</v>
          </cell>
          <cell r="B67">
            <v>90201</v>
          </cell>
          <cell r="C67" t="str">
            <v/>
          </cell>
          <cell r="D67" t="str">
            <v/>
          </cell>
          <cell r="E67" t="str">
            <v>003403</v>
          </cell>
          <cell r="F67" t="str">
            <v>City No. 1</v>
          </cell>
          <cell r="G67">
            <v>270</v>
          </cell>
        </row>
        <row r="68">
          <cell r="A68">
            <v>0</v>
          </cell>
          <cell r="B68">
            <v>90202</v>
          </cell>
          <cell r="C68" t="str">
            <v/>
          </cell>
          <cell r="D68" t="str">
            <v/>
          </cell>
          <cell r="E68" t="str">
            <v>003404</v>
          </cell>
          <cell r="F68" t="str">
            <v>City No. 2</v>
          </cell>
          <cell r="G68">
            <v>330</v>
          </cell>
        </row>
        <row r="69">
          <cell r="A69">
            <v>0</v>
          </cell>
          <cell r="B69">
            <v>90203</v>
          </cell>
          <cell r="C69" t="str">
            <v/>
          </cell>
          <cell r="D69" t="str">
            <v/>
          </cell>
          <cell r="E69" t="str">
            <v>003402</v>
          </cell>
          <cell r="F69" t="str">
            <v>Cantt No. I</v>
          </cell>
          <cell r="G69">
            <v>200</v>
          </cell>
        </row>
        <row r="70">
          <cell r="A70">
            <v>0</v>
          </cell>
          <cell r="B70">
            <v>90204</v>
          </cell>
          <cell r="C70" t="str">
            <v/>
          </cell>
          <cell r="D70" t="str">
            <v/>
          </cell>
          <cell r="E70" t="str">
            <v>003409</v>
          </cell>
          <cell r="F70" t="str">
            <v>Qayyum Naggar</v>
          </cell>
          <cell r="G70">
            <v>230</v>
          </cell>
        </row>
        <row r="71">
          <cell r="A71">
            <v>0</v>
          </cell>
          <cell r="B71">
            <v>90205</v>
          </cell>
          <cell r="C71" t="str">
            <v/>
          </cell>
          <cell r="D71" t="str">
            <v/>
          </cell>
          <cell r="E71" t="str">
            <v>003417</v>
          </cell>
          <cell r="F71" t="str">
            <v>Cantt No. II</v>
          </cell>
          <cell r="G71">
            <v>250</v>
          </cell>
        </row>
        <row r="72">
          <cell r="A72">
            <v>8</v>
          </cell>
          <cell r="B72">
            <v>1001</v>
          </cell>
          <cell r="C72" t="str">
            <v>132 KV Dalazak</v>
          </cell>
          <cell r="D72" t="str">
            <v>T1</v>
          </cell>
          <cell r="E72">
            <v>0</v>
          </cell>
          <cell r="F72" t="str">
            <v>Incoming</v>
          </cell>
          <cell r="G72">
            <v>271</v>
          </cell>
        </row>
        <row r="73">
          <cell r="A73">
            <v>0</v>
          </cell>
          <cell r="B73">
            <v>100101</v>
          </cell>
          <cell r="C73" t="str">
            <v/>
          </cell>
          <cell r="D73" t="str">
            <v/>
          </cell>
          <cell r="E73" t="str">
            <v>086502</v>
          </cell>
          <cell r="F73" t="str">
            <v>Wadpagga</v>
          </cell>
          <cell r="G73">
            <v>150</v>
          </cell>
        </row>
        <row r="74">
          <cell r="B74">
            <v>100103</v>
          </cell>
          <cell r="E74" t="str">
            <v>086503</v>
          </cell>
          <cell r="F74" t="str">
            <v>Gul Bela</v>
          </cell>
          <cell r="G74">
            <v>0</v>
          </cell>
        </row>
        <row r="75">
          <cell r="A75">
            <v>0</v>
          </cell>
          <cell r="B75">
            <v>100102</v>
          </cell>
          <cell r="C75" t="str">
            <v/>
          </cell>
          <cell r="D75" t="str">
            <v/>
          </cell>
          <cell r="E75" t="str">
            <v>086501</v>
          </cell>
          <cell r="F75" t="str">
            <v>Golozai</v>
          </cell>
          <cell r="G75">
            <v>140</v>
          </cell>
        </row>
        <row r="76">
          <cell r="A76">
            <v>9</v>
          </cell>
          <cell r="B76">
            <v>1101</v>
          </cell>
          <cell r="C76" t="str">
            <v>132 KV Dargai</v>
          </cell>
          <cell r="D76" t="str">
            <v>T1</v>
          </cell>
          <cell r="E76">
            <v>0</v>
          </cell>
          <cell r="F76" t="str">
            <v>Incoming</v>
          </cell>
          <cell r="G76">
            <v>600</v>
          </cell>
        </row>
        <row r="77">
          <cell r="A77">
            <v>0</v>
          </cell>
          <cell r="B77">
            <v>110101</v>
          </cell>
          <cell r="C77" t="str">
            <v/>
          </cell>
          <cell r="D77" t="str">
            <v/>
          </cell>
          <cell r="E77" t="str">
            <v>026203</v>
          </cell>
          <cell r="F77" t="str">
            <v>Kot</v>
          </cell>
          <cell r="G77">
            <v>240</v>
          </cell>
        </row>
        <row r="78">
          <cell r="A78">
            <v>0</v>
          </cell>
          <cell r="B78">
            <v>110102</v>
          </cell>
          <cell r="C78" t="str">
            <v/>
          </cell>
          <cell r="D78" t="str">
            <v/>
          </cell>
          <cell r="E78" t="str">
            <v>026207</v>
          </cell>
          <cell r="F78" t="str">
            <v>Agro</v>
          </cell>
          <cell r="G78">
            <v>160</v>
          </cell>
        </row>
        <row r="79">
          <cell r="A79">
            <v>0</v>
          </cell>
          <cell r="B79">
            <v>110103</v>
          </cell>
          <cell r="C79" t="str">
            <v/>
          </cell>
          <cell r="D79" t="str">
            <v/>
          </cell>
          <cell r="E79" t="str">
            <v>026201</v>
          </cell>
          <cell r="F79" t="str">
            <v>Dargai</v>
          </cell>
          <cell r="G79">
            <v>250</v>
          </cell>
        </row>
        <row r="80">
          <cell r="A80">
            <v>0</v>
          </cell>
          <cell r="B80">
            <v>1102</v>
          </cell>
          <cell r="C80" t="str">
            <v/>
          </cell>
          <cell r="D80" t="str">
            <v>T2</v>
          </cell>
          <cell r="E80">
            <v>0</v>
          </cell>
          <cell r="F80" t="str">
            <v>Incoming</v>
          </cell>
          <cell r="G80">
            <v>580</v>
          </cell>
        </row>
        <row r="81">
          <cell r="A81">
            <v>0</v>
          </cell>
          <cell r="B81">
            <v>110201</v>
          </cell>
          <cell r="C81" t="str">
            <v/>
          </cell>
          <cell r="D81" t="str">
            <v/>
          </cell>
          <cell r="E81" t="str">
            <v>026204</v>
          </cell>
          <cell r="F81" t="str">
            <v>Main Khan</v>
          </cell>
          <cell r="G81">
            <v>320</v>
          </cell>
        </row>
        <row r="82">
          <cell r="A82">
            <v>0</v>
          </cell>
          <cell r="B82">
            <v>110202</v>
          </cell>
          <cell r="C82" t="str">
            <v/>
          </cell>
          <cell r="D82" t="str">
            <v/>
          </cell>
          <cell r="E82" t="str">
            <v>026202</v>
          </cell>
          <cell r="F82" t="str">
            <v>Skha Kot</v>
          </cell>
          <cell r="G82">
            <v>240</v>
          </cell>
        </row>
        <row r="83">
          <cell r="A83">
            <v>0</v>
          </cell>
          <cell r="B83">
            <v>110203</v>
          </cell>
          <cell r="C83" t="str">
            <v/>
          </cell>
          <cell r="D83" t="str">
            <v/>
          </cell>
          <cell r="E83" t="str">
            <v>086801</v>
          </cell>
          <cell r="F83" t="str">
            <v>New Mian Khan</v>
          </cell>
          <cell r="G83">
            <v>160</v>
          </cell>
        </row>
        <row r="84">
          <cell r="A84">
            <v>10</v>
          </cell>
          <cell r="B84">
            <v>1201</v>
          </cell>
          <cell r="C84" t="str">
            <v>132 KV G.Amazai</v>
          </cell>
          <cell r="D84" t="str">
            <v>T1</v>
          </cell>
          <cell r="E84">
            <v>0</v>
          </cell>
          <cell r="F84" t="str">
            <v>Incoming</v>
          </cell>
          <cell r="G84">
            <v>700</v>
          </cell>
        </row>
        <row r="85">
          <cell r="A85">
            <v>0</v>
          </cell>
          <cell r="B85">
            <v>120101</v>
          </cell>
          <cell r="C85" t="str">
            <v/>
          </cell>
          <cell r="D85" t="str">
            <v/>
          </cell>
          <cell r="E85" t="str">
            <v>062719</v>
          </cell>
          <cell r="F85" t="str">
            <v>Janda</v>
          </cell>
          <cell r="G85">
            <v>70</v>
          </cell>
        </row>
        <row r="86">
          <cell r="A86">
            <v>0</v>
          </cell>
          <cell r="B86">
            <v>120102</v>
          </cell>
          <cell r="C86" t="str">
            <v/>
          </cell>
          <cell r="D86" t="str">
            <v/>
          </cell>
          <cell r="E86" t="str">
            <v>062716</v>
          </cell>
          <cell r="F86" t="str">
            <v>Gadoon Textile</v>
          </cell>
          <cell r="G86">
            <v>300</v>
          </cell>
        </row>
        <row r="87">
          <cell r="A87">
            <v>0</v>
          </cell>
          <cell r="B87">
            <v>120103</v>
          </cell>
          <cell r="C87" t="str">
            <v/>
          </cell>
          <cell r="D87" t="str">
            <v/>
          </cell>
          <cell r="E87" t="str">
            <v>062712</v>
          </cell>
          <cell r="F87" t="str">
            <v>Fresno Steel</v>
          </cell>
          <cell r="G87">
            <v>0</v>
          </cell>
        </row>
        <row r="88">
          <cell r="A88">
            <v>0</v>
          </cell>
          <cell r="B88">
            <v>120104</v>
          </cell>
          <cell r="C88" t="str">
            <v/>
          </cell>
          <cell r="D88" t="str">
            <v/>
          </cell>
          <cell r="E88" t="str">
            <v>062718</v>
          </cell>
          <cell r="F88" t="str">
            <v>Premier Steel</v>
          </cell>
          <cell r="G88">
            <v>0</v>
          </cell>
        </row>
        <row r="89">
          <cell r="A89">
            <v>0</v>
          </cell>
          <cell r="B89">
            <v>120105</v>
          </cell>
          <cell r="C89" t="str">
            <v/>
          </cell>
          <cell r="D89" t="str">
            <v/>
          </cell>
          <cell r="E89" t="str">
            <v>062714</v>
          </cell>
          <cell r="F89" t="str">
            <v>Sarhad Steel</v>
          </cell>
          <cell r="G89">
            <v>0</v>
          </cell>
        </row>
        <row r="90">
          <cell r="A90">
            <v>0</v>
          </cell>
          <cell r="B90">
            <v>120106</v>
          </cell>
          <cell r="C90" t="str">
            <v/>
          </cell>
          <cell r="D90" t="str">
            <v/>
          </cell>
          <cell r="E90" t="str">
            <v>062708</v>
          </cell>
          <cell r="F90" t="str">
            <v>Frontier Steel</v>
          </cell>
          <cell r="G90">
            <v>130</v>
          </cell>
        </row>
        <row r="91">
          <cell r="A91">
            <v>0</v>
          </cell>
          <cell r="B91">
            <v>120107</v>
          </cell>
          <cell r="C91" t="str">
            <v/>
          </cell>
          <cell r="D91" t="str">
            <v/>
          </cell>
          <cell r="E91" t="str">
            <v>062711</v>
          </cell>
          <cell r="F91" t="str">
            <v>Al-Rehman Steel</v>
          </cell>
          <cell r="G91">
            <v>160</v>
          </cell>
        </row>
        <row r="92">
          <cell r="A92">
            <v>0</v>
          </cell>
          <cell r="B92">
            <v>120108</v>
          </cell>
          <cell r="C92" t="str">
            <v/>
          </cell>
          <cell r="D92" t="str">
            <v/>
          </cell>
          <cell r="E92" t="str">
            <v>062705</v>
          </cell>
          <cell r="F92" t="str">
            <v>Mixed Industrial</v>
          </cell>
          <cell r="G92">
            <v>360</v>
          </cell>
        </row>
        <row r="93">
          <cell r="A93">
            <v>0</v>
          </cell>
          <cell r="B93">
            <v>1202</v>
          </cell>
          <cell r="C93" t="str">
            <v/>
          </cell>
          <cell r="D93" t="str">
            <v>T2</v>
          </cell>
          <cell r="E93">
            <v>0</v>
          </cell>
          <cell r="F93" t="str">
            <v>Incoming</v>
          </cell>
          <cell r="G93">
            <v>785</v>
          </cell>
        </row>
        <row r="94">
          <cell r="A94">
            <v>0</v>
          </cell>
          <cell r="B94">
            <v>120201</v>
          </cell>
          <cell r="C94" t="str">
            <v/>
          </cell>
          <cell r="D94" t="str">
            <v/>
          </cell>
          <cell r="E94" t="str">
            <v>062710</v>
          </cell>
          <cell r="F94" t="str">
            <v>Gandaf Steel</v>
          </cell>
          <cell r="G94">
            <v>150</v>
          </cell>
        </row>
        <row r="95">
          <cell r="A95">
            <v>0</v>
          </cell>
          <cell r="B95">
            <v>120202</v>
          </cell>
          <cell r="C95" t="str">
            <v/>
          </cell>
          <cell r="D95" t="str">
            <v/>
          </cell>
          <cell r="E95" t="str">
            <v>062704</v>
          </cell>
          <cell r="F95" t="str">
            <v>S.S. Steel</v>
          </cell>
          <cell r="G95">
            <v>0</v>
          </cell>
        </row>
        <row r="96">
          <cell r="A96">
            <v>0</v>
          </cell>
          <cell r="B96">
            <v>120203</v>
          </cell>
          <cell r="C96" t="str">
            <v/>
          </cell>
          <cell r="D96" t="str">
            <v/>
          </cell>
          <cell r="E96" t="str">
            <v>062707</v>
          </cell>
          <cell r="F96" t="str">
            <v>Tawakal Royal</v>
          </cell>
          <cell r="G96">
            <v>95</v>
          </cell>
        </row>
        <row r="97">
          <cell r="A97">
            <v>0</v>
          </cell>
          <cell r="B97">
            <v>120204</v>
          </cell>
          <cell r="C97" t="str">
            <v/>
          </cell>
          <cell r="D97" t="str">
            <v/>
          </cell>
          <cell r="E97" t="str">
            <v>062709</v>
          </cell>
          <cell r="F97" t="str">
            <v>Peshawar Steel</v>
          </cell>
          <cell r="G97">
            <v>0</v>
          </cell>
        </row>
        <row r="98">
          <cell r="A98">
            <v>0</v>
          </cell>
          <cell r="B98">
            <v>120205</v>
          </cell>
          <cell r="C98" t="str">
            <v/>
          </cell>
          <cell r="D98" t="str">
            <v/>
          </cell>
          <cell r="E98" t="str">
            <v>062701</v>
          </cell>
          <cell r="F98" t="str">
            <v>Saif Textile</v>
          </cell>
          <cell r="G98">
            <v>280</v>
          </cell>
        </row>
        <row r="99">
          <cell r="A99">
            <v>0</v>
          </cell>
          <cell r="B99">
            <v>120206</v>
          </cell>
          <cell r="C99" t="str">
            <v/>
          </cell>
          <cell r="D99" t="str">
            <v/>
          </cell>
          <cell r="E99" t="str">
            <v>062702</v>
          </cell>
          <cell r="F99" t="str">
            <v>Shahzad Ghee</v>
          </cell>
          <cell r="G99">
            <v>50</v>
          </cell>
        </row>
        <row r="100">
          <cell r="A100">
            <v>0</v>
          </cell>
          <cell r="B100">
            <v>120207</v>
          </cell>
          <cell r="C100" t="str">
            <v/>
          </cell>
          <cell r="D100" t="str">
            <v/>
          </cell>
          <cell r="E100" t="str">
            <v>062715</v>
          </cell>
          <cell r="F100" t="str">
            <v>A.J. Textile</v>
          </cell>
          <cell r="G100">
            <v>180</v>
          </cell>
        </row>
        <row r="101">
          <cell r="A101">
            <v>0</v>
          </cell>
          <cell r="B101">
            <v>120208</v>
          </cell>
          <cell r="C101" t="str">
            <v/>
          </cell>
          <cell r="D101" t="str">
            <v/>
          </cell>
          <cell r="E101" t="str">
            <v>062703</v>
          </cell>
          <cell r="F101" t="str">
            <v>Latif Shakir</v>
          </cell>
          <cell r="G101">
            <v>0</v>
          </cell>
        </row>
        <row r="102">
          <cell r="A102">
            <v>0</v>
          </cell>
          <cell r="B102">
            <v>120209</v>
          </cell>
          <cell r="C102" t="str">
            <v/>
          </cell>
          <cell r="D102" t="str">
            <v/>
          </cell>
          <cell r="E102" t="str">
            <v>062707</v>
          </cell>
          <cell r="F102" t="str">
            <v>Alpha Steel</v>
          </cell>
          <cell r="G102">
            <v>0</v>
          </cell>
        </row>
        <row r="103">
          <cell r="A103">
            <v>0</v>
          </cell>
          <cell r="B103">
            <v>120210</v>
          </cell>
          <cell r="C103" t="str">
            <v/>
          </cell>
          <cell r="D103" t="str">
            <v/>
          </cell>
          <cell r="E103" t="str">
            <v>062706</v>
          </cell>
          <cell r="F103" t="str">
            <v>Khyber Spining</v>
          </cell>
          <cell r="G103">
            <v>100</v>
          </cell>
        </row>
        <row r="104">
          <cell r="A104">
            <v>0</v>
          </cell>
          <cell r="B104">
            <v>120211</v>
          </cell>
          <cell r="C104" t="str">
            <v/>
          </cell>
          <cell r="D104" t="str">
            <v/>
          </cell>
          <cell r="E104" t="str">
            <v>062702</v>
          </cell>
          <cell r="F104" t="str">
            <v>S.T.F.A</v>
          </cell>
          <cell r="G104">
            <v>35</v>
          </cell>
        </row>
        <row r="105">
          <cell r="A105">
            <v>11</v>
          </cell>
          <cell r="B105">
            <v>1501</v>
          </cell>
          <cell r="C105" t="str">
            <v>132 KV Hari Pur</v>
          </cell>
          <cell r="D105" t="str">
            <v>T1</v>
          </cell>
          <cell r="E105">
            <v>0</v>
          </cell>
          <cell r="F105" t="str">
            <v>Incoming</v>
          </cell>
          <cell r="G105">
            <v>642</v>
          </cell>
        </row>
        <row r="106">
          <cell r="A106">
            <v>0</v>
          </cell>
          <cell r="B106">
            <v>150101</v>
          </cell>
          <cell r="C106" t="str">
            <v/>
          </cell>
          <cell r="D106" t="str">
            <v/>
          </cell>
          <cell r="E106" t="str">
            <v>005923</v>
          </cell>
          <cell r="F106" t="str">
            <v>Zeb Pharma</v>
          </cell>
          <cell r="G106">
            <v>10</v>
          </cell>
        </row>
        <row r="107">
          <cell r="A107">
            <v>0</v>
          </cell>
          <cell r="B107">
            <v>150102</v>
          </cell>
          <cell r="C107" t="str">
            <v/>
          </cell>
          <cell r="D107" t="str">
            <v/>
          </cell>
          <cell r="E107" t="str">
            <v>005908</v>
          </cell>
          <cell r="F107" t="str">
            <v>Panwan</v>
          </cell>
          <cell r="G107">
            <v>240</v>
          </cell>
        </row>
        <row r="108">
          <cell r="A108">
            <v>0</v>
          </cell>
          <cell r="B108">
            <v>150103</v>
          </cell>
          <cell r="C108" t="str">
            <v/>
          </cell>
          <cell r="D108" t="str">
            <v/>
          </cell>
          <cell r="E108" t="str">
            <v>005912</v>
          </cell>
          <cell r="F108" t="str">
            <v>Phasphate</v>
          </cell>
          <cell r="G108">
            <v>65</v>
          </cell>
        </row>
        <row r="109">
          <cell r="A109">
            <v>0</v>
          </cell>
          <cell r="B109">
            <v>150104</v>
          </cell>
          <cell r="C109" t="str">
            <v/>
          </cell>
          <cell r="D109" t="str">
            <v/>
          </cell>
          <cell r="E109" t="str">
            <v>005907</v>
          </cell>
          <cell r="F109" t="str">
            <v>PIDC</v>
          </cell>
          <cell r="G109">
            <v>60</v>
          </cell>
        </row>
        <row r="110">
          <cell r="A110">
            <v>0</v>
          </cell>
          <cell r="B110">
            <v>150105</v>
          </cell>
          <cell r="C110" t="str">
            <v/>
          </cell>
          <cell r="D110" t="str">
            <v/>
          </cell>
          <cell r="E110" t="str">
            <v>005704</v>
          </cell>
          <cell r="F110" t="str">
            <v>Khan Pur New</v>
          </cell>
          <cell r="G110">
            <v>230</v>
          </cell>
        </row>
        <row r="111">
          <cell r="A111">
            <v>0</v>
          </cell>
          <cell r="B111">
            <v>150106</v>
          </cell>
          <cell r="C111" t="str">
            <v/>
          </cell>
          <cell r="D111" t="str">
            <v/>
          </cell>
          <cell r="E111" t="str">
            <v>005908</v>
          </cell>
          <cell r="F111" t="str">
            <v>Kot Najeebullah</v>
          </cell>
          <cell r="G111">
            <v>130</v>
          </cell>
        </row>
        <row r="112">
          <cell r="A112">
            <v>0</v>
          </cell>
          <cell r="B112">
            <v>150107</v>
          </cell>
          <cell r="C112" t="str">
            <v/>
          </cell>
          <cell r="D112" t="str">
            <v/>
          </cell>
          <cell r="E112" t="str">
            <v>003914</v>
          </cell>
          <cell r="F112" t="str">
            <v>Town-II</v>
          </cell>
          <cell r="G112">
            <v>180</v>
          </cell>
        </row>
        <row r="113">
          <cell r="A113">
            <v>0</v>
          </cell>
          <cell r="B113">
            <v>1502</v>
          </cell>
          <cell r="C113" t="str">
            <v/>
          </cell>
          <cell r="D113" t="str">
            <v>T2</v>
          </cell>
          <cell r="E113">
            <v>0</v>
          </cell>
          <cell r="F113" t="str">
            <v>Incoming</v>
          </cell>
          <cell r="G113">
            <v>1080</v>
          </cell>
        </row>
        <row r="114">
          <cell r="A114">
            <v>0</v>
          </cell>
          <cell r="B114">
            <v>150201</v>
          </cell>
          <cell r="C114" t="str">
            <v/>
          </cell>
          <cell r="D114" t="str">
            <v/>
          </cell>
          <cell r="E114" t="str">
            <v>005904</v>
          </cell>
          <cell r="F114" t="str">
            <v>Khanpur</v>
          </cell>
          <cell r="G114">
            <v>215</v>
          </cell>
        </row>
        <row r="115">
          <cell r="A115">
            <v>0</v>
          </cell>
          <cell r="B115">
            <v>150202</v>
          </cell>
          <cell r="C115" t="str">
            <v/>
          </cell>
          <cell r="D115" t="str">
            <v/>
          </cell>
          <cell r="E115" t="str">
            <v>005918</v>
          </cell>
          <cell r="F115" t="str">
            <v>S.N. Khan</v>
          </cell>
          <cell r="G115">
            <v>220</v>
          </cell>
        </row>
        <row r="116">
          <cell r="A116">
            <v>0</v>
          </cell>
          <cell r="B116">
            <v>150203</v>
          </cell>
          <cell r="C116" t="str">
            <v/>
          </cell>
          <cell r="D116" t="str">
            <v/>
          </cell>
          <cell r="E116" t="str">
            <v>005921</v>
          </cell>
          <cell r="F116" t="str">
            <v>Khalabat Township</v>
          </cell>
          <cell r="G116">
            <v>230</v>
          </cell>
        </row>
        <row r="117">
          <cell r="A117">
            <v>0</v>
          </cell>
          <cell r="B117">
            <v>150204</v>
          </cell>
          <cell r="C117" t="str">
            <v/>
          </cell>
          <cell r="D117" t="str">
            <v/>
          </cell>
          <cell r="E117" t="str">
            <v>005901</v>
          </cell>
          <cell r="F117" t="str">
            <v>Town-I</v>
          </cell>
          <cell r="G117">
            <v>220</v>
          </cell>
        </row>
        <row r="118">
          <cell r="A118">
            <v>0</v>
          </cell>
          <cell r="B118">
            <v>150205</v>
          </cell>
          <cell r="C118" t="str">
            <v/>
          </cell>
          <cell r="D118" t="str">
            <v/>
          </cell>
          <cell r="E118" t="str">
            <v>005924</v>
          </cell>
          <cell r="F118" t="str">
            <v>Swabi Mera</v>
          </cell>
          <cell r="G118">
            <v>205</v>
          </cell>
        </row>
        <row r="119">
          <cell r="A119">
            <v>0</v>
          </cell>
          <cell r="B119">
            <v>150206</v>
          </cell>
          <cell r="C119" t="str">
            <v/>
          </cell>
          <cell r="D119" t="str">
            <v/>
          </cell>
          <cell r="E119" t="str">
            <v>005919</v>
          </cell>
          <cell r="F119" t="str">
            <v>Baldher</v>
          </cell>
          <cell r="G119">
            <v>110</v>
          </cell>
        </row>
        <row r="120">
          <cell r="A120">
            <v>0</v>
          </cell>
          <cell r="B120">
            <v>150207</v>
          </cell>
          <cell r="C120" t="str">
            <v/>
          </cell>
          <cell r="D120" t="str">
            <v/>
          </cell>
          <cell r="E120" t="str">
            <v>005910</v>
          </cell>
          <cell r="F120" t="str">
            <v>T&amp;T Colony</v>
          </cell>
          <cell r="G120">
            <v>70</v>
          </cell>
        </row>
        <row r="121">
          <cell r="A121">
            <v>12</v>
          </cell>
          <cell r="B121">
            <v>1601</v>
          </cell>
          <cell r="C121" t="str">
            <v>132 KV Hattar</v>
          </cell>
          <cell r="D121" t="str">
            <v>T1</v>
          </cell>
          <cell r="E121">
            <v>0</v>
          </cell>
          <cell r="F121" t="str">
            <v>Incoming</v>
          </cell>
          <cell r="G121">
            <v>870</v>
          </cell>
        </row>
        <row r="122">
          <cell r="A122">
            <v>0</v>
          </cell>
          <cell r="B122">
            <v>160101</v>
          </cell>
          <cell r="C122" t="str">
            <v/>
          </cell>
          <cell r="D122" t="str">
            <v/>
          </cell>
          <cell r="E122" t="str">
            <v>063816</v>
          </cell>
          <cell r="F122" t="str">
            <v>Sytronics</v>
          </cell>
          <cell r="G122">
            <v>50</v>
          </cell>
        </row>
        <row r="123">
          <cell r="A123">
            <v>0</v>
          </cell>
          <cell r="B123">
            <v>160102</v>
          </cell>
          <cell r="C123" t="str">
            <v/>
          </cell>
          <cell r="D123" t="str">
            <v/>
          </cell>
          <cell r="E123" t="str">
            <v>063801</v>
          </cell>
          <cell r="F123" t="str">
            <v>Hattar-I</v>
          </cell>
          <cell r="G123">
            <v>220</v>
          </cell>
        </row>
        <row r="124">
          <cell r="A124">
            <v>0</v>
          </cell>
          <cell r="B124">
            <v>160103</v>
          </cell>
          <cell r="C124" t="str">
            <v/>
          </cell>
          <cell r="D124" t="str">
            <v/>
          </cell>
          <cell r="E124" t="str">
            <v>063801</v>
          </cell>
          <cell r="F124" t="str">
            <v>Neelam</v>
          </cell>
          <cell r="G124">
            <v>150</v>
          </cell>
        </row>
        <row r="125">
          <cell r="A125">
            <v>0</v>
          </cell>
          <cell r="B125">
            <v>160104</v>
          </cell>
          <cell r="C125" t="str">
            <v/>
          </cell>
          <cell r="D125" t="str">
            <v/>
          </cell>
          <cell r="E125" t="str">
            <v>063807</v>
          </cell>
          <cell r="F125" t="str">
            <v>Biafo</v>
          </cell>
          <cell r="G125">
            <v>25</v>
          </cell>
        </row>
        <row r="126">
          <cell r="A126">
            <v>0</v>
          </cell>
          <cell r="B126">
            <v>160105</v>
          </cell>
          <cell r="C126" t="str">
            <v/>
          </cell>
          <cell r="D126" t="str">
            <v/>
          </cell>
          <cell r="E126" t="str">
            <v>063815</v>
          </cell>
          <cell r="F126" t="str">
            <v>Hattar-3</v>
          </cell>
          <cell r="G126">
            <v>340</v>
          </cell>
        </row>
        <row r="127">
          <cell r="A127">
            <v>0</v>
          </cell>
          <cell r="B127">
            <v>160106</v>
          </cell>
          <cell r="C127" t="str">
            <v/>
          </cell>
          <cell r="D127" t="str">
            <v/>
          </cell>
          <cell r="E127" t="str">
            <v>063805</v>
          </cell>
          <cell r="F127" t="str">
            <v>Hattar-II</v>
          </cell>
          <cell r="G127">
            <v>180</v>
          </cell>
        </row>
        <row r="128">
          <cell r="A128">
            <v>0</v>
          </cell>
          <cell r="B128">
            <v>160107</v>
          </cell>
          <cell r="C128" t="str">
            <v/>
          </cell>
          <cell r="D128" t="str">
            <v/>
          </cell>
          <cell r="E128" t="str">
            <v>063823</v>
          </cell>
          <cell r="F128" t="str">
            <v>Wah Noble</v>
          </cell>
          <cell r="G128">
            <v>50</v>
          </cell>
        </row>
        <row r="129">
          <cell r="A129">
            <v>0</v>
          </cell>
          <cell r="B129">
            <v>1602</v>
          </cell>
          <cell r="C129" t="str">
            <v/>
          </cell>
          <cell r="D129" t="str">
            <v>T2</v>
          </cell>
          <cell r="E129">
            <v>0</v>
          </cell>
          <cell r="F129" t="str">
            <v>Incoming</v>
          </cell>
          <cell r="G129">
            <v>870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
      <sheetName val="BUDGET (2)"/>
      <sheetName val="S.S.Cheques Issued"/>
      <sheetName val="ISSUED"/>
      <sheetName val="RECEIVED"/>
      <sheetName val="A 62"/>
      <sheetName val="4  8  c F ront"/>
      <sheetName val=" 4   8  c    Back"/>
      <sheetName val="Budjet-1 (2)"/>
      <sheetName val="140102"/>
      <sheetName val="140103 (2)"/>
      <sheetName val="150118"/>
      <sheetName val="LEDGER POSTING"/>
      <sheetName val="Debit."/>
      <sheetName val="Credit."/>
      <sheetName val="Pay Roll Summary"/>
      <sheetName val="old"/>
      <sheetName val="Cash Book performa"/>
      <sheetName val="Journal Voucher"/>
      <sheetName val="BANK RECONCILIATION"/>
      <sheetName val="Collection &amp; Remitances"/>
      <sheetName val="PV"/>
      <sheetName val="Sheet2"/>
      <sheetName val="EXP STATEMENT"/>
      <sheetName val="FORM OF CREDITORS"/>
      <sheetName val="Check List   Detail"/>
      <sheetName val="FORM OF PAY ALLOWANCES"/>
      <sheetName val="TRANSPORT OPERATION COST"/>
      <sheetName val="  S A P   "/>
      <sheetName val="Sheet1"/>
      <sheetName val="LEDGER POSTING (2)"/>
      <sheetName val="LEDGER POSTING (3)"/>
      <sheetName val="LEDGER POSTING (4)"/>
      <sheetName val="LONG T ADVANCE"/>
      <sheetName val="Misc."/>
      <sheetName val="Budjet-1 (3)"/>
      <sheetName val="140102 (2)"/>
      <sheetName val="140103"/>
      <sheetName val="S.S.Cheques Receipt"/>
      <sheetName val="PREVIO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
      <sheetName val="BUDGET (2)"/>
      <sheetName val="S.S.Cheques Issued"/>
      <sheetName val="ISSUED"/>
      <sheetName val="RECEIVED"/>
      <sheetName val="A 62"/>
      <sheetName val="4  8  c F ront"/>
      <sheetName val=" 4   8  c    Back"/>
      <sheetName val="Budjet-1 (2)"/>
      <sheetName val="140102"/>
      <sheetName val="140103 (2)"/>
      <sheetName val="150118"/>
      <sheetName val="LEDGER POSTING"/>
      <sheetName val="Debit."/>
      <sheetName val="Credit."/>
      <sheetName val="Pay Roll Summary"/>
      <sheetName val="old"/>
      <sheetName val="Cash Book performa"/>
      <sheetName val="Journal Voucher"/>
      <sheetName val="BANK RECONCILIATION"/>
      <sheetName val="Collection &amp; Remitances"/>
      <sheetName val="PV"/>
      <sheetName val="Sheet2"/>
      <sheetName val="EXP STATEMENT"/>
      <sheetName val="FORM OF CREDITORS"/>
      <sheetName val="Check List   Detail"/>
      <sheetName val="FORM OF PAY ALLOWANCES"/>
      <sheetName val="TRANSPORT OPERATION COST"/>
      <sheetName val="  S A P   "/>
      <sheetName val="Sheet1"/>
      <sheetName val="LEDGER POSTING (2)"/>
      <sheetName val="LEDGER POSTING (3)"/>
      <sheetName val="LEDGER POSTING (4)"/>
      <sheetName val="LONG T ADVANCE"/>
      <sheetName val="Misc."/>
      <sheetName val="Budjet-1 (3)"/>
      <sheetName val="140102 (2)"/>
      <sheetName val="140103"/>
      <sheetName val="S.S.Cheques Receipt"/>
      <sheetName val="PREVIO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9"/>
  <sheetViews>
    <sheetView zoomScaleNormal="100" zoomScaleSheetLayoutView="100" workbookViewId="0">
      <selection activeCell="K7" sqref="K7"/>
    </sheetView>
  </sheetViews>
  <sheetFormatPr defaultRowHeight="15"/>
  <cols>
    <col min="1" max="1" width="5.5703125" customWidth="1"/>
    <col min="2" max="2" width="28.5703125" customWidth="1"/>
    <col min="3" max="3" width="7.5703125" customWidth="1"/>
    <col min="4" max="4" width="9.85546875" bestFit="1" customWidth="1"/>
    <col min="5" max="9" width="9.28515625" bestFit="1" customWidth="1"/>
    <col min="10" max="10" width="12.5703125" customWidth="1"/>
    <col min="11" max="11" width="11.85546875" customWidth="1"/>
    <col min="13" max="13" width="9.28515625" bestFit="1" customWidth="1"/>
  </cols>
  <sheetData>
    <row r="1" spans="1:13" ht="23.25">
      <c r="A1" s="370" t="s">
        <v>19</v>
      </c>
      <c r="B1" s="370"/>
      <c r="C1" s="370"/>
      <c r="D1" s="370"/>
      <c r="E1" s="370"/>
      <c r="F1" s="370"/>
      <c r="G1" s="370"/>
      <c r="H1" s="370"/>
      <c r="I1" s="370"/>
      <c r="J1" s="370"/>
      <c r="K1" s="370"/>
    </row>
    <row r="2" spans="1:13" ht="18.75">
      <c r="A2" s="371" t="s">
        <v>1813</v>
      </c>
      <c r="B2" s="371"/>
      <c r="C2" s="371"/>
      <c r="D2" s="371"/>
      <c r="E2" s="371"/>
      <c r="F2" s="371"/>
      <c r="G2" s="371"/>
      <c r="H2" s="371"/>
      <c r="I2" s="371"/>
      <c r="J2" s="371"/>
      <c r="K2" s="371"/>
    </row>
    <row r="3" spans="1:13" ht="18.75">
      <c r="A3" s="371" t="s">
        <v>1918</v>
      </c>
      <c r="B3" s="371"/>
      <c r="C3" s="371"/>
      <c r="D3" s="371"/>
      <c r="E3" s="371"/>
      <c r="F3" s="371"/>
      <c r="G3" s="371"/>
      <c r="H3" s="371"/>
      <c r="I3" s="371"/>
      <c r="J3" s="371"/>
      <c r="K3" s="371"/>
    </row>
    <row r="4" spans="1:13" ht="15.75" thickBot="1"/>
    <row r="5" spans="1:13" ht="30" customHeight="1" thickBot="1">
      <c r="A5" s="372" t="s">
        <v>0</v>
      </c>
      <c r="B5" s="374" t="s">
        <v>1924</v>
      </c>
      <c r="C5" s="376" t="s">
        <v>2</v>
      </c>
      <c r="D5" s="1" t="s">
        <v>10</v>
      </c>
      <c r="E5" s="2" t="s">
        <v>11</v>
      </c>
      <c r="F5" s="2" t="s">
        <v>18</v>
      </c>
      <c r="G5" s="2" t="s">
        <v>12</v>
      </c>
      <c r="H5" s="2" t="s">
        <v>13</v>
      </c>
      <c r="I5" s="2" t="s">
        <v>14</v>
      </c>
      <c r="J5" s="2" t="s">
        <v>15</v>
      </c>
      <c r="K5" s="3" t="s">
        <v>16</v>
      </c>
    </row>
    <row r="6" spans="1:13" ht="137.25" customHeight="1" thickBot="1">
      <c r="A6" s="373"/>
      <c r="B6" s="375"/>
      <c r="C6" s="377"/>
      <c r="D6" s="5" t="s">
        <v>3</v>
      </c>
      <c r="E6" s="5" t="s">
        <v>17</v>
      </c>
      <c r="F6" s="5" t="s">
        <v>4</v>
      </c>
      <c r="G6" s="5" t="s">
        <v>5</v>
      </c>
      <c r="H6" s="5" t="s">
        <v>6</v>
      </c>
      <c r="I6" s="5" t="s">
        <v>7</v>
      </c>
      <c r="J6" s="5" t="s">
        <v>8</v>
      </c>
      <c r="K6" s="13" t="s">
        <v>9</v>
      </c>
    </row>
    <row r="7" spans="1:13">
      <c r="A7" s="15">
        <v>1</v>
      </c>
      <c r="B7" s="52" t="s">
        <v>1602</v>
      </c>
      <c r="C7" s="16" t="s">
        <v>1612</v>
      </c>
      <c r="D7" s="16">
        <v>7181824</v>
      </c>
      <c r="E7" s="16">
        <v>1</v>
      </c>
      <c r="F7" s="52">
        <v>5</v>
      </c>
      <c r="G7" s="16">
        <f>F7*E7</f>
        <v>5</v>
      </c>
      <c r="H7" s="52">
        <f>M7*60</f>
        <v>780</v>
      </c>
      <c r="I7" s="16">
        <f>H7*E7</f>
        <v>780</v>
      </c>
      <c r="J7" s="53">
        <f>G7/D7</f>
        <v>6.9620196763384898E-7</v>
      </c>
      <c r="K7" s="54">
        <f>I7/D7</f>
        <v>1.0860750695088044E-4</v>
      </c>
      <c r="M7" s="49">
        <v>13</v>
      </c>
    </row>
    <row r="8" spans="1:13">
      <c r="A8" s="17">
        <v>2</v>
      </c>
      <c r="B8" s="50" t="s">
        <v>1603</v>
      </c>
      <c r="C8" s="18" t="s">
        <v>1612</v>
      </c>
      <c r="D8" s="18">
        <v>7181824</v>
      </c>
      <c r="E8" s="18">
        <v>1</v>
      </c>
      <c r="F8" s="50">
        <v>2</v>
      </c>
      <c r="G8" s="18">
        <f t="shared" ref="G8:G16" si="0">F8*E8</f>
        <v>2</v>
      </c>
      <c r="H8" s="50">
        <f t="shared" ref="H8:H16" si="1">M8*60</f>
        <v>180</v>
      </c>
      <c r="I8" s="18">
        <f t="shared" ref="I8:I16" si="2">H8*E8</f>
        <v>180</v>
      </c>
      <c r="J8" s="55">
        <f t="shared" ref="J8:J16" si="3">G8/D8</f>
        <v>2.7848078705353961E-7</v>
      </c>
      <c r="K8" s="60">
        <f t="shared" ref="K8:K16" si="4">I8/D8</f>
        <v>2.5063270834818565E-5</v>
      </c>
      <c r="M8" s="50">
        <v>3</v>
      </c>
    </row>
    <row r="9" spans="1:13">
      <c r="A9" s="17">
        <v>3</v>
      </c>
      <c r="B9" s="50" t="s">
        <v>1604</v>
      </c>
      <c r="C9" s="18" t="s">
        <v>1612</v>
      </c>
      <c r="D9" s="18">
        <v>7181824</v>
      </c>
      <c r="E9" s="18">
        <v>1</v>
      </c>
      <c r="F9" s="50">
        <v>7</v>
      </c>
      <c r="G9" s="18">
        <f t="shared" si="0"/>
        <v>7</v>
      </c>
      <c r="H9" s="50">
        <f t="shared" si="1"/>
        <v>660</v>
      </c>
      <c r="I9" s="18">
        <f t="shared" si="2"/>
        <v>660</v>
      </c>
      <c r="J9" s="55">
        <f t="shared" si="3"/>
        <v>9.746827546873887E-7</v>
      </c>
      <c r="K9" s="60">
        <f t="shared" si="4"/>
        <v>9.1898659727668064E-5</v>
      </c>
      <c r="M9" s="50">
        <v>11</v>
      </c>
    </row>
    <row r="10" spans="1:13">
      <c r="A10" s="17">
        <v>4</v>
      </c>
      <c r="B10" s="51" t="s">
        <v>1605</v>
      </c>
      <c r="C10" s="18" t="s">
        <v>1612</v>
      </c>
      <c r="D10" s="18">
        <v>7181824</v>
      </c>
      <c r="E10" s="18">
        <v>1</v>
      </c>
      <c r="F10" s="50">
        <v>1</v>
      </c>
      <c r="G10" s="18">
        <f t="shared" si="0"/>
        <v>1</v>
      </c>
      <c r="H10" s="50">
        <f t="shared" si="1"/>
        <v>60</v>
      </c>
      <c r="I10" s="18">
        <f t="shared" si="2"/>
        <v>60</v>
      </c>
      <c r="J10" s="55">
        <f t="shared" si="3"/>
        <v>1.3924039352676981E-7</v>
      </c>
      <c r="K10" s="60">
        <f t="shared" si="4"/>
        <v>8.3544236116061878E-6</v>
      </c>
      <c r="M10" s="50">
        <v>1</v>
      </c>
    </row>
    <row r="11" spans="1:13">
      <c r="A11" s="17">
        <v>5</v>
      </c>
      <c r="B11" s="51" t="s">
        <v>1606</v>
      </c>
      <c r="C11" s="18" t="s">
        <v>1612</v>
      </c>
      <c r="D11" s="18">
        <v>7181824</v>
      </c>
      <c r="E11" s="18">
        <v>1</v>
      </c>
      <c r="F11" s="50">
        <v>0</v>
      </c>
      <c r="G11" s="18">
        <f t="shared" si="0"/>
        <v>0</v>
      </c>
      <c r="H11" s="50">
        <f t="shared" si="1"/>
        <v>0</v>
      </c>
      <c r="I11" s="18">
        <f t="shared" si="2"/>
        <v>0</v>
      </c>
      <c r="J11" s="55">
        <f t="shared" si="3"/>
        <v>0</v>
      </c>
      <c r="K11" s="60">
        <f t="shared" si="4"/>
        <v>0</v>
      </c>
      <c r="M11" s="50">
        <v>0</v>
      </c>
    </row>
    <row r="12" spans="1:13">
      <c r="A12" s="17">
        <v>6</v>
      </c>
      <c r="B12" s="51" t="s">
        <v>1607</v>
      </c>
      <c r="C12" s="18" t="s">
        <v>1612</v>
      </c>
      <c r="D12" s="18">
        <v>7181824</v>
      </c>
      <c r="E12" s="18">
        <v>1</v>
      </c>
      <c r="F12" s="50">
        <v>0</v>
      </c>
      <c r="G12" s="18">
        <f t="shared" si="0"/>
        <v>0</v>
      </c>
      <c r="H12" s="50">
        <f t="shared" si="1"/>
        <v>0</v>
      </c>
      <c r="I12" s="18">
        <f t="shared" si="2"/>
        <v>0</v>
      </c>
      <c r="J12" s="55">
        <f t="shared" si="3"/>
        <v>0</v>
      </c>
      <c r="K12" s="60">
        <f t="shared" si="4"/>
        <v>0</v>
      </c>
      <c r="M12" s="50">
        <v>0</v>
      </c>
    </row>
    <row r="13" spans="1:13">
      <c r="A13" s="17">
        <v>7</v>
      </c>
      <c r="B13" s="51" t="s">
        <v>1608</v>
      </c>
      <c r="C13" s="18" t="s">
        <v>1612</v>
      </c>
      <c r="D13" s="18">
        <v>7181824</v>
      </c>
      <c r="E13" s="18">
        <v>1</v>
      </c>
      <c r="F13" s="50">
        <v>0</v>
      </c>
      <c r="G13" s="18">
        <f t="shared" si="0"/>
        <v>0</v>
      </c>
      <c r="H13" s="50">
        <f t="shared" si="1"/>
        <v>0</v>
      </c>
      <c r="I13" s="18">
        <f t="shared" si="2"/>
        <v>0</v>
      </c>
      <c r="J13" s="55">
        <f t="shared" si="3"/>
        <v>0</v>
      </c>
      <c r="K13" s="60">
        <f t="shared" si="4"/>
        <v>0</v>
      </c>
      <c r="M13" s="50">
        <v>0</v>
      </c>
    </row>
    <row r="14" spans="1:13">
      <c r="A14" s="17">
        <v>8</v>
      </c>
      <c r="B14" s="51" t="s">
        <v>1609</v>
      </c>
      <c r="C14" s="18" t="s">
        <v>1612</v>
      </c>
      <c r="D14" s="18">
        <v>7181824</v>
      </c>
      <c r="E14" s="18">
        <v>1</v>
      </c>
      <c r="F14" s="50">
        <v>4</v>
      </c>
      <c r="G14" s="18">
        <f t="shared" si="0"/>
        <v>4</v>
      </c>
      <c r="H14" s="50">
        <f t="shared" si="1"/>
        <v>7080</v>
      </c>
      <c r="I14" s="18">
        <f t="shared" si="2"/>
        <v>7080</v>
      </c>
      <c r="J14" s="55">
        <f t="shared" si="3"/>
        <v>5.5696157410707923E-7</v>
      </c>
      <c r="K14" s="60">
        <f t="shared" si="4"/>
        <v>9.8582198616953016E-4</v>
      </c>
      <c r="M14" s="50">
        <v>118</v>
      </c>
    </row>
    <row r="15" spans="1:13">
      <c r="A15" s="17">
        <v>9</v>
      </c>
      <c r="B15" s="56" t="s">
        <v>1610</v>
      </c>
      <c r="C15" s="18" t="s">
        <v>1612</v>
      </c>
      <c r="D15" s="18">
        <v>7181824</v>
      </c>
      <c r="E15" s="18">
        <v>1</v>
      </c>
      <c r="F15" s="50">
        <v>0</v>
      </c>
      <c r="G15" s="18">
        <f t="shared" si="0"/>
        <v>0</v>
      </c>
      <c r="H15" s="50">
        <f t="shared" si="1"/>
        <v>0</v>
      </c>
      <c r="I15" s="18">
        <f t="shared" si="2"/>
        <v>0</v>
      </c>
      <c r="J15" s="55">
        <f t="shared" si="3"/>
        <v>0</v>
      </c>
      <c r="K15" s="60">
        <f t="shared" si="4"/>
        <v>0</v>
      </c>
      <c r="M15" s="50">
        <v>0</v>
      </c>
    </row>
    <row r="16" spans="1:13" ht="15.75" thickBot="1">
      <c r="A16" s="21">
        <v>10</v>
      </c>
      <c r="B16" s="57" t="s">
        <v>1611</v>
      </c>
      <c r="C16" s="22" t="s">
        <v>1612</v>
      </c>
      <c r="D16" s="22">
        <v>7181824</v>
      </c>
      <c r="E16" s="22">
        <v>1</v>
      </c>
      <c r="F16" s="58">
        <v>1</v>
      </c>
      <c r="G16" s="22">
        <f t="shared" si="0"/>
        <v>1</v>
      </c>
      <c r="H16" s="58">
        <f t="shared" si="1"/>
        <v>60</v>
      </c>
      <c r="I16" s="22">
        <f t="shared" si="2"/>
        <v>60</v>
      </c>
      <c r="J16" s="59">
        <f t="shared" si="3"/>
        <v>1.3924039352676981E-7</v>
      </c>
      <c r="K16" s="61">
        <f t="shared" si="4"/>
        <v>8.3544236116061878E-6</v>
      </c>
      <c r="M16" s="50">
        <v>1</v>
      </c>
    </row>
    <row r="18" spans="1:11" ht="15.75" thickBot="1"/>
    <row r="19" spans="1:11" ht="15.75" thickBot="1">
      <c r="A19" s="29"/>
      <c r="B19" s="26" t="s">
        <v>342</v>
      </c>
      <c r="C19" s="30"/>
      <c r="D19" s="30">
        <v>7181824</v>
      </c>
      <c r="E19" s="30">
        <f>SUM(E7:E18)</f>
        <v>10</v>
      </c>
      <c r="F19" s="30">
        <f t="shared" ref="F19:I19" si="5">SUM(F7:F18)</f>
        <v>20</v>
      </c>
      <c r="G19" s="30">
        <f t="shared" si="5"/>
        <v>20</v>
      </c>
      <c r="H19" s="30">
        <f t="shared" si="5"/>
        <v>8820</v>
      </c>
      <c r="I19" s="30">
        <f t="shared" si="5"/>
        <v>8820</v>
      </c>
      <c r="J19" s="27">
        <f t="shared" ref="J19" si="6">G19/D19</f>
        <v>2.7848078705353959E-6</v>
      </c>
      <c r="K19" s="28">
        <f t="shared" ref="K19" si="7">I19/D19</f>
        <v>1.2281002709061096E-3</v>
      </c>
    </row>
  </sheetData>
  <mergeCells count="6">
    <mergeCell ref="A1:K1"/>
    <mergeCell ref="A2:K2"/>
    <mergeCell ref="A3:K3"/>
    <mergeCell ref="A5:A6"/>
    <mergeCell ref="B5:B6"/>
    <mergeCell ref="C5:C6"/>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4"/>
  <sheetViews>
    <sheetView zoomScaleNormal="100" zoomScaleSheetLayoutView="100" workbookViewId="0">
      <selection activeCell="A2" sqref="A2:J2"/>
    </sheetView>
  </sheetViews>
  <sheetFormatPr defaultRowHeight="15"/>
  <cols>
    <col min="1" max="1" width="10.85546875" style="40" customWidth="1"/>
    <col min="2" max="2" width="11.5703125" style="40" customWidth="1"/>
    <col min="3" max="3" width="10" style="40" customWidth="1"/>
    <col min="4" max="4" width="10.140625" style="40" customWidth="1"/>
    <col min="5" max="5" width="11.7109375" style="40" customWidth="1"/>
    <col min="6" max="6" width="8.140625" style="40" customWidth="1"/>
    <col min="7" max="7" width="15.5703125" style="40" customWidth="1"/>
    <col min="8" max="8" width="12.7109375" style="40" customWidth="1"/>
    <col min="9" max="9" width="13.140625" style="40" customWidth="1"/>
    <col min="10" max="10" width="14.5703125" style="40" customWidth="1"/>
    <col min="11" max="256" width="9.140625" style="40"/>
    <col min="257" max="257" width="10.85546875" style="40" customWidth="1"/>
    <col min="258" max="258" width="10.7109375" style="40" customWidth="1"/>
    <col min="259" max="259" width="10" style="40" customWidth="1"/>
    <col min="260" max="260" width="10.140625" style="40" customWidth="1"/>
    <col min="261" max="261" width="11.7109375" style="40" customWidth="1"/>
    <col min="262" max="262" width="8.140625" style="40" customWidth="1"/>
    <col min="263" max="263" width="15.5703125" style="40" customWidth="1"/>
    <col min="264" max="264" width="12.7109375" style="40" customWidth="1"/>
    <col min="265" max="265" width="13.140625" style="40" customWidth="1"/>
    <col min="266" max="266" width="14.5703125" style="40" customWidth="1"/>
    <col min="267" max="512" width="9.140625" style="40"/>
    <col min="513" max="513" width="10.85546875" style="40" customWidth="1"/>
    <col min="514" max="514" width="10.7109375" style="40" customWidth="1"/>
    <col min="515" max="515" width="10" style="40" customWidth="1"/>
    <col min="516" max="516" width="10.140625" style="40" customWidth="1"/>
    <col min="517" max="517" width="11.7109375" style="40" customWidth="1"/>
    <col min="518" max="518" width="8.140625" style="40" customWidth="1"/>
    <col min="519" max="519" width="15.5703125" style="40" customWidth="1"/>
    <col min="520" max="520" width="12.7109375" style="40" customWidth="1"/>
    <col min="521" max="521" width="13.140625" style="40" customWidth="1"/>
    <col min="522" max="522" width="14.5703125" style="40" customWidth="1"/>
    <col min="523" max="768" width="9.140625" style="40"/>
    <col min="769" max="769" width="10.85546875" style="40" customWidth="1"/>
    <col min="770" max="770" width="10.7109375" style="40" customWidth="1"/>
    <col min="771" max="771" width="10" style="40" customWidth="1"/>
    <col min="772" max="772" width="10.140625" style="40" customWidth="1"/>
    <col min="773" max="773" width="11.7109375" style="40" customWidth="1"/>
    <col min="774" max="774" width="8.140625" style="40" customWidth="1"/>
    <col min="775" max="775" width="15.5703125" style="40" customWidth="1"/>
    <col min="776" max="776" width="12.7109375" style="40" customWidth="1"/>
    <col min="777" max="777" width="13.140625" style="40" customWidth="1"/>
    <col min="778" max="778" width="14.5703125" style="40" customWidth="1"/>
    <col min="779" max="1024" width="9.140625" style="40"/>
    <col min="1025" max="1025" width="10.85546875" style="40" customWidth="1"/>
    <col min="1026" max="1026" width="10.7109375" style="40" customWidth="1"/>
    <col min="1027" max="1027" width="10" style="40" customWidth="1"/>
    <col min="1028" max="1028" width="10.140625" style="40" customWidth="1"/>
    <col min="1029" max="1029" width="11.7109375" style="40" customWidth="1"/>
    <col min="1030" max="1030" width="8.140625" style="40" customWidth="1"/>
    <col min="1031" max="1031" width="15.5703125" style="40" customWidth="1"/>
    <col min="1032" max="1032" width="12.7109375" style="40" customWidth="1"/>
    <col min="1033" max="1033" width="13.140625" style="40" customWidth="1"/>
    <col min="1034" max="1034" width="14.5703125" style="40" customWidth="1"/>
    <col min="1035" max="1280" width="9.140625" style="40"/>
    <col min="1281" max="1281" width="10.85546875" style="40" customWidth="1"/>
    <col min="1282" max="1282" width="10.7109375" style="40" customWidth="1"/>
    <col min="1283" max="1283" width="10" style="40" customWidth="1"/>
    <col min="1284" max="1284" width="10.140625" style="40" customWidth="1"/>
    <col min="1285" max="1285" width="11.7109375" style="40" customWidth="1"/>
    <col min="1286" max="1286" width="8.140625" style="40" customWidth="1"/>
    <col min="1287" max="1287" width="15.5703125" style="40" customWidth="1"/>
    <col min="1288" max="1288" width="12.7109375" style="40" customWidth="1"/>
    <col min="1289" max="1289" width="13.140625" style="40" customWidth="1"/>
    <col min="1290" max="1290" width="14.5703125" style="40" customWidth="1"/>
    <col min="1291" max="1536" width="9.140625" style="40"/>
    <col min="1537" max="1537" width="10.85546875" style="40" customWidth="1"/>
    <col min="1538" max="1538" width="10.7109375" style="40" customWidth="1"/>
    <col min="1539" max="1539" width="10" style="40" customWidth="1"/>
    <col min="1540" max="1540" width="10.140625" style="40" customWidth="1"/>
    <col min="1541" max="1541" width="11.7109375" style="40" customWidth="1"/>
    <col min="1542" max="1542" width="8.140625" style="40" customWidth="1"/>
    <col min="1543" max="1543" width="15.5703125" style="40" customWidth="1"/>
    <col min="1544" max="1544" width="12.7109375" style="40" customWidth="1"/>
    <col min="1545" max="1545" width="13.140625" style="40" customWidth="1"/>
    <col min="1546" max="1546" width="14.5703125" style="40" customWidth="1"/>
    <col min="1547" max="1792" width="9.140625" style="40"/>
    <col min="1793" max="1793" width="10.85546875" style="40" customWidth="1"/>
    <col min="1794" max="1794" width="10.7109375" style="40" customWidth="1"/>
    <col min="1795" max="1795" width="10" style="40" customWidth="1"/>
    <col min="1796" max="1796" width="10.140625" style="40" customWidth="1"/>
    <col min="1797" max="1797" width="11.7109375" style="40" customWidth="1"/>
    <col min="1798" max="1798" width="8.140625" style="40" customWidth="1"/>
    <col min="1799" max="1799" width="15.5703125" style="40" customWidth="1"/>
    <col min="1800" max="1800" width="12.7109375" style="40" customWidth="1"/>
    <col min="1801" max="1801" width="13.140625" style="40" customWidth="1"/>
    <col min="1802" max="1802" width="14.5703125" style="40" customWidth="1"/>
    <col min="1803" max="2048" width="9.140625" style="40"/>
    <col min="2049" max="2049" width="10.85546875" style="40" customWidth="1"/>
    <col min="2050" max="2050" width="10.7109375" style="40" customWidth="1"/>
    <col min="2051" max="2051" width="10" style="40" customWidth="1"/>
    <col min="2052" max="2052" width="10.140625" style="40" customWidth="1"/>
    <col min="2053" max="2053" width="11.7109375" style="40" customWidth="1"/>
    <col min="2054" max="2054" width="8.140625" style="40" customWidth="1"/>
    <col min="2055" max="2055" width="15.5703125" style="40" customWidth="1"/>
    <col min="2056" max="2056" width="12.7109375" style="40" customWidth="1"/>
    <col min="2057" max="2057" width="13.140625" style="40" customWidth="1"/>
    <col min="2058" max="2058" width="14.5703125" style="40" customWidth="1"/>
    <col min="2059" max="2304" width="9.140625" style="40"/>
    <col min="2305" max="2305" width="10.85546875" style="40" customWidth="1"/>
    <col min="2306" max="2306" width="10.7109375" style="40" customWidth="1"/>
    <col min="2307" max="2307" width="10" style="40" customWidth="1"/>
    <col min="2308" max="2308" width="10.140625" style="40" customWidth="1"/>
    <col min="2309" max="2309" width="11.7109375" style="40" customWidth="1"/>
    <col min="2310" max="2310" width="8.140625" style="40" customWidth="1"/>
    <col min="2311" max="2311" width="15.5703125" style="40" customWidth="1"/>
    <col min="2312" max="2312" width="12.7109375" style="40" customWidth="1"/>
    <col min="2313" max="2313" width="13.140625" style="40" customWidth="1"/>
    <col min="2314" max="2314" width="14.5703125" style="40" customWidth="1"/>
    <col min="2315" max="2560" width="9.140625" style="40"/>
    <col min="2561" max="2561" width="10.85546875" style="40" customWidth="1"/>
    <col min="2562" max="2562" width="10.7109375" style="40" customWidth="1"/>
    <col min="2563" max="2563" width="10" style="40" customWidth="1"/>
    <col min="2564" max="2564" width="10.140625" style="40" customWidth="1"/>
    <col min="2565" max="2565" width="11.7109375" style="40" customWidth="1"/>
    <col min="2566" max="2566" width="8.140625" style="40" customWidth="1"/>
    <col min="2567" max="2567" width="15.5703125" style="40" customWidth="1"/>
    <col min="2568" max="2568" width="12.7109375" style="40" customWidth="1"/>
    <col min="2569" max="2569" width="13.140625" style="40" customWidth="1"/>
    <col min="2570" max="2570" width="14.5703125" style="40" customWidth="1"/>
    <col min="2571" max="2816" width="9.140625" style="40"/>
    <col min="2817" max="2817" width="10.85546875" style="40" customWidth="1"/>
    <col min="2818" max="2818" width="10.7109375" style="40" customWidth="1"/>
    <col min="2819" max="2819" width="10" style="40" customWidth="1"/>
    <col min="2820" max="2820" width="10.140625" style="40" customWidth="1"/>
    <col min="2821" max="2821" width="11.7109375" style="40" customWidth="1"/>
    <col min="2822" max="2822" width="8.140625" style="40" customWidth="1"/>
    <col min="2823" max="2823" width="15.5703125" style="40" customWidth="1"/>
    <col min="2824" max="2824" width="12.7109375" style="40" customWidth="1"/>
    <col min="2825" max="2825" width="13.140625" style="40" customWidth="1"/>
    <col min="2826" max="2826" width="14.5703125" style="40" customWidth="1"/>
    <col min="2827" max="3072" width="9.140625" style="40"/>
    <col min="3073" max="3073" width="10.85546875" style="40" customWidth="1"/>
    <col min="3074" max="3074" width="10.7109375" style="40" customWidth="1"/>
    <col min="3075" max="3075" width="10" style="40" customWidth="1"/>
    <col min="3076" max="3076" width="10.140625" style="40" customWidth="1"/>
    <col min="3077" max="3077" width="11.7109375" style="40" customWidth="1"/>
    <col min="3078" max="3078" width="8.140625" style="40" customWidth="1"/>
    <col min="3079" max="3079" width="15.5703125" style="40" customWidth="1"/>
    <col min="3080" max="3080" width="12.7109375" style="40" customWidth="1"/>
    <col min="3081" max="3081" width="13.140625" style="40" customWidth="1"/>
    <col min="3082" max="3082" width="14.5703125" style="40" customWidth="1"/>
    <col min="3083" max="3328" width="9.140625" style="40"/>
    <col min="3329" max="3329" width="10.85546875" style="40" customWidth="1"/>
    <col min="3330" max="3330" width="10.7109375" style="40" customWidth="1"/>
    <col min="3331" max="3331" width="10" style="40" customWidth="1"/>
    <col min="3332" max="3332" width="10.140625" style="40" customWidth="1"/>
    <col min="3333" max="3333" width="11.7109375" style="40" customWidth="1"/>
    <col min="3334" max="3334" width="8.140625" style="40" customWidth="1"/>
    <col min="3335" max="3335" width="15.5703125" style="40" customWidth="1"/>
    <col min="3336" max="3336" width="12.7109375" style="40" customWidth="1"/>
    <col min="3337" max="3337" width="13.140625" style="40" customWidth="1"/>
    <col min="3338" max="3338" width="14.5703125" style="40" customWidth="1"/>
    <col min="3339" max="3584" width="9.140625" style="40"/>
    <col min="3585" max="3585" width="10.85546875" style="40" customWidth="1"/>
    <col min="3586" max="3586" width="10.7109375" style="40" customWidth="1"/>
    <col min="3587" max="3587" width="10" style="40" customWidth="1"/>
    <col min="3588" max="3588" width="10.140625" style="40" customWidth="1"/>
    <col min="3589" max="3589" width="11.7109375" style="40" customWidth="1"/>
    <col min="3590" max="3590" width="8.140625" style="40" customWidth="1"/>
    <col min="3591" max="3591" width="15.5703125" style="40" customWidth="1"/>
    <col min="3592" max="3592" width="12.7109375" style="40" customWidth="1"/>
    <col min="3593" max="3593" width="13.140625" style="40" customWidth="1"/>
    <col min="3594" max="3594" width="14.5703125" style="40" customWidth="1"/>
    <col min="3595" max="3840" width="9.140625" style="40"/>
    <col min="3841" max="3841" width="10.85546875" style="40" customWidth="1"/>
    <col min="3842" max="3842" width="10.7109375" style="40" customWidth="1"/>
    <col min="3843" max="3843" width="10" style="40" customWidth="1"/>
    <col min="3844" max="3844" width="10.140625" style="40" customWidth="1"/>
    <col min="3845" max="3845" width="11.7109375" style="40" customWidth="1"/>
    <col min="3846" max="3846" width="8.140625" style="40" customWidth="1"/>
    <col min="3847" max="3847" width="15.5703125" style="40" customWidth="1"/>
    <col min="3848" max="3848" width="12.7109375" style="40" customWidth="1"/>
    <col min="3849" max="3849" width="13.140625" style="40" customWidth="1"/>
    <col min="3850" max="3850" width="14.5703125" style="40" customWidth="1"/>
    <col min="3851" max="4096" width="9.140625" style="40"/>
    <col min="4097" max="4097" width="10.85546875" style="40" customWidth="1"/>
    <col min="4098" max="4098" width="10.7109375" style="40" customWidth="1"/>
    <col min="4099" max="4099" width="10" style="40" customWidth="1"/>
    <col min="4100" max="4100" width="10.140625" style="40" customWidth="1"/>
    <col min="4101" max="4101" width="11.7109375" style="40" customWidth="1"/>
    <col min="4102" max="4102" width="8.140625" style="40" customWidth="1"/>
    <col min="4103" max="4103" width="15.5703125" style="40" customWidth="1"/>
    <col min="4104" max="4104" width="12.7109375" style="40" customWidth="1"/>
    <col min="4105" max="4105" width="13.140625" style="40" customWidth="1"/>
    <col min="4106" max="4106" width="14.5703125" style="40" customWidth="1"/>
    <col min="4107" max="4352" width="9.140625" style="40"/>
    <col min="4353" max="4353" width="10.85546875" style="40" customWidth="1"/>
    <col min="4354" max="4354" width="10.7109375" style="40" customWidth="1"/>
    <col min="4355" max="4355" width="10" style="40" customWidth="1"/>
    <col min="4356" max="4356" width="10.140625" style="40" customWidth="1"/>
    <col min="4357" max="4357" width="11.7109375" style="40" customWidth="1"/>
    <col min="4358" max="4358" width="8.140625" style="40" customWidth="1"/>
    <col min="4359" max="4359" width="15.5703125" style="40" customWidth="1"/>
    <col min="4360" max="4360" width="12.7109375" style="40" customWidth="1"/>
    <col min="4361" max="4361" width="13.140625" style="40" customWidth="1"/>
    <col min="4362" max="4362" width="14.5703125" style="40" customWidth="1"/>
    <col min="4363" max="4608" width="9.140625" style="40"/>
    <col min="4609" max="4609" width="10.85546875" style="40" customWidth="1"/>
    <col min="4610" max="4610" width="10.7109375" style="40" customWidth="1"/>
    <col min="4611" max="4611" width="10" style="40" customWidth="1"/>
    <col min="4612" max="4612" width="10.140625" style="40" customWidth="1"/>
    <col min="4613" max="4613" width="11.7109375" style="40" customWidth="1"/>
    <col min="4614" max="4614" width="8.140625" style="40" customWidth="1"/>
    <col min="4615" max="4615" width="15.5703125" style="40" customWidth="1"/>
    <col min="4616" max="4616" width="12.7109375" style="40" customWidth="1"/>
    <col min="4617" max="4617" width="13.140625" style="40" customWidth="1"/>
    <col min="4618" max="4618" width="14.5703125" style="40" customWidth="1"/>
    <col min="4619" max="4864" width="9.140625" style="40"/>
    <col min="4865" max="4865" width="10.85546875" style="40" customWidth="1"/>
    <col min="4866" max="4866" width="10.7109375" style="40" customWidth="1"/>
    <col min="4867" max="4867" width="10" style="40" customWidth="1"/>
    <col min="4868" max="4868" width="10.140625" style="40" customWidth="1"/>
    <col min="4869" max="4869" width="11.7109375" style="40" customWidth="1"/>
    <col min="4870" max="4870" width="8.140625" style="40" customWidth="1"/>
    <col min="4871" max="4871" width="15.5703125" style="40" customWidth="1"/>
    <col min="4872" max="4872" width="12.7109375" style="40" customWidth="1"/>
    <col min="4873" max="4873" width="13.140625" style="40" customWidth="1"/>
    <col min="4874" max="4874" width="14.5703125" style="40" customWidth="1"/>
    <col min="4875" max="5120" width="9.140625" style="40"/>
    <col min="5121" max="5121" width="10.85546875" style="40" customWidth="1"/>
    <col min="5122" max="5122" width="10.7109375" style="40" customWidth="1"/>
    <col min="5123" max="5123" width="10" style="40" customWidth="1"/>
    <col min="5124" max="5124" width="10.140625" style="40" customWidth="1"/>
    <col min="5125" max="5125" width="11.7109375" style="40" customWidth="1"/>
    <col min="5126" max="5126" width="8.140625" style="40" customWidth="1"/>
    <col min="5127" max="5127" width="15.5703125" style="40" customWidth="1"/>
    <col min="5128" max="5128" width="12.7109375" style="40" customWidth="1"/>
    <col min="5129" max="5129" width="13.140625" style="40" customWidth="1"/>
    <col min="5130" max="5130" width="14.5703125" style="40" customWidth="1"/>
    <col min="5131" max="5376" width="9.140625" style="40"/>
    <col min="5377" max="5377" width="10.85546875" style="40" customWidth="1"/>
    <col min="5378" max="5378" width="10.7109375" style="40" customWidth="1"/>
    <col min="5379" max="5379" width="10" style="40" customWidth="1"/>
    <col min="5380" max="5380" width="10.140625" style="40" customWidth="1"/>
    <col min="5381" max="5381" width="11.7109375" style="40" customWidth="1"/>
    <col min="5382" max="5382" width="8.140625" style="40" customWidth="1"/>
    <col min="5383" max="5383" width="15.5703125" style="40" customWidth="1"/>
    <col min="5384" max="5384" width="12.7109375" style="40" customWidth="1"/>
    <col min="5385" max="5385" width="13.140625" style="40" customWidth="1"/>
    <col min="5386" max="5386" width="14.5703125" style="40" customWidth="1"/>
    <col min="5387" max="5632" width="9.140625" style="40"/>
    <col min="5633" max="5633" width="10.85546875" style="40" customWidth="1"/>
    <col min="5634" max="5634" width="10.7109375" style="40" customWidth="1"/>
    <col min="5635" max="5635" width="10" style="40" customWidth="1"/>
    <col min="5636" max="5636" width="10.140625" style="40" customWidth="1"/>
    <col min="5637" max="5637" width="11.7109375" style="40" customWidth="1"/>
    <col min="5638" max="5638" width="8.140625" style="40" customWidth="1"/>
    <col min="5639" max="5639" width="15.5703125" style="40" customWidth="1"/>
    <col min="5640" max="5640" width="12.7109375" style="40" customWidth="1"/>
    <col min="5641" max="5641" width="13.140625" style="40" customWidth="1"/>
    <col min="5642" max="5642" width="14.5703125" style="40" customWidth="1"/>
    <col min="5643" max="5888" width="9.140625" style="40"/>
    <col min="5889" max="5889" width="10.85546875" style="40" customWidth="1"/>
    <col min="5890" max="5890" width="10.7109375" style="40" customWidth="1"/>
    <col min="5891" max="5891" width="10" style="40" customWidth="1"/>
    <col min="5892" max="5892" width="10.140625" style="40" customWidth="1"/>
    <col min="5893" max="5893" width="11.7109375" style="40" customWidth="1"/>
    <col min="5894" max="5894" width="8.140625" style="40" customWidth="1"/>
    <col min="5895" max="5895" width="15.5703125" style="40" customWidth="1"/>
    <col min="5896" max="5896" width="12.7109375" style="40" customWidth="1"/>
    <col min="5897" max="5897" width="13.140625" style="40" customWidth="1"/>
    <col min="5898" max="5898" width="14.5703125" style="40" customWidth="1"/>
    <col min="5899" max="6144" width="9.140625" style="40"/>
    <col min="6145" max="6145" width="10.85546875" style="40" customWidth="1"/>
    <col min="6146" max="6146" width="10.7109375" style="40" customWidth="1"/>
    <col min="6147" max="6147" width="10" style="40" customWidth="1"/>
    <col min="6148" max="6148" width="10.140625" style="40" customWidth="1"/>
    <col min="6149" max="6149" width="11.7109375" style="40" customWidth="1"/>
    <col min="6150" max="6150" width="8.140625" style="40" customWidth="1"/>
    <col min="6151" max="6151" width="15.5703125" style="40" customWidth="1"/>
    <col min="6152" max="6152" width="12.7109375" style="40" customWidth="1"/>
    <col min="6153" max="6153" width="13.140625" style="40" customWidth="1"/>
    <col min="6154" max="6154" width="14.5703125" style="40" customWidth="1"/>
    <col min="6155" max="6400" width="9.140625" style="40"/>
    <col min="6401" max="6401" width="10.85546875" style="40" customWidth="1"/>
    <col min="6402" max="6402" width="10.7109375" style="40" customWidth="1"/>
    <col min="6403" max="6403" width="10" style="40" customWidth="1"/>
    <col min="6404" max="6404" width="10.140625" style="40" customWidth="1"/>
    <col min="6405" max="6405" width="11.7109375" style="40" customWidth="1"/>
    <col min="6406" max="6406" width="8.140625" style="40" customWidth="1"/>
    <col min="6407" max="6407" width="15.5703125" style="40" customWidth="1"/>
    <col min="6408" max="6408" width="12.7109375" style="40" customWidth="1"/>
    <col min="6409" max="6409" width="13.140625" style="40" customWidth="1"/>
    <col min="6410" max="6410" width="14.5703125" style="40" customWidth="1"/>
    <col min="6411" max="6656" width="9.140625" style="40"/>
    <col min="6657" max="6657" width="10.85546875" style="40" customWidth="1"/>
    <col min="6658" max="6658" width="10.7109375" style="40" customWidth="1"/>
    <col min="6659" max="6659" width="10" style="40" customWidth="1"/>
    <col min="6660" max="6660" width="10.140625" style="40" customWidth="1"/>
    <col min="6661" max="6661" width="11.7109375" style="40" customWidth="1"/>
    <col min="6662" max="6662" width="8.140625" style="40" customWidth="1"/>
    <col min="6663" max="6663" width="15.5703125" style="40" customWidth="1"/>
    <col min="6664" max="6664" width="12.7109375" style="40" customWidth="1"/>
    <col min="6665" max="6665" width="13.140625" style="40" customWidth="1"/>
    <col min="6666" max="6666" width="14.5703125" style="40" customWidth="1"/>
    <col min="6667" max="6912" width="9.140625" style="40"/>
    <col min="6913" max="6913" width="10.85546875" style="40" customWidth="1"/>
    <col min="6914" max="6914" width="10.7109375" style="40" customWidth="1"/>
    <col min="6915" max="6915" width="10" style="40" customWidth="1"/>
    <col min="6916" max="6916" width="10.140625" style="40" customWidth="1"/>
    <col min="6917" max="6917" width="11.7109375" style="40" customWidth="1"/>
    <col min="6918" max="6918" width="8.140625" style="40" customWidth="1"/>
    <col min="6919" max="6919" width="15.5703125" style="40" customWidth="1"/>
    <col min="6920" max="6920" width="12.7109375" style="40" customWidth="1"/>
    <col min="6921" max="6921" width="13.140625" style="40" customWidth="1"/>
    <col min="6922" max="6922" width="14.5703125" style="40" customWidth="1"/>
    <col min="6923" max="7168" width="9.140625" style="40"/>
    <col min="7169" max="7169" width="10.85546875" style="40" customWidth="1"/>
    <col min="7170" max="7170" width="10.7109375" style="40" customWidth="1"/>
    <col min="7171" max="7171" width="10" style="40" customWidth="1"/>
    <col min="7172" max="7172" width="10.140625" style="40" customWidth="1"/>
    <col min="7173" max="7173" width="11.7109375" style="40" customWidth="1"/>
    <col min="7174" max="7174" width="8.140625" style="40" customWidth="1"/>
    <col min="7175" max="7175" width="15.5703125" style="40" customWidth="1"/>
    <col min="7176" max="7176" width="12.7109375" style="40" customWidth="1"/>
    <col min="7177" max="7177" width="13.140625" style="40" customWidth="1"/>
    <col min="7178" max="7178" width="14.5703125" style="40" customWidth="1"/>
    <col min="7179" max="7424" width="9.140625" style="40"/>
    <col min="7425" max="7425" width="10.85546875" style="40" customWidth="1"/>
    <col min="7426" max="7426" width="10.7109375" style="40" customWidth="1"/>
    <col min="7427" max="7427" width="10" style="40" customWidth="1"/>
    <col min="7428" max="7428" width="10.140625" style="40" customWidth="1"/>
    <col min="7429" max="7429" width="11.7109375" style="40" customWidth="1"/>
    <col min="7430" max="7430" width="8.140625" style="40" customWidth="1"/>
    <col min="7431" max="7431" width="15.5703125" style="40" customWidth="1"/>
    <col min="7432" max="7432" width="12.7109375" style="40" customWidth="1"/>
    <col min="7433" max="7433" width="13.140625" style="40" customWidth="1"/>
    <col min="7434" max="7434" width="14.5703125" style="40" customWidth="1"/>
    <col min="7435" max="7680" width="9.140625" style="40"/>
    <col min="7681" max="7681" width="10.85546875" style="40" customWidth="1"/>
    <col min="7682" max="7682" width="10.7109375" style="40" customWidth="1"/>
    <col min="7683" max="7683" width="10" style="40" customWidth="1"/>
    <col min="7684" max="7684" width="10.140625" style="40" customWidth="1"/>
    <col min="7685" max="7685" width="11.7109375" style="40" customWidth="1"/>
    <col min="7686" max="7686" width="8.140625" style="40" customWidth="1"/>
    <col min="7687" max="7687" width="15.5703125" style="40" customWidth="1"/>
    <col min="7688" max="7688" width="12.7109375" style="40" customWidth="1"/>
    <col min="7689" max="7689" width="13.140625" style="40" customWidth="1"/>
    <col min="7690" max="7690" width="14.5703125" style="40" customWidth="1"/>
    <col min="7691" max="7936" width="9.140625" style="40"/>
    <col min="7937" max="7937" width="10.85546875" style="40" customWidth="1"/>
    <col min="7938" max="7938" width="10.7109375" style="40" customWidth="1"/>
    <col min="7939" max="7939" width="10" style="40" customWidth="1"/>
    <col min="7940" max="7940" width="10.140625" style="40" customWidth="1"/>
    <col min="7941" max="7941" width="11.7109375" style="40" customWidth="1"/>
    <col min="7942" max="7942" width="8.140625" style="40" customWidth="1"/>
    <col min="7943" max="7943" width="15.5703125" style="40" customWidth="1"/>
    <col min="7944" max="7944" width="12.7109375" style="40" customWidth="1"/>
    <col min="7945" max="7945" width="13.140625" style="40" customWidth="1"/>
    <col min="7946" max="7946" width="14.5703125" style="40" customWidth="1"/>
    <col min="7947" max="8192" width="9.140625" style="40"/>
    <col min="8193" max="8193" width="10.85546875" style="40" customWidth="1"/>
    <col min="8194" max="8194" width="10.7109375" style="40" customWidth="1"/>
    <col min="8195" max="8195" width="10" style="40" customWidth="1"/>
    <col min="8196" max="8196" width="10.140625" style="40" customWidth="1"/>
    <col min="8197" max="8197" width="11.7109375" style="40" customWidth="1"/>
    <col min="8198" max="8198" width="8.140625" style="40" customWidth="1"/>
    <col min="8199" max="8199" width="15.5703125" style="40" customWidth="1"/>
    <col min="8200" max="8200" width="12.7109375" style="40" customWidth="1"/>
    <col min="8201" max="8201" width="13.140625" style="40" customWidth="1"/>
    <col min="8202" max="8202" width="14.5703125" style="40" customWidth="1"/>
    <col min="8203" max="8448" width="9.140625" style="40"/>
    <col min="8449" max="8449" width="10.85546875" style="40" customWidth="1"/>
    <col min="8450" max="8450" width="10.7109375" style="40" customWidth="1"/>
    <col min="8451" max="8451" width="10" style="40" customWidth="1"/>
    <col min="8452" max="8452" width="10.140625" style="40" customWidth="1"/>
    <col min="8453" max="8453" width="11.7109375" style="40" customWidth="1"/>
    <col min="8454" max="8454" width="8.140625" style="40" customWidth="1"/>
    <col min="8455" max="8455" width="15.5703125" style="40" customWidth="1"/>
    <col min="8456" max="8456" width="12.7109375" style="40" customWidth="1"/>
    <col min="8457" max="8457" width="13.140625" style="40" customWidth="1"/>
    <col min="8458" max="8458" width="14.5703125" style="40" customWidth="1"/>
    <col min="8459" max="8704" width="9.140625" style="40"/>
    <col min="8705" max="8705" width="10.85546875" style="40" customWidth="1"/>
    <col min="8706" max="8706" width="10.7109375" style="40" customWidth="1"/>
    <col min="8707" max="8707" width="10" style="40" customWidth="1"/>
    <col min="8708" max="8708" width="10.140625" style="40" customWidth="1"/>
    <col min="8709" max="8709" width="11.7109375" style="40" customWidth="1"/>
    <col min="8710" max="8710" width="8.140625" style="40" customWidth="1"/>
    <col min="8711" max="8711" width="15.5703125" style="40" customWidth="1"/>
    <col min="8712" max="8712" width="12.7109375" style="40" customWidth="1"/>
    <col min="8713" max="8713" width="13.140625" style="40" customWidth="1"/>
    <col min="8714" max="8714" width="14.5703125" style="40" customWidth="1"/>
    <col min="8715" max="8960" width="9.140625" style="40"/>
    <col min="8961" max="8961" width="10.85546875" style="40" customWidth="1"/>
    <col min="8962" max="8962" width="10.7109375" style="40" customWidth="1"/>
    <col min="8963" max="8963" width="10" style="40" customWidth="1"/>
    <col min="8964" max="8964" width="10.140625" style="40" customWidth="1"/>
    <col min="8965" max="8965" width="11.7109375" style="40" customWidth="1"/>
    <col min="8966" max="8966" width="8.140625" style="40" customWidth="1"/>
    <col min="8967" max="8967" width="15.5703125" style="40" customWidth="1"/>
    <col min="8968" max="8968" width="12.7109375" style="40" customWidth="1"/>
    <col min="8969" max="8969" width="13.140625" style="40" customWidth="1"/>
    <col min="8970" max="8970" width="14.5703125" style="40" customWidth="1"/>
    <col min="8971" max="9216" width="9.140625" style="40"/>
    <col min="9217" max="9217" width="10.85546875" style="40" customWidth="1"/>
    <col min="9218" max="9218" width="10.7109375" style="40" customWidth="1"/>
    <col min="9219" max="9219" width="10" style="40" customWidth="1"/>
    <col min="9220" max="9220" width="10.140625" style="40" customWidth="1"/>
    <col min="9221" max="9221" width="11.7109375" style="40" customWidth="1"/>
    <col min="9222" max="9222" width="8.140625" style="40" customWidth="1"/>
    <col min="9223" max="9223" width="15.5703125" style="40" customWidth="1"/>
    <col min="9224" max="9224" width="12.7109375" style="40" customWidth="1"/>
    <col min="9225" max="9225" width="13.140625" style="40" customWidth="1"/>
    <col min="9226" max="9226" width="14.5703125" style="40" customWidth="1"/>
    <col min="9227" max="9472" width="9.140625" style="40"/>
    <col min="9473" max="9473" width="10.85546875" style="40" customWidth="1"/>
    <col min="9474" max="9474" width="10.7109375" style="40" customWidth="1"/>
    <col min="9475" max="9475" width="10" style="40" customWidth="1"/>
    <col min="9476" max="9476" width="10.140625" style="40" customWidth="1"/>
    <col min="9477" max="9477" width="11.7109375" style="40" customWidth="1"/>
    <col min="9478" max="9478" width="8.140625" style="40" customWidth="1"/>
    <col min="9479" max="9479" width="15.5703125" style="40" customWidth="1"/>
    <col min="9480" max="9480" width="12.7109375" style="40" customWidth="1"/>
    <col min="9481" max="9481" width="13.140625" style="40" customWidth="1"/>
    <col min="9482" max="9482" width="14.5703125" style="40" customWidth="1"/>
    <col min="9483" max="9728" width="9.140625" style="40"/>
    <col min="9729" max="9729" width="10.85546875" style="40" customWidth="1"/>
    <col min="9730" max="9730" width="10.7109375" style="40" customWidth="1"/>
    <col min="9731" max="9731" width="10" style="40" customWidth="1"/>
    <col min="9732" max="9732" width="10.140625" style="40" customWidth="1"/>
    <col min="9733" max="9733" width="11.7109375" style="40" customWidth="1"/>
    <col min="9734" max="9734" width="8.140625" style="40" customWidth="1"/>
    <col min="9735" max="9735" width="15.5703125" style="40" customWidth="1"/>
    <col min="9736" max="9736" width="12.7109375" style="40" customWidth="1"/>
    <col min="9737" max="9737" width="13.140625" style="40" customWidth="1"/>
    <col min="9738" max="9738" width="14.5703125" style="40" customWidth="1"/>
    <col min="9739" max="9984" width="9.140625" style="40"/>
    <col min="9985" max="9985" width="10.85546875" style="40" customWidth="1"/>
    <col min="9986" max="9986" width="10.7109375" style="40" customWidth="1"/>
    <col min="9987" max="9987" width="10" style="40" customWidth="1"/>
    <col min="9988" max="9988" width="10.140625" style="40" customWidth="1"/>
    <col min="9989" max="9989" width="11.7109375" style="40" customWidth="1"/>
    <col min="9990" max="9990" width="8.140625" style="40" customWidth="1"/>
    <col min="9991" max="9991" width="15.5703125" style="40" customWidth="1"/>
    <col min="9992" max="9992" width="12.7109375" style="40" customWidth="1"/>
    <col min="9993" max="9993" width="13.140625" style="40" customWidth="1"/>
    <col min="9994" max="9994" width="14.5703125" style="40" customWidth="1"/>
    <col min="9995" max="10240" width="9.140625" style="40"/>
    <col min="10241" max="10241" width="10.85546875" style="40" customWidth="1"/>
    <col min="10242" max="10242" width="10.7109375" style="40" customWidth="1"/>
    <col min="10243" max="10243" width="10" style="40" customWidth="1"/>
    <col min="10244" max="10244" width="10.140625" style="40" customWidth="1"/>
    <col min="10245" max="10245" width="11.7109375" style="40" customWidth="1"/>
    <col min="10246" max="10246" width="8.140625" style="40" customWidth="1"/>
    <col min="10247" max="10247" width="15.5703125" style="40" customWidth="1"/>
    <col min="10248" max="10248" width="12.7109375" style="40" customWidth="1"/>
    <col min="10249" max="10249" width="13.140625" style="40" customWidth="1"/>
    <col min="10250" max="10250" width="14.5703125" style="40" customWidth="1"/>
    <col min="10251" max="10496" width="9.140625" style="40"/>
    <col min="10497" max="10497" width="10.85546875" style="40" customWidth="1"/>
    <col min="10498" max="10498" width="10.7109375" style="40" customWidth="1"/>
    <col min="10499" max="10499" width="10" style="40" customWidth="1"/>
    <col min="10500" max="10500" width="10.140625" style="40" customWidth="1"/>
    <col min="10501" max="10501" width="11.7109375" style="40" customWidth="1"/>
    <col min="10502" max="10502" width="8.140625" style="40" customWidth="1"/>
    <col min="10503" max="10503" width="15.5703125" style="40" customWidth="1"/>
    <col min="10504" max="10504" width="12.7109375" style="40" customWidth="1"/>
    <col min="10505" max="10505" width="13.140625" style="40" customWidth="1"/>
    <col min="10506" max="10506" width="14.5703125" style="40" customWidth="1"/>
    <col min="10507" max="10752" width="9.140625" style="40"/>
    <col min="10753" max="10753" width="10.85546875" style="40" customWidth="1"/>
    <col min="10754" max="10754" width="10.7109375" style="40" customWidth="1"/>
    <col min="10755" max="10755" width="10" style="40" customWidth="1"/>
    <col min="10756" max="10756" width="10.140625" style="40" customWidth="1"/>
    <col min="10757" max="10757" width="11.7109375" style="40" customWidth="1"/>
    <col min="10758" max="10758" width="8.140625" style="40" customWidth="1"/>
    <col min="10759" max="10759" width="15.5703125" style="40" customWidth="1"/>
    <col min="10760" max="10760" width="12.7109375" style="40" customWidth="1"/>
    <col min="10761" max="10761" width="13.140625" style="40" customWidth="1"/>
    <col min="10762" max="10762" width="14.5703125" style="40" customWidth="1"/>
    <col min="10763" max="11008" width="9.140625" style="40"/>
    <col min="11009" max="11009" width="10.85546875" style="40" customWidth="1"/>
    <col min="11010" max="11010" width="10.7109375" style="40" customWidth="1"/>
    <col min="11011" max="11011" width="10" style="40" customWidth="1"/>
    <col min="11012" max="11012" width="10.140625" style="40" customWidth="1"/>
    <col min="11013" max="11013" width="11.7109375" style="40" customWidth="1"/>
    <col min="11014" max="11014" width="8.140625" style="40" customWidth="1"/>
    <col min="11015" max="11015" width="15.5703125" style="40" customWidth="1"/>
    <col min="11016" max="11016" width="12.7109375" style="40" customWidth="1"/>
    <col min="11017" max="11017" width="13.140625" style="40" customWidth="1"/>
    <col min="11018" max="11018" width="14.5703125" style="40" customWidth="1"/>
    <col min="11019" max="11264" width="9.140625" style="40"/>
    <col min="11265" max="11265" width="10.85546875" style="40" customWidth="1"/>
    <col min="11266" max="11266" width="10.7109375" style="40" customWidth="1"/>
    <col min="11267" max="11267" width="10" style="40" customWidth="1"/>
    <col min="11268" max="11268" width="10.140625" style="40" customWidth="1"/>
    <col min="11269" max="11269" width="11.7109375" style="40" customWidth="1"/>
    <col min="11270" max="11270" width="8.140625" style="40" customWidth="1"/>
    <col min="11271" max="11271" width="15.5703125" style="40" customWidth="1"/>
    <col min="11272" max="11272" width="12.7109375" style="40" customWidth="1"/>
    <col min="11273" max="11273" width="13.140625" style="40" customWidth="1"/>
    <col min="11274" max="11274" width="14.5703125" style="40" customWidth="1"/>
    <col min="11275" max="11520" width="9.140625" style="40"/>
    <col min="11521" max="11521" width="10.85546875" style="40" customWidth="1"/>
    <col min="11522" max="11522" width="10.7109375" style="40" customWidth="1"/>
    <col min="11523" max="11523" width="10" style="40" customWidth="1"/>
    <col min="11524" max="11524" width="10.140625" style="40" customWidth="1"/>
    <col min="11525" max="11525" width="11.7109375" style="40" customWidth="1"/>
    <col min="11526" max="11526" width="8.140625" style="40" customWidth="1"/>
    <col min="11527" max="11527" width="15.5703125" style="40" customWidth="1"/>
    <col min="11528" max="11528" width="12.7109375" style="40" customWidth="1"/>
    <col min="11529" max="11529" width="13.140625" style="40" customWidth="1"/>
    <col min="11530" max="11530" width="14.5703125" style="40" customWidth="1"/>
    <col min="11531" max="11776" width="9.140625" style="40"/>
    <col min="11777" max="11777" width="10.85546875" style="40" customWidth="1"/>
    <col min="11778" max="11778" width="10.7109375" style="40" customWidth="1"/>
    <col min="11779" max="11779" width="10" style="40" customWidth="1"/>
    <col min="11780" max="11780" width="10.140625" style="40" customWidth="1"/>
    <col min="11781" max="11781" width="11.7109375" style="40" customWidth="1"/>
    <col min="11782" max="11782" width="8.140625" style="40" customWidth="1"/>
    <col min="11783" max="11783" width="15.5703125" style="40" customWidth="1"/>
    <col min="11784" max="11784" width="12.7109375" style="40" customWidth="1"/>
    <col min="11785" max="11785" width="13.140625" style="40" customWidth="1"/>
    <col min="11786" max="11786" width="14.5703125" style="40" customWidth="1"/>
    <col min="11787" max="12032" width="9.140625" style="40"/>
    <col min="12033" max="12033" width="10.85546875" style="40" customWidth="1"/>
    <col min="12034" max="12034" width="10.7109375" style="40" customWidth="1"/>
    <col min="12035" max="12035" width="10" style="40" customWidth="1"/>
    <col min="12036" max="12036" width="10.140625" style="40" customWidth="1"/>
    <col min="12037" max="12037" width="11.7109375" style="40" customWidth="1"/>
    <col min="12038" max="12038" width="8.140625" style="40" customWidth="1"/>
    <col min="12039" max="12039" width="15.5703125" style="40" customWidth="1"/>
    <col min="12040" max="12040" width="12.7109375" style="40" customWidth="1"/>
    <col min="12041" max="12041" width="13.140625" style="40" customWidth="1"/>
    <col min="12042" max="12042" width="14.5703125" style="40" customWidth="1"/>
    <col min="12043" max="12288" width="9.140625" style="40"/>
    <col min="12289" max="12289" width="10.85546875" style="40" customWidth="1"/>
    <col min="12290" max="12290" width="10.7109375" style="40" customWidth="1"/>
    <col min="12291" max="12291" width="10" style="40" customWidth="1"/>
    <col min="12292" max="12292" width="10.140625" style="40" customWidth="1"/>
    <col min="12293" max="12293" width="11.7109375" style="40" customWidth="1"/>
    <col min="12294" max="12294" width="8.140625" style="40" customWidth="1"/>
    <col min="12295" max="12295" width="15.5703125" style="40" customWidth="1"/>
    <col min="12296" max="12296" width="12.7109375" style="40" customWidth="1"/>
    <col min="12297" max="12297" width="13.140625" style="40" customWidth="1"/>
    <col min="12298" max="12298" width="14.5703125" style="40" customWidth="1"/>
    <col min="12299" max="12544" width="9.140625" style="40"/>
    <col min="12545" max="12545" width="10.85546875" style="40" customWidth="1"/>
    <col min="12546" max="12546" width="10.7109375" style="40" customWidth="1"/>
    <col min="12547" max="12547" width="10" style="40" customWidth="1"/>
    <col min="12548" max="12548" width="10.140625" style="40" customWidth="1"/>
    <col min="12549" max="12549" width="11.7109375" style="40" customWidth="1"/>
    <col min="12550" max="12550" width="8.140625" style="40" customWidth="1"/>
    <col min="12551" max="12551" width="15.5703125" style="40" customWidth="1"/>
    <col min="12552" max="12552" width="12.7109375" style="40" customWidth="1"/>
    <col min="12553" max="12553" width="13.140625" style="40" customWidth="1"/>
    <col min="12554" max="12554" width="14.5703125" style="40" customWidth="1"/>
    <col min="12555" max="12800" width="9.140625" style="40"/>
    <col min="12801" max="12801" width="10.85546875" style="40" customWidth="1"/>
    <col min="12802" max="12802" width="10.7109375" style="40" customWidth="1"/>
    <col min="12803" max="12803" width="10" style="40" customWidth="1"/>
    <col min="12804" max="12804" width="10.140625" style="40" customWidth="1"/>
    <col min="12805" max="12805" width="11.7109375" style="40" customWidth="1"/>
    <col min="12806" max="12806" width="8.140625" style="40" customWidth="1"/>
    <col min="12807" max="12807" width="15.5703125" style="40" customWidth="1"/>
    <col min="12808" max="12808" width="12.7109375" style="40" customWidth="1"/>
    <col min="12809" max="12809" width="13.140625" style="40" customWidth="1"/>
    <col min="12810" max="12810" width="14.5703125" style="40" customWidth="1"/>
    <col min="12811" max="13056" width="9.140625" style="40"/>
    <col min="13057" max="13057" width="10.85546875" style="40" customWidth="1"/>
    <col min="13058" max="13058" width="10.7109375" style="40" customWidth="1"/>
    <col min="13059" max="13059" width="10" style="40" customWidth="1"/>
    <col min="13060" max="13060" width="10.140625" style="40" customWidth="1"/>
    <col min="13061" max="13061" width="11.7109375" style="40" customWidth="1"/>
    <col min="13062" max="13062" width="8.140625" style="40" customWidth="1"/>
    <col min="13063" max="13063" width="15.5703125" style="40" customWidth="1"/>
    <col min="13064" max="13064" width="12.7109375" style="40" customWidth="1"/>
    <col min="13065" max="13065" width="13.140625" style="40" customWidth="1"/>
    <col min="13066" max="13066" width="14.5703125" style="40" customWidth="1"/>
    <col min="13067" max="13312" width="9.140625" style="40"/>
    <col min="13313" max="13313" width="10.85546875" style="40" customWidth="1"/>
    <col min="13314" max="13314" width="10.7109375" style="40" customWidth="1"/>
    <col min="13315" max="13315" width="10" style="40" customWidth="1"/>
    <col min="13316" max="13316" width="10.140625" style="40" customWidth="1"/>
    <col min="13317" max="13317" width="11.7109375" style="40" customWidth="1"/>
    <col min="13318" max="13318" width="8.140625" style="40" customWidth="1"/>
    <col min="13319" max="13319" width="15.5703125" style="40" customWidth="1"/>
    <col min="13320" max="13320" width="12.7109375" style="40" customWidth="1"/>
    <col min="13321" max="13321" width="13.140625" style="40" customWidth="1"/>
    <col min="13322" max="13322" width="14.5703125" style="40" customWidth="1"/>
    <col min="13323" max="13568" width="9.140625" style="40"/>
    <col min="13569" max="13569" width="10.85546875" style="40" customWidth="1"/>
    <col min="13570" max="13570" width="10.7109375" style="40" customWidth="1"/>
    <col min="13571" max="13571" width="10" style="40" customWidth="1"/>
    <col min="13572" max="13572" width="10.140625" style="40" customWidth="1"/>
    <col min="13573" max="13573" width="11.7109375" style="40" customWidth="1"/>
    <col min="13574" max="13574" width="8.140625" style="40" customWidth="1"/>
    <col min="13575" max="13575" width="15.5703125" style="40" customWidth="1"/>
    <col min="13576" max="13576" width="12.7109375" style="40" customWidth="1"/>
    <col min="13577" max="13577" width="13.140625" style="40" customWidth="1"/>
    <col min="13578" max="13578" width="14.5703125" style="40" customWidth="1"/>
    <col min="13579" max="13824" width="9.140625" style="40"/>
    <col min="13825" max="13825" width="10.85546875" style="40" customWidth="1"/>
    <col min="13826" max="13826" width="10.7109375" style="40" customWidth="1"/>
    <col min="13827" max="13827" width="10" style="40" customWidth="1"/>
    <col min="13828" max="13828" width="10.140625" style="40" customWidth="1"/>
    <col min="13829" max="13829" width="11.7109375" style="40" customWidth="1"/>
    <col min="13830" max="13830" width="8.140625" style="40" customWidth="1"/>
    <col min="13831" max="13831" width="15.5703125" style="40" customWidth="1"/>
    <col min="13832" max="13832" width="12.7109375" style="40" customWidth="1"/>
    <col min="13833" max="13833" width="13.140625" style="40" customWidth="1"/>
    <col min="13834" max="13834" width="14.5703125" style="40" customWidth="1"/>
    <col min="13835" max="14080" width="9.140625" style="40"/>
    <col min="14081" max="14081" width="10.85546875" style="40" customWidth="1"/>
    <col min="14082" max="14082" width="10.7109375" style="40" customWidth="1"/>
    <col min="14083" max="14083" width="10" style="40" customWidth="1"/>
    <col min="14084" max="14084" width="10.140625" style="40" customWidth="1"/>
    <col min="14085" max="14085" width="11.7109375" style="40" customWidth="1"/>
    <col min="14086" max="14086" width="8.140625" style="40" customWidth="1"/>
    <col min="14087" max="14087" width="15.5703125" style="40" customWidth="1"/>
    <col min="14088" max="14088" width="12.7109375" style="40" customWidth="1"/>
    <col min="14089" max="14089" width="13.140625" style="40" customWidth="1"/>
    <col min="14090" max="14090" width="14.5703125" style="40" customWidth="1"/>
    <col min="14091" max="14336" width="9.140625" style="40"/>
    <col min="14337" max="14337" width="10.85546875" style="40" customWidth="1"/>
    <col min="14338" max="14338" width="10.7109375" style="40" customWidth="1"/>
    <col min="14339" max="14339" width="10" style="40" customWidth="1"/>
    <col min="14340" max="14340" width="10.140625" style="40" customWidth="1"/>
    <col min="14341" max="14341" width="11.7109375" style="40" customWidth="1"/>
    <col min="14342" max="14342" width="8.140625" style="40" customWidth="1"/>
    <col min="14343" max="14343" width="15.5703125" style="40" customWidth="1"/>
    <col min="14344" max="14344" width="12.7109375" style="40" customWidth="1"/>
    <col min="14345" max="14345" width="13.140625" style="40" customWidth="1"/>
    <col min="14346" max="14346" width="14.5703125" style="40" customWidth="1"/>
    <col min="14347" max="14592" width="9.140625" style="40"/>
    <col min="14593" max="14593" width="10.85546875" style="40" customWidth="1"/>
    <col min="14594" max="14594" width="10.7109375" style="40" customWidth="1"/>
    <col min="14595" max="14595" width="10" style="40" customWidth="1"/>
    <col min="14596" max="14596" width="10.140625" style="40" customWidth="1"/>
    <col min="14597" max="14597" width="11.7109375" style="40" customWidth="1"/>
    <col min="14598" max="14598" width="8.140625" style="40" customWidth="1"/>
    <col min="14599" max="14599" width="15.5703125" style="40" customWidth="1"/>
    <col min="14600" max="14600" width="12.7109375" style="40" customWidth="1"/>
    <col min="14601" max="14601" width="13.140625" style="40" customWidth="1"/>
    <col min="14602" max="14602" width="14.5703125" style="40" customWidth="1"/>
    <col min="14603" max="14848" width="9.140625" style="40"/>
    <col min="14849" max="14849" width="10.85546875" style="40" customWidth="1"/>
    <col min="14850" max="14850" width="10.7109375" style="40" customWidth="1"/>
    <col min="14851" max="14851" width="10" style="40" customWidth="1"/>
    <col min="14852" max="14852" width="10.140625" style="40" customWidth="1"/>
    <col min="14853" max="14853" width="11.7109375" style="40" customWidth="1"/>
    <col min="14854" max="14854" width="8.140625" style="40" customWidth="1"/>
    <col min="14855" max="14855" width="15.5703125" style="40" customWidth="1"/>
    <col min="14856" max="14856" width="12.7109375" style="40" customWidth="1"/>
    <col min="14857" max="14857" width="13.140625" style="40" customWidth="1"/>
    <col min="14858" max="14858" width="14.5703125" style="40" customWidth="1"/>
    <col min="14859" max="15104" width="9.140625" style="40"/>
    <col min="15105" max="15105" width="10.85546875" style="40" customWidth="1"/>
    <col min="15106" max="15106" width="10.7109375" style="40" customWidth="1"/>
    <col min="15107" max="15107" width="10" style="40" customWidth="1"/>
    <col min="15108" max="15108" width="10.140625" style="40" customWidth="1"/>
    <col min="15109" max="15109" width="11.7109375" style="40" customWidth="1"/>
    <col min="15110" max="15110" width="8.140625" style="40" customWidth="1"/>
    <col min="15111" max="15111" width="15.5703125" style="40" customWidth="1"/>
    <col min="15112" max="15112" width="12.7109375" style="40" customWidth="1"/>
    <col min="15113" max="15113" width="13.140625" style="40" customWidth="1"/>
    <col min="15114" max="15114" width="14.5703125" style="40" customWidth="1"/>
    <col min="15115" max="15360" width="9.140625" style="40"/>
    <col min="15361" max="15361" width="10.85546875" style="40" customWidth="1"/>
    <col min="15362" max="15362" width="10.7109375" style="40" customWidth="1"/>
    <col min="15363" max="15363" width="10" style="40" customWidth="1"/>
    <col min="15364" max="15364" width="10.140625" style="40" customWidth="1"/>
    <col min="15365" max="15365" width="11.7109375" style="40" customWidth="1"/>
    <col min="15366" max="15366" width="8.140625" style="40" customWidth="1"/>
    <col min="15367" max="15367" width="15.5703125" style="40" customWidth="1"/>
    <col min="15368" max="15368" width="12.7109375" style="40" customWidth="1"/>
    <col min="15369" max="15369" width="13.140625" style="40" customWidth="1"/>
    <col min="15370" max="15370" width="14.5703125" style="40" customWidth="1"/>
    <col min="15371" max="15616" width="9.140625" style="40"/>
    <col min="15617" max="15617" width="10.85546875" style="40" customWidth="1"/>
    <col min="15618" max="15618" width="10.7109375" style="40" customWidth="1"/>
    <col min="15619" max="15619" width="10" style="40" customWidth="1"/>
    <col min="15620" max="15620" width="10.140625" style="40" customWidth="1"/>
    <col min="15621" max="15621" width="11.7109375" style="40" customWidth="1"/>
    <col min="15622" max="15622" width="8.140625" style="40" customWidth="1"/>
    <col min="15623" max="15623" width="15.5703125" style="40" customWidth="1"/>
    <col min="15624" max="15624" width="12.7109375" style="40" customWidth="1"/>
    <col min="15625" max="15625" width="13.140625" style="40" customWidth="1"/>
    <col min="15626" max="15626" width="14.5703125" style="40" customWidth="1"/>
    <col min="15627" max="15872" width="9.140625" style="40"/>
    <col min="15873" max="15873" width="10.85546875" style="40" customWidth="1"/>
    <col min="15874" max="15874" width="10.7109375" style="40" customWidth="1"/>
    <col min="15875" max="15875" width="10" style="40" customWidth="1"/>
    <col min="15876" max="15876" width="10.140625" style="40" customWidth="1"/>
    <col min="15877" max="15877" width="11.7109375" style="40" customWidth="1"/>
    <col min="15878" max="15878" width="8.140625" style="40" customWidth="1"/>
    <col min="15879" max="15879" width="15.5703125" style="40" customWidth="1"/>
    <col min="15880" max="15880" width="12.7109375" style="40" customWidth="1"/>
    <col min="15881" max="15881" width="13.140625" style="40" customWidth="1"/>
    <col min="15882" max="15882" width="14.5703125" style="40" customWidth="1"/>
    <col min="15883" max="16128" width="9.140625" style="40"/>
    <col min="16129" max="16129" width="10.85546875" style="40" customWidth="1"/>
    <col min="16130" max="16130" width="10.7109375" style="40" customWidth="1"/>
    <col min="16131" max="16131" width="10" style="40" customWidth="1"/>
    <col min="16132" max="16132" width="10.140625" style="40" customWidth="1"/>
    <col min="16133" max="16133" width="11.7109375" style="40" customWidth="1"/>
    <col min="16134" max="16134" width="8.140625" style="40" customWidth="1"/>
    <col min="16135" max="16135" width="15.5703125" style="40" customWidth="1"/>
    <col min="16136" max="16136" width="12.7109375" style="40" customWidth="1"/>
    <col min="16137" max="16137" width="13.140625" style="40" customWidth="1"/>
    <col min="16138" max="16138" width="14.5703125" style="40" customWidth="1"/>
    <col min="16139" max="16384" width="9.140625" style="40"/>
  </cols>
  <sheetData>
    <row r="1" spans="1:10" ht="15.75">
      <c r="A1" s="409" t="s">
        <v>1630</v>
      </c>
      <c r="B1" s="409"/>
      <c r="C1" s="409"/>
      <c r="D1" s="409"/>
      <c r="E1" s="409"/>
      <c r="F1" s="409"/>
      <c r="G1" s="409"/>
      <c r="H1" s="409"/>
      <c r="I1" s="409"/>
      <c r="J1" s="409"/>
    </row>
    <row r="2" spans="1:10">
      <c r="A2" s="410" t="s">
        <v>1587</v>
      </c>
      <c r="B2" s="410"/>
      <c r="C2" s="410"/>
      <c r="D2" s="410"/>
      <c r="E2" s="410"/>
      <c r="F2" s="410"/>
      <c r="G2" s="410"/>
      <c r="H2" s="410"/>
      <c r="I2" s="410"/>
      <c r="J2" s="410"/>
    </row>
    <row r="3" spans="1:10" ht="14.25" customHeight="1">
      <c r="A3" s="410" t="s">
        <v>1631</v>
      </c>
      <c r="B3" s="410"/>
      <c r="C3" s="410"/>
      <c r="D3" s="410"/>
      <c r="E3" s="410"/>
      <c r="F3" s="410"/>
      <c r="G3" s="410"/>
      <c r="H3" s="410"/>
      <c r="I3" s="410"/>
      <c r="J3" s="410"/>
    </row>
    <row r="4" spans="1:10">
      <c r="A4" s="410" t="s">
        <v>1632</v>
      </c>
      <c r="B4" s="410"/>
      <c r="C4" s="410"/>
      <c r="D4" s="410"/>
      <c r="E4" s="410"/>
      <c r="F4" s="410"/>
      <c r="G4" s="410"/>
      <c r="H4" s="410"/>
      <c r="I4" s="410"/>
      <c r="J4" s="410"/>
    </row>
    <row r="5" spans="1:10" ht="13.5" customHeight="1" thickBot="1">
      <c r="A5" s="411"/>
      <c r="B5" s="411"/>
      <c r="C5" s="411"/>
      <c r="D5" s="411"/>
      <c r="E5" s="411"/>
      <c r="F5" s="411"/>
      <c r="G5" s="411"/>
      <c r="H5" s="411"/>
      <c r="I5" s="411"/>
      <c r="J5" s="411"/>
    </row>
    <row r="6" spans="1:10" ht="51.6" customHeight="1">
      <c r="A6" s="412" t="s">
        <v>1590</v>
      </c>
      <c r="B6" s="405" t="s">
        <v>1633</v>
      </c>
      <c r="C6" s="405" t="s">
        <v>1634</v>
      </c>
      <c r="D6" s="405"/>
      <c r="E6" s="405" t="s">
        <v>1635</v>
      </c>
      <c r="F6" s="405"/>
      <c r="G6" s="405" t="s">
        <v>1636</v>
      </c>
      <c r="H6" s="405" t="s">
        <v>1637</v>
      </c>
      <c r="I6" s="405" t="s">
        <v>1638</v>
      </c>
      <c r="J6" s="407" t="s">
        <v>1639</v>
      </c>
    </row>
    <row r="7" spans="1:10" ht="80.25" customHeight="1">
      <c r="A7" s="413"/>
      <c r="B7" s="406"/>
      <c r="C7" s="113" t="s">
        <v>1640</v>
      </c>
      <c r="D7" s="113" t="s">
        <v>1641</v>
      </c>
      <c r="E7" s="113" t="s">
        <v>1642</v>
      </c>
      <c r="F7" s="113" t="s">
        <v>1643</v>
      </c>
      <c r="G7" s="406"/>
      <c r="H7" s="406"/>
      <c r="I7" s="406"/>
      <c r="J7" s="408"/>
    </row>
    <row r="8" spans="1:10" ht="30" customHeight="1">
      <c r="A8" s="115" t="s">
        <v>1596</v>
      </c>
      <c r="B8" s="115">
        <v>0</v>
      </c>
      <c r="C8" s="115">
        <v>0</v>
      </c>
      <c r="D8" s="115">
        <v>0</v>
      </c>
      <c r="E8" s="115">
        <v>0</v>
      </c>
      <c r="F8" s="115">
        <v>0</v>
      </c>
      <c r="G8" s="115">
        <f>6</f>
        <v>6</v>
      </c>
      <c r="H8" s="115">
        <v>0</v>
      </c>
      <c r="I8" s="115">
        <f>26</f>
        <v>26</v>
      </c>
      <c r="J8" s="115">
        <v>0</v>
      </c>
    </row>
    <row r="9" spans="1:10" ht="30" customHeight="1">
      <c r="A9" s="115" t="s">
        <v>1597</v>
      </c>
      <c r="B9" s="115">
        <f>'Abstract (132-KV)'!F19</f>
        <v>20</v>
      </c>
      <c r="C9" s="115">
        <v>0</v>
      </c>
      <c r="D9" s="115">
        <v>0</v>
      </c>
      <c r="E9" s="115">
        <f>'Standards (132-KV)'!H17</f>
        <v>17</v>
      </c>
      <c r="F9" s="115">
        <f>'Standards (132-KV)'!I17</f>
        <v>3</v>
      </c>
      <c r="G9" s="115">
        <f>6</f>
        <v>6</v>
      </c>
      <c r="H9" s="115">
        <f>'Standards (132-KV)'!L17</f>
        <v>1</v>
      </c>
      <c r="I9" s="115">
        <f>26</f>
        <v>26</v>
      </c>
      <c r="J9" s="115">
        <f>'Standards (132-KV)'!P17</f>
        <v>1</v>
      </c>
    </row>
    <row r="10" spans="1:10" ht="30" customHeight="1">
      <c r="A10" s="115" t="s">
        <v>1598</v>
      </c>
      <c r="B10" s="115">
        <v>0</v>
      </c>
      <c r="C10" s="115">
        <v>0</v>
      </c>
      <c r="D10" s="115">
        <v>0</v>
      </c>
      <c r="E10" s="115">
        <v>0</v>
      </c>
      <c r="F10" s="115">
        <v>0</v>
      </c>
      <c r="G10" s="115">
        <f>6</f>
        <v>6</v>
      </c>
      <c r="H10" s="115">
        <v>0</v>
      </c>
      <c r="I10" s="115">
        <f>26</f>
        <v>26</v>
      </c>
      <c r="J10" s="115">
        <v>0</v>
      </c>
    </row>
    <row r="11" spans="1:10" ht="30" customHeight="1">
      <c r="A11" s="115" t="s">
        <v>1599</v>
      </c>
      <c r="B11" s="115">
        <v>0</v>
      </c>
      <c r="C11" s="115">
        <v>0</v>
      </c>
      <c r="D11" s="115">
        <v>0</v>
      </c>
      <c r="E11" s="115">
        <v>0</v>
      </c>
      <c r="F11" s="115">
        <v>0</v>
      </c>
      <c r="G11" s="117">
        <f>30</f>
        <v>30</v>
      </c>
      <c r="H11" s="115">
        <v>0</v>
      </c>
      <c r="I11" s="115">
        <f>44</f>
        <v>44</v>
      </c>
      <c r="J11" s="115">
        <v>0</v>
      </c>
    </row>
    <row r="12" spans="1:10" ht="30" customHeight="1">
      <c r="A12" s="115" t="s">
        <v>1600</v>
      </c>
      <c r="B12" s="115">
        <f>'Abstract (11-KV)'!G297</f>
        <v>1303</v>
      </c>
      <c r="C12" s="115">
        <v>0</v>
      </c>
      <c r="D12" s="115">
        <v>0</v>
      </c>
      <c r="E12" s="115">
        <f>'Standards (11-KV)'!I296</f>
        <v>1258</v>
      </c>
      <c r="F12" s="115">
        <f>'Standards (11-KV)'!J296</f>
        <v>45</v>
      </c>
      <c r="G12" s="117">
        <f>30</f>
        <v>30</v>
      </c>
      <c r="H12" s="117">
        <f>'Standards (11-KV)'!M296</f>
        <v>47</v>
      </c>
      <c r="I12" s="115">
        <f>44</f>
        <v>44</v>
      </c>
      <c r="J12" s="117">
        <f>'Standards (11-KV)'!Q296</f>
        <v>27</v>
      </c>
    </row>
    <row r="13" spans="1:10" ht="40.5" customHeight="1">
      <c r="A13" s="123" t="s">
        <v>1644</v>
      </c>
      <c r="B13" s="115">
        <f>'Standards (Urban)'!F540</f>
        <v>16491</v>
      </c>
      <c r="C13" s="115">
        <f>'Standards (Urban)'!G540</f>
        <v>16467</v>
      </c>
      <c r="D13" s="115">
        <f>'Standards (Urban)'!H540</f>
        <v>24</v>
      </c>
      <c r="E13" s="115">
        <v>0</v>
      </c>
      <c r="F13" s="115">
        <v>0</v>
      </c>
      <c r="G13" s="117">
        <f>60</f>
        <v>60</v>
      </c>
      <c r="H13" s="117">
        <f>'Standards (Urban)'!M540</f>
        <v>412460</v>
      </c>
      <c r="I13" s="115">
        <f>88</f>
        <v>88</v>
      </c>
      <c r="J13" s="117">
        <f>'Standards (Urban)'!Q540</f>
        <v>278935</v>
      </c>
    </row>
    <row r="14" spans="1:10" ht="41.25" customHeight="1">
      <c r="A14" s="123" t="s">
        <v>1645</v>
      </c>
      <c r="B14" s="115">
        <f>'Standards (Rural)'!F888</f>
        <v>37331</v>
      </c>
      <c r="C14" s="115">
        <v>0</v>
      </c>
      <c r="D14" s="115">
        <v>0</v>
      </c>
      <c r="E14" s="115">
        <f>'Standards (Rural)'!I888</f>
        <v>37227</v>
      </c>
      <c r="F14" s="115">
        <f>'Standards (Rural)'!J888</f>
        <v>104</v>
      </c>
      <c r="G14" s="117">
        <v>80</v>
      </c>
      <c r="H14" s="117">
        <f>'Standards (Rural)'!M888</f>
        <v>484282</v>
      </c>
      <c r="I14" s="115">
        <v>175</v>
      </c>
      <c r="J14" s="117">
        <f>'Standards (Rural)'!Q888</f>
        <v>239326</v>
      </c>
    </row>
  </sheetData>
  <mergeCells count="13">
    <mergeCell ref="H6:H7"/>
    <mergeCell ref="I6:I7"/>
    <mergeCell ref="J6:J7"/>
    <mergeCell ref="A1:J1"/>
    <mergeCell ref="A2:J2"/>
    <mergeCell ref="A3:J3"/>
    <mergeCell ref="A4:J4"/>
    <mergeCell ref="A5:J5"/>
    <mergeCell ref="A6:A7"/>
    <mergeCell ref="B6:B7"/>
    <mergeCell ref="C6:D6"/>
    <mergeCell ref="E6:F6"/>
    <mergeCell ref="G6:G7"/>
  </mergeCells>
  <printOptions horizontalCentered="1"/>
  <pageMargins left="0" right="0" top="0.5" bottom="0.5" header="0.3" footer="0.3"/>
  <pageSetup paperSize="9"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4"/>
  <sheetViews>
    <sheetView topLeftCell="A3" zoomScaleNormal="100" zoomScaleSheetLayoutView="85" workbookViewId="0">
      <selection activeCell="B13" sqref="B13"/>
    </sheetView>
  </sheetViews>
  <sheetFormatPr defaultRowHeight="15"/>
  <cols>
    <col min="1" max="1" width="24.5703125" style="40" customWidth="1"/>
    <col min="2" max="2" width="32.28515625" style="40" customWidth="1"/>
    <col min="3" max="3" width="33.42578125" style="40" customWidth="1"/>
    <col min="4" max="4" width="32.28515625" style="40" customWidth="1"/>
    <col min="5" max="5" width="29.7109375" style="40" customWidth="1"/>
    <col min="6" max="256" width="9.140625" style="40"/>
    <col min="257" max="257" width="24.5703125" style="40" customWidth="1"/>
    <col min="258" max="258" width="32.28515625" style="40" customWidth="1"/>
    <col min="259" max="259" width="33.42578125" style="40" customWidth="1"/>
    <col min="260" max="260" width="32.28515625" style="40" customWidth="1"/>
    <col min="261" max="261" width="29.7109375" style="40" customWidth="1"/>
    <col min="262" max="512" width="9.140625" style="40"/>
    <col min="513" max="513" width="24.5703125" style="40" customWidth="1"/>
    <col min="514" max="514" width="32.28515625" style="40" customWidth="1"/>
    <col min="515" max="515" width="33.42578125" style="40" customWidth="1"/>
    <col min="516" max="516" width="32.28515625" style="40" customWidth="1"/>
    <col min="517" max="517" width="29.7109375" style="40" customWidth="1"/>
    <col min="518" max="768" width="9.140625" style="40"/>
    <col min="769" max="769" width="24.5703125" style="40" customWidth="1"/>
    <col min="770" max="770" width="32.28515625" style="40" customWidth="1"/>
    <col min="771" max="771" width="33.42578125" style="40" customWidth="1"/>
    <col min="772" max="772" width="32.28515625" style="40" customWidth="1"/>
    <col min="773" max="773" width="29.7109375" style="40" customWidth="1"/>
    <col min="774" max="1024" width="9.140625" style="40"/>
    <col min="1025" max="1025" width="24.5703125" style="40" customWidth="1"/>
    <col min="1026" max="1026" width="32.28515625" style="40" customWidth="1"/>
    <col min="1027" max="1027" width="33.42578125" style="40" customWidth="1"/>
    <col min="1028" max="1028" width="32.28515625" style="40" customWidth="1"/>
    <col min="1029" max="1029" width="29.7109375" style="40" customWidth="1"/>
    <col min="1030" max="1280" width="9.140625" style="40"/>
    <col min="1281" max="1281" width="24.5703125" style="40" customWidth="1"/>
    <col min="1282" max="1282" width="32.28515625" style="40" customWidth="1"/>
    <col min="1283" max="1283" width="33.42578125" style="40" customWidth="1"/>
    <col min="1284" max="1284" width="32.28515625" style="40" customWidth="1"/>
    <col min="1285" max="1285" width="29.7109375" style="40" customWidth="1"/>
    <col min="1286" max="1536" width="9.140625" style="40"/>
    <col min="1537" max="1537" width="24.5703125" style="40" customWidth="1"/>
    <col min="1538" max="1538" width="32.28515625" style="40" customWidth="1"/>
    <col min="1539" max="1539" width="33.42578125" style="40" customWidth="1"/>
    <col min="1540" max="1540" width="32.28515625" style="40" customWidth="1"/>
    <col min="1541" max="1541" width="29.7109375" style="40" customWidth="1"/>
    <col min="1542" max="1792" width="9.140625" style="40"/>
    <col min="1793" max="1793" width="24.5703125" style="40" customWidth="1"/>
    <col min="1794" max="1794" width="32.28515625" style="40" customWidth="1"/>
    <col min="1795" max="1795" width="33.42578125" style="40" customWidth="1"/>
    <col min="1796" max="1796" width="32.28515625" style="40" customWidth="1"/>
    <col min="1797" max="1797" width="29.7109375" style="40" customWidth="1"/>
    <col min="1798" max="2048" width="9.140625" style="40"/>
    <col min="2049" max="2049" width="24.5703125" style="40" customWidth="1"/>
    <col min="2050" max="2050" width="32.28515625" style="40" customWidth="1"/>
    <col min="2051" max="2051" width="33.42578125" style="40" customWidth="1"/>
    <col min="2052" max="2052" width="32.28515625" style="40" customWidth="1"/>
    <col min="2053" max="2053" width="29.7109375" style="40" customWidth="1"/>
    <col min="2054" max="2304" width="9.140625" style="40"/>
    <col min="2305" max="2305" width="24.5703125" style="40" customWidth="1"/>
    <col min="2306" max="2306" width="32.28515625" style="40" customWidth="1"/>
    <col min="2307" max="2307" width="33.42578125" style="40" customWidth="1"/>
    <col min="2308" max="2308" width="32.28515625" style="40" customWidth="1"/>
    <col min="2309" max="2309" width="29.7109375" style="40" customWidth="1"/>
    <col min="2310" max="2560" width="9.140625" style="40"/>
    <col min="2561" max="2561" width="24.5703125" style="40" customWidth="1"/>
    <col min="2562" max="2562" width="32.28515625" style="40" customWidth="1"/>
    <col min="2563" max="2563" width="33.42578125" style="40" customWidth="1"/>
    <col min="2564" max="2564" width="32.28515625" style="40" customWidth="1"/>
    <col min="2565" max="2565" width="29.7109375" style="40" customWidth="1"/>
    <col min="2566" max="2816" width="9.140625" style="40"/>
    <col min="2817" max="2817" width="24.5703125" style="40" customWidth="1"/>
    <col min="2818" max="2818" width="32.28515625" style="40" customWidth="1"/>
    <col min="2819" max="2819" width="33.42578125" style="40" customWidth="1"/>
    <col min="2820" max="2820" width="32.28515625" style="40" customWidth="1"/>
    <col min="2821" max="2821" width="29.7109375" style="40" customWidth="1"/>
    <col min="2822" max="3072" width="9.140625" style="40"/>
    <col min="3073" max="3073" width="24.5703125" style="40" customWidth="1"/>
    <col min="3074" max="3074" width="32.28515625" style="40" customWidth="1"/>
    <col min="3075" max="3075" width="33.42578125" style="40" customWidth="1"/>
    <col min="3076" max="3076" width="32.28515625" style="40" customWidth="1"/>
    <col min="3077" max="3077" width="29.7109375" style="40" customWidth="1"/>
    <col min="3078" max="3328" width="9.140625" style="40"/>
    <col min="3329" max="3329" width="24.5703125" style="40" customWidth="1"/>
    <col min="3330" max="3330" width="32.28515625" style="40" customWidth="1"/>
    <col min="3331" max="3331" width="33.42578125" style="40" customWidth="1"/>
    <col min="3332" max="3332" width="32.28515625" style="40" customWidth="1"/>
    <col min="3333" max="3333" width="29.7109375" style="40" customWidth="1"/>
    <col min="3334" max="3584" width="9.140625" style="40"/>
    <col min="3585" max="3585" width="24.5703125" style="40" customWidth="1"/>
    <col min="3586" max="3586" width="32.28515625" style="40" customWidth="1"/>
    <col min="3587" max="3587" width="33.42578125" style="40" customWidth="1"/>
    <col min="3588" max="3588" width="32.28515625" style="40" customWidth="1"/>
    <col min="3589" max="3589" width="29.7109375" style="40" customWidth="1"/>
    <col min="3590" max="3840" width="9.140625" style="40"/>
    <col min="3841" max="3841" width="24.5703125" style="40" customWidth="1"/>
    <col min="3842" max="3842" width="32.28515625" style="40" customWidth="1"/>
    <col min="3843" max="3843" width="33.42578125" style="40" customWidth="1"/>
    <col min="3844" max="3844" width="32.28515625" style="40" customWidth="1"/>
    <col min="3845" max="3845" width="29.7109375" style="40" customWidth="1"/>
    <col min="3846" max="4096" width="9.140625" style="40"/>
    <col min="4097" max="4097" width="24.5703125" style="40" customWidth="1"/>
    <col min="4098" max="4098" width="32.28515625" style="40" customWidth="1"/>
    <col min="4099" max="4099" width="33.42578125" style="40" customWidth="1"/>
    <col min="4100" max="4100" width="32.28515625" style="40" customWidth="1"/>
    <col min="4101" max="4101" width="29.7109375" style="40" customWidth="1"/>
    <col min="4102" max="4352" width="9.140625" style="40"/>
    <col min="4353" max="4353" width="24.5703125" style="40" customWidth="1"/>
    <col min="4354" max="4354" width="32.28515625" style="40" customWidth="1"/>
    <col min="4355" max="4355" width="33.42578125" style="40" customWidth="1"/>
    <col min="4356" max="4356" width="32.28515625" style="40" customWidth="1"/>
    <col min="4357" max="4357" width="29.7109375" style="40" customWidth="1"/>
    <col min="4358" max="4608" width="9.140625" style="40"/>
    <col min="4609" max="4609" width="24.5703125" style="40" customWidth="1"/>
    <col min="4610" max="4610" width="32.28515625" style="40" customWidth="1"/>
    <col min="4611" max="4611" width="33.42578125" style="40" customWidth="1"/>
    <col min="4612" max="4612" width="32.28515625" style="40" customWidth="1"/>
    <col min="4613" max="4613" width="29.7109375" style="40" customWidth="1"/>
    <col min="4614" max="4864" width="9.140625" style="40"/>
    <col min="4865" max="4865" width="24.5703125" style="40" customWidth="1"/>
    <col min="4866" max="4866" width="32.28515625" style="40" customWidth="1"/>
    <col min="4867" max="4867" width="33.42578125" style="40" customWidth="1"/>
    <col min="4868" max="4868" width="32.28515625" style="40" customWidth="1"/>
    <col min="4869" max="4869" width="29.7109375" style="40" customWidth="1"/>
    <col min="4870" max="5120" width="9.140625" style="40"/>
    <col min="5121" max="5121" width="24.5703125" style="40" customWidth="1"/>
    <col min="5122" max="5122" width="32.28515625" style="40" customWidth="1"/>
    <col min="5123" max="5123" width="33.42578125" style="40" customWidth="1"/>
    <col min="5124" max="5124" width="32.28515625" style="40" customWidth="1"/>
    <col min="5125" max="5125" width="29.7109375" style="40" customWidth="1"/>
    <col min="5126" max="5376" width="9.140625" style="40"/>
    <col min="5377" max="5377" width="24.5703125" style="40" customWidth="1"/>
    <col min="5378" max="5378" width="32.28515625" style="40" customWidth="1"/>
    <col min="5379" max="5379" width="33.42578125" style="40" customWidth="1"/>
    <col min="5380" max="5380" width="32.28515625" style="40" customWidth="1"/>
    <col min="5381" max="5381" width="29.7109375" style="40" customWidth="1"/>
    <col min="5382" max="5632" width="9.140625" style="40"/>
    <col min="5633" max="5633" width="24.5703125" style="40" customWidth="1"/>
    <col min="5634" max="5634" width="32.28515625" style="40" customWidth="1"/>
    <col min="5635" max="5635" width="33.42578125" style="40" customWidth="1"/>
    <col min="5636" max="5636" width="32.28515625" style="40" customWidth="1"/>
    <col min="5637" max="5637" width="29.7109375" style="40" customWidth="1"/>
    <col min="5638" max="5888" width="9.140625" style="40"/>
    <col min="5889" max="5889" width="24.5703125" style="40" customWidth="1"/>
    <col min="5890" max="5890" width="32.28515625" style="40" customWidth="1"/>
    <col min="5891" max="5891" width="33.42578125" style="40" customWidth="1"/>
    <col min="5892" max="5892" width="32.28515625" style="40" customWidth="1"/>
    <col min="5893" max="5893" width="29.7109375" style="40" customWidth="1"/>
    <col min="5894" max="6144" width="9.140625" style="40"/>
    <col min="6145" max="6145" width="24.5703125" style="40" customWidth="1"/>
    <col min="6146" max="6146" width="32.28515625" style="40" customWidth="1"/>
    <col min="6147" max="6147" width="33.42578125" style="40" customWidth="1"/>
    <col min="6148" max="6148" width="32.28515625" style="40" customWidth="1"/>
    <col min="6149" max="6149" width="29.7109375" style="40" customWidth="1"/>
    <col min="6150" max="6400" width="9.140625" style="40"/>
    <col min="6401" max="6401" width="24.5703125" style="40" customWidth="1"/>
    <col min="6402" max="6402" width="32.28515625" style="40" customWidth="1"/>
    <col min="6403" max="6403" width="33.42578125" style="40" customWidth="1"/>
    <col min="6404" max="6404" width="32.28515625" style="40" customWidth="1"/>
    <col min="6405" max="6405" width="29.7109375" style="40" customWidth="1"/>
    <col min="6406" max="6656" width="9.140625" style="40"/>
    <col min="6657" max="6657" width="24.5703125" style="40" customWidth="1"/>
    <col min="6658" max="6658" width="32.28515625" style="40" customWidth="1"/>
    <col min="6659" max="6659" width="33.42578125" style="40" customWidth="1"/>
    <col min="6660" max="6660" width="32.28515625" style="40" customWidth="1"/>
    <col min="6661" max="6661" width="29.7109375" style="40" customWidth="1"/>
    <col min="6662" max="6912" width="9.140625" style="40"/>
    <col min="6913" max="6913" width="24.5703125" style="40" customWidth="1"/>
    <col min="6914" max="6914" width="32.28515625" style="40" customWidth="1"/>
    <col min="6915" max="6915" width="33.42578125" style="40" customWidth="1"/>
    <col min="6916" max="6916" width="32.28515625" style="40" customWidth="1"/>
    <col min="6917" max="6917" width="29.7109375" style="40" customWidth="1"/>
    <col min="6918" max="7168" width="9.140625" style="40"/>
    <col min="7169" max="7169" width="24.5703125" style="40" customWidth="1"/>
    <col min="7170" max="7170" width="32.28515625" style="40" customWidth="1"/>
    <col min="7171" max="7171" width="33.42578125" style="40" customWidth="1"/>
    <col min="7172" max="7172" width="32.28515625" style="40" customWidth="1"/>
    <col min="7173" max="7173" width="29.7109375" style="40" customWidth="1"/>
    <col min="7174" max="7424" width="9.140625" style="40"/>
    <col min="7425" max="7425" width="24.5703125" style="40" customWidth="1"/>
    <col min="7426" max="7426" width="32.28515625" style="40" customWidth="1"/>
    <col min="7427" max="7427" width="33.42578125" style="40" customWidth="1"/>
    <col min="7428" max="7428" width="32.28515625" style="40" customWidth="1"/>
    <col min="7429" max="7429" width="29.7109375" style="40" customWidth="1"/>
    <col min="7430" max="7680" width="9.140625" style="40"/>
    <col min="7681" max="7681" width="24.5703125" style="40" customWidth="1"/>
    <col min="7682" max="7682" width="32.28515625" style="40" customWidth="1"/>
    <col min="7683" max="7683" width="33.42578125" style="40" customWidth="1"/>
    <col min="7684" max="7684" width="32.28515625" style="40" customWidth="1"/>
    <col min="7685" max="7685" width="29.7109375" style="40" customWidth="1"/>
    <col min="7686" max="7936" width="9.140625" style="40"/>
    <col min="7937" max="7937" width="24.5703125" style="40" customWidth="1"/>
    <col min="7938" max="7938" width="32.28515625" style="40" customWidth="1"/>
    <col min="7939" max="7939" width="33.42578125" style="40" customWidth="1"/>
    <col min="7940" max="7940" width="32.28515625" style="40" customWidth="1"/>
    <col min="7941" max="7941" width="29.7109375" style="40" customWidth="1"/>
    <col min="7942" max="8192" width="9.140625" style="40"/>
    <col min="8193" max="8193" width="24.5703125" style="40" customWidth="1"/>
    <col min="8194" max="8194" width="32.28515625" style="40" customWidth="1"/>
    <col min="8195" max="8195" width="33.42578125" style="40" customWidth="1"/>
    <col min="8196" max="8196" width="32.28515625" style="40" customWidth="1"/>
    <col min="8197" max="8197" width="29.7109375" style="40" customWidth="1"/>
    <col min="8198" max="8448" width="9.140625" style="40"/>
    <col min="8449" max="8449" width="24.5703125" style="40" customWidth="1"/>
    <col min="8450" max="8450" width="32.28515625" style="40" customWidth="1"/>
    <col min="8451" max="8451" width="33.42578125" style="40" customWidth="1"/>
    <col min="8452" max="8452" width="32.28515625" style="40" customWidth="1"/>
    <col min="8453" max="8453" width="29.7109375" style="40" customWidth="1"/>
    <col min="8454" max="8704" width="9.140625" style="40"/>
    <col min="8705" max="8705" width="24.5703125" style="40" customWidth="1"/>
    <col min="8706" max="8706" width="32.28515625" style="40" customWidth="1"/>
    <col min="8707" max="8707" width="33.42578125" style="40" customWidth="1"/>
    <col min="8708" max="8708" width="32.28515625" style="40" customWidth="1"/>
    <col min="8709" max="8709" width="29.7109375" style="40" customWidth="1"/>
    <col min="8710" max="8960" width="9.140625" style="40"/>
    <col min="8961" max="8961" width="24.5703125" style="40" customWidth="1"/>
    <col min="8962" max="8962" width="32.28515625" style="40" customWidth="1"/>
    <col min="8963" max="8963" width="33.42578125" style="40" customWidth="1"/>
    <col min="8964" max="8964" width="32.28515625" style="40" customWidth="1"/>
    <col min="8965" max="8965" width="29.7109375" style="40" customWidth="1"/>
    <col min="8966" max="9216" width="9.140625" style="40"/>
    <col min="9217" max="9217" width="24.5703125" style="40" customWidth="1"/>
    <col min="9218" max="9218" width="32.28515625" style="40" customWidth="1"/>
    <col min="9219" max="9219" width="33.42578125" style="40" customWidth="1"/>
    <col min="9220" max="9220" width="32.28515625" style="40" customWidth="1"/>
    <col min="9221" max="9221" width="29.7109375" style="40" customWidth="1"/>
    <col min="9222" max="9472" width="9.140625" style="40"/>
    <col min="9473" max="9473" width="24.5703125" style="40" customWidth="1"/>
    <col min="9474" max="9474" width="32.28515625" style="40" customWidth="1"/>
    <col min="9475" max="9475" width="33.42578125" style="40" customWidth="1"/>
    <col min="9476" max="9476" width="32.28515625" style="40" customWidth="1"/>
    <col min="9477" max="9477" width="29.7109375" style="40" customWidth="1"/>
    <col min="9478" max="9728" width="9.140625" style="40"/>
    <col min="9729" max="9729" width="24.5703125" style="40" customWidth="1"/>
    <col min="9730" max="9730" width="32.28515625" style="40" customWidth="1"/>
    <col min="9731" max="9731" width="33.42578125" style="40" customWidth="1"/>
    <col min="9732" max="9732" width="32.28515625" style="40" customWidth="1"/>
    <col min="9733" max="9733" width="29.7109375" style="40" customWidth="1"/>
    <col min="9734" max="9984" width="9.140625" style="40"/>
    <col min="9985" max="9985" width="24.5703125" style="40" customWidth="1"/>
    <col min="9986" max="9986" width="32.28515625" style="40" customWidth="1"/>
    <col min="9987" max="9987" width="33.42578125" style="40" customWidth="1"/>
    <col min="9988" max="9988" width="32.28515625" style="40" customWidth="1"/>
    <col min="9989" max="9989" width="29.7109375" style="40" customWidth="1"/>
    <col min="9990" max="10240" width="9.140625" style="40"/>
    <col min="10241" max="10241" width="24.5703125" style="40" customWidth="1"/>
    <col min="10242" max="10242" width="32.28515625" style="40" customWidth="1"/>
    <col min="10243" max="10243" width="33.42578125" style="40" customWidth="1"/>
    <col min="10244" max="10244" width="32.28515625" style="40" customWidth="1"/>
    <col min="10245" max="10245" width="29.7109375" style="40" customWidth="1"/>
    <col min="10246" max="10496" width="9.140625" style="40"/>
    <col min="10497" max="10497" width="24.5703125" style="40" customWidth="1"/>
    <col min="10498" max="10498" width="32.28515625" style="40" customWidth="1"/>
    <col min="10499" max="10499" width="33.42578125" style="40" customWidth="1"/>
    <col min="10500" max="10500" width="32.28515625" style="40" customWidth="1"/>
    <col min="10501" max="10501" width="29.7109375" style="40" customWidth="1"/>
    <col min="10502" max="10752" width="9.140625" style="40"/>
    <col min="10753" max="10753" width="24.5703125" style="40" customWidth="1"/>
    <col min="10754" max="10754" width="32.28515625" style="40" customWidth="1"/>
    <col min="10755" max="10755" width="33.42578125" style="40" customWidth="1"/>
    <col min="10756" max="10756" width="32.28515625" style="40" customWidth="1"/>
    <col min="10757" max="10757" width="29.7109375" style="40" customWidth="1"/>
    <col min="10758" max="11008" width="9.140625" style="40"/>
    <col min="11009" max="11009" width="24.5703125" style="40" customWidth="1"/>
    <col min="11010" max="11010" width="32.28515625" style="40" customWidth="1"/>
    <col min="11011" max="11011" width="33.42578125" style="40" customWidth="1"/>
    <col min="11012" max="11012" width="32.28515625" style="40" customWidth="1"/>
    <col min="11013" max="11013" width="29.7109375" style="40" customWidth="1"/>
    <col min="11014" max="11264" width="9.140625" style="40"/>
    <col min="11265" max="11265" width="24.5703125" style="40" customWidth="1"/>
    <col min="11266" max="11266" width="32.28515625" style="40" customWidth="1"/>
    <col min="11267" max="11267" width="33.42578125" style="40" customWidth="1"/>
    <col min="11268" max="11268" width="32.28515625" style="40" customWidth="1"/>
    <col min="11269" max="11269" width="29.7109375" style="40" customWidth="1"/>
    <col min="11270" max="11520" width="9.140625" style="40"/>
    <col min="11521" max="11521" width="24.5703125" style="40" customWidth="1"/>
    <col min="11522" max="11522" width="32.28515625" style="40" customWidth="1"/>
    <col min="11523" max="11523" width="33.42578125" style="40" customWidth="1"/>
    <col min="11524" max="11524" width="32.28515625" style="40" customWidth="1"/>
    <col min="11525" max="11525" width="29.7109375" style="40" customWidth="1"/>
    <col min="11526" max="11776" width="9.140625" style="40"/>
    <col min="11777" max="11777" width="24.5703125" style="40" customWidth="1"/>
    <col min="11778" max="11778" width="32.28515625" style="40" customWidth="1"/>
    <col min="11779" max="11779" width="33.42578125" style="40" customWidth="1"/>
    <col min="11780" max="11780" width="32.28515625" style="40" customWidth="1"/>
    <col min="11781" max="11781" width="29.7109375" style="40" customWidth="1"/>
    <col min="11782" max="12032" width="9.140625" style="40"/>
    <col min="12033" max="12033" width="24.5703125" style="40" customWidth="1"/>
    <col min="12034" max="12034" width="32.28515625" style="40" customWidth="1"/>
    <col min="12035" max="12035" width="33.42578125" style="40" customWidth="1"/>
    <col min="12036" max="12036" width="32.28515625" style="40" customWidth="1"/>
    <col min="12037" max="12037" width="29.7109375" style="40" customWidth="1"/>
    <col min="12038" max="12288" width="9.140625" style="40"/>
    <col min="12289" max="12289" width="24.5703125" style="40" customWidth="1"/>
    <col min="12290" max="12290" width="32.28515625" style="40" customWidth="1"/>
    <col min="12291" max="12291" width="33.42578125" style="40" customWidth="1"/>
    <col min="12292" max="12292" width="32.28515625" style="40" customWidth="1"/>
    <col min="12293" max="12293" width="29.7109375" style="40" customWidth="1"/>
    <col min="12294" max="12544" width="9.140625" style="40"/>
    <col min="12545" max="12545" width="24.5703125" style="40" customWidth="1"/>
    <col min="12546" max="12546" width="32.28515625" style="40" customWidth="1"/>
    <col min="12547" max="12547" width="33.42578125" style="40" customWidth="1"/>
    <col min="12548" max="12548" width="32.28515625" style="40" customWidth="1"/>
    <col min="12549" max="12549" width="29.7109375" style="40" customWidth="1"/>
    <col min="12550" max="12800" width="9.140625" style="40"/>
    <col min="12801" max="12801" width="24.5703125" style="40" customWidth="1"/>
    <col min="12802" max="12802" width="32.28515625" style="40" customWidth="1"/>
    <col min="12803" max="12803" width="33.42578125" style="40" customWidth="1"/>
    <col min="12804" max="12804" width="32.28515625" style="40" customWidth="1"/>
    <col min="12805" max="12805" width="29.7109375" style="40" customWidth="1"/>
    <col min="12806" max="13056" width="9.140625" style="40"/>
    <col min="13057" max="13057" width="24.5703125" style="40" customWidth="1"/>
    <col min="13058" max="13058" width="32.28515625" style="40" customWidth="1"/>
    <col min="13059" max="13059" width="33.42578125" style="40" customWidth="1"/>
    <col min="13060" max="13060" width="32.28515625" style="40" customWidth="1"/>
    <col min="13061" max="13061" width="29.7109375" style="40" customWidth="1"/>
    <col min="13062" max="13312" width="9.140625" style="40"/>
    <col min="13313" max="13313" width="24.5703125" style="40" customWidth="1"/>
    <col min="13314" max="13314" width="32.28515625" style="40" customWidth="1"/>
    <col min="13315" max="13315" width="33.42578125" style="40" customWidth="1"/>
    <col min="13316" max="13316" width="32.28515625" style="40" customWidth="1"/>
    <col min="13317" max="13317" width="29.7109375" style="40" customWidth="1"/>
    <col min="13318" max="13568" width="9.140625" style="40"/>
    <col min="13569" max="13569" width="24.5703125" style="40" customWidth="1"/>
    <col min="13570" max="13570" width="32.28515625" style="40" customWidth="1"/>
    <col min="13571" max="13571" width="33.42578125" style="40" customWidth="1"/>
    <col min="13572" max="13572" width="32.28515625" style="40" customWidth="1"/>
    <col min="13573" max="13573" width="29.7109375" style="40" customWidth="1"/>
    <col min="13574" max="13824" width="9.140625" style="40"/>
    <col min="13825" max="13825" width="24.5703125" style="40" customWidth="1"/>
    <col min="13826" max="13826" width="32.28515625" style="40" customWidth="1"/>
    <col min="13827" max="13827" width="33.42578125" style="40" customWidth="1"/>
    <col min="13828" max="13828" width="32.28515625" style="40" customWidth="1"/>
    <col min="13829" max="13829" width="29.7109375" style="40" customWidth="1"/>
    <col min="13830" max="14080" width="9.140625" style="40"/>
    <col min="14081" max="14081" width="24.5703125" style="40" customWidth="1"/>
    <col min="14082" max="14082" width="32.28515625" style="40" customWidth="1"/>
    <col min="14083" max="14083" width="33.42578125" style="40" customWidth="1"/>
    <col min="14084" max="14084" width="32.28515625" style="40" customWidth="1"/>
    <col min="14085" max="14085" width="29.7109375" style="40" customWidth="1"/>
    <col min="14086" max="14336" width="9.140625" style="40"/>
    <col min="14337" max="14337" width="24.5703125" style="40" customWidth="1"/>
    <col min="14338" max="14338" width="32.28515625" style="40" customWidth="1"/>
    <col min="14339" max="14339" width="33.42578125" style="40" customWidth="1"/>
    <col min="14340" max="14340" width="32.28515625" style="40" customWidth="1"/>
    <col min="14341" max="14341" width="29.7109375" style="40" customWidth="1"/>
    <col min="14342" max="14592" width="9.140625" style="40"/>
    <col min="14593" max="14593" width="24.5703125" style="40" customWidth="1"/>
    <col min="14594" max="14594" width="32.28515625" style="40" customWidth="1"/>
    <col min="14595" max="14595" width="33.42578125" style="40" customWidth="1"/>
    <col min="14596" max="14596" width="32.28515625" style="40" customWidth="1"/>
    <col min="14597" max="14597" width="29.7109375" style="40" customWidth="1"/>
    <col min="14598" max="14848" width="9.140625" style="40"/>
    <col min="14849" max="14849" width="24.5703125" style="40" customWidth="1"/>
    <col min="14850" max="14850" width="32.28515625" style="40" customWidth="1"/>
    <col min="14851" max="14851" width="33.42578125" style="40" customWidth="1"/>
    <col min="14852" max="14852" width="32.28515625" style="40" customWidth="1"/>
    <col min="14853" max="14853" width="29.7109375" style="40" customWidth="1"/>
    <col min="14854" max="15104" width="9.140625" style="40"/>
    <col min="15105" max="15105" width="24.5703125" style="40" customWidth="1"/>
    <col min="15106" max="15106" width="32.28515625" style="40" customWidth="1"/>
    <col min="15107" max="15107" width="33.42578125" style="40" customWidth="1"/>
    <col min="15108" max="15108" width="32.28515625" style="40" customWidth="1"/>
    <col min="15109" max="15109" width="29.7109375" style="40" customWidth="1"/>
    <col min="15110" max="15360" width="9.140625" style="40"/>
    <col min="15361" max="15361" width="24.5703125" style="40" customWidth="1"/>
    <col min="15362" max="15362" width="32.28515625" style="40" customWidth="1"/>
    <col min="15363" max="15363" width="33.42578125" style="40" customWidth="1"/>
    <col min="15364" max="15364" width="32.28515625" style="40" customWidth="1"/>
    <col min="15365" max="15365" width="29.7109375" style="40" customWidth="1"/>
    <col min="15366" max="15616" width="9.140625" style="40"/>
    <col min="15617" max="15617" width="24.5703125" style="40" customWidth="1"/>
    <col min="15618" max="15618" width="32.28515625" style="40" customWidth="1"/>
    <col min="15619" max="15619" width="33.42578125" style="40" customWidth="1"/>
    <col min="15620" max="15620" width="32.28515625" style="40" customWidth="1"/>
    <col min="15621" max="15621" width="29.7109375" style="40" customWidth="1"/>
    <col min="15622" max="15872" width="9.140625" style="40"/>
    <col min="15873" max="15873" width="24.5703125" style="40" customWidth="1"/>
    <col min="15874" max="15874" width="32.28515625" style="40" customWidth="1"/>
    <col min="15875" max="15875" width="33.42578125" style="40" customWidth="1"/>
    <col min="15876" max="15876" width="32.28515625" style="40" customWidth="1"/>
    <col min="15877" max="15877" width="29.7109375" style="40" customWidth="1"/>
    <col min="15878" max="16128" width="9.140625" style="40"/>
    <col min="16129" max="16129" width="24.5703125" style="40" customWidth="1"/>
    <col min="16130" max="16130" width="32.28515625" style="40" customWidth="1"/>
    <col min="16131" max="16131" width="33.42578125" style="40" customWidth="1"/>
    <col min="16132" max="16132" width="32.28515625" style="40" customWidth="1"/>
    <col min="16133" max="16133" width="29.7109375" style="40" customWidth="1"/>
    <col min="16134" max="16384" width="9.140625" style="40"/>
  </cols>
  <sheetData>
    <row r="1" spans="1:5" ht="15.75">
      <c r="A1" s="409" t="s">
        <v>1646</v>
      </c>
      <c r="B1" s="409"/>
      <c r="C1" s="409"/>
      <c r="D1" s="409"/>
      <c r="E1" s="409"/>
    </row>
    <row r="2" spans="1:5">
      <c r="A2" s="410" t="s">
        <v>1587</v>
      </c>
      <c r="B2" s="410"/>
      <c r="C2" s="410"/>
      <c r="D2" s="410"/>
      <c r="E2" s="410"/>
    </row>
    <row r="3" spans="1:5">
      <c r="A3" s="410" t="s">
        <v>1631</v>
      </c>
      <c r="B3" s="410"/>
      <c r="C3" s="410"/>
      <c r="D3" s="410"/>
      <c r="E3" s="410"/>
    </row>
    <row r="4" spans="1:5">
      <c r="A4" s="410" t="s">
        <v>1647</v>
      </c>
      <c r="B4" s="410"/>
      <c r="C4" s="410"/>
      <c r="D4" s="410"/>
      <c r="E4" s="410"/>
    </row>
    <row r="5" spans="1:5" ht="15.75" thickBot="1">
      <c r="A5" s="411"/>
      <c r="B5" s="411"/>
      <c r="C5" s="411"/>
      <c r="D5" s="411"/>
      <c r="E5" s="411"/>
    </row>
    <row r="6" spans="1:5" ht="46.9" customHeight="1">
      <c r="A6" s="412" t="s">
        <v>1590</v>
      </c>
      <c r="B6" s="405" t="s">
        <v>1648</v>
      </c>
      <c r="C6" s="405" t="s">
        <v>1649</v>
      </c>
      <c r="D6" s="405" t="s">
        <v>1650</v>
      </c>
      <c r="E6" s="407" t="s">
        <v>1651</v>
      </c>
    </row>
    <row r="7" spans="1:5">
      <c r="A7" s="413"/>
      <c r="B7" s="406"/>
      <c r="C7" s="406"/>
      <c r="D7" s="406"/>
      <c r="E7" s="408"/>
    </row>
    <row r="8" spans="1:5" ht="39.950000000000003" customHeight="1">
      <c r="A8" s="80" t="s">
        <v>1596</v>
      </c>
      <c r="B8" s="119">
        <f>4</f>
        <v>4</v>
      </c>
      <c r="C8" s="115">
        <v>0</v>
      </c>
      <c r="D8" s="115">
        <f>36</f>
        <v>36</v>
      </c>
      <c r="E8" s="115">
        <v>0</v>
      </c>
    </row>
    <row r="9" spans="1:5" ht="39.950000000000003" customHeight="1">
      <c r="A9" s="80" t="s">
        <v>1597</v>
      </c>
      <c r="B9" s="119">
        <f>4</f>
        <v>4</v>
      </c>
      <c r="C9" s="115">
        <f>'Standards (132-KV)'!T17</f>
        <v>3</v>
      </c>
      <c r="D9" s="115">
        <f>36</f>
        <v>36</v>
      </c>
      <c r="E9" s="115">
        <f>'Standards (132-KV)'!X17</f>
        <v>1</v>
      </c>
    </row>
    <row r="10" spans="1:5" ht="39.950000000000003" customHeight="1">
      <c r="A10" s="80" t="s">
        <v>1598</v>
      </c>
      <c r="B10" s="119">
        <f>4</f>
        <v>4</v>
      </c>
      <c r="C10" s="115">
        <v>0</v>
      </c>
      <c r="D10" s="115">
        <f>36</f>
        <v>36</v>
      </c>
      <c r="E10" s="115">
        <v>0</v>
      </c>
    </row>
    <row r="11" spans="1:5" ht="39.950000000000003" customHeight="1">
      <c r="A11" s="80" t="s">
        <v>1599</v>
      </c>
      <c r="B11" s="119">
        <f>8</f>
        <v>8</v>
      </c>
      <c r="C11" s="115">
        <v>0</v>
      </c>
      <c r="D11" s="115">
        <f>64</f>
        <v>64</v>
      </c>
      <c r="E11" s="115">
        <v>0</v>
      </c>
    </row>
    <row r="12" spans="1:5" ht="39.950000000000003" customHeight="1">
      <c r="A12" s="80" t="s">
        <v>1600</v>
      </c>
      <c r="B12" s="119">
        <f>8</f>
        <v>8</v>
      </c>
      <c r="C12" s="117">
        <f>'Standards (11-KV)'!U296</f>
        <v>974</v>
      </c>
      <c r="D12" s="115">
        <f>64</f>
        <v>64</v>
      </c>
      <c r="E12" s="117">
        <f>'Standards (11-KV)'!Y296</f>
        <v>407</v>
      </c>
    </row>
    <row r="13" spans="1:5" ht="39.950000000000003" customHeight="1">
      <c r="A13" s="115" t="s">
        <v>1652</v>
      </c>
      <c r="B13" s="119">
        <f>16</f>
        <v>16</v>
      </c>
      <c r="C13" s="117">
        <f>'Standards (Urban)'!U540</f>
        <v>1746058</v>
      </c>
      <c r="D13" s="115">
        <f>80</f>
        <v>80</v>
      </c>
      <c r="E13" s="117">
        <f>'Standards (Urban)'!Y540</f>
        <v>1096109</v>
      </c>
    </row>
    <row r="14" spans="1:5" ht="39.950000000000003" customHeight="1">
      <c r="A14" s="115" t="s">
        <v>1653</v>
      </c>
      <c r="B14" s="119">
        <v>16</v>
      </c>
      <c r="C14" s="117">
        <f>'Standards (Rural)'!U888</f>
        <v>2995672</v>
      </c>
      <c r="D14" s="115">
        <v>96</v>
      </c>
      <c r="E14" s="117">
        <f>'Standards (Rural)'!Y888</f>
        <v>1691086</v>
      </c>
    </row>
  </sheetData>
  <mergeCells count="10">
    <mergeCell ref="A1:E1"/>
    <mergeCell ref="A2:E2"/>
    <mergeCell ref="A3:E3"/>
    <mergeCell ref="A4:E4"/>
    <mergeCell ref="A5:E5"/>
    <mergeCell ref="A6:A7"/>
    <mergeCell ref="B6:B7"/>
    <mergeCell ref="C6:C7"/>
    <mergeCell ref="D6:D7"/>
    <mergeCell ref="E6:E7"/>
  </mergeCells>
  <printOptions verticalCentered="1"/>
  <pageMargins left="0.7" right="0.7" top="0.75" bottom="0.75" header="0.3" footer="0.3"/>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10"/>
  <sheetViews>
    <sheetView zoomScale="85" zoomScaleNormal="85" workbookViewId="0">
      <selection activeCell="B7" sqref="B7"/>
    </sheetView>
  </sheetViews>
  <sheetFormatPr defaultRowHeight="15"/>
  <cols>
    <col min="1" max="1" width="22.140625" style="40" customWidth="1"/>
    <col min="2" max="3" width="40.7109375" style="40" customWidth="1"/>
    <col min="4" max="256" width="9.140625" style="40"/>
    <col min="257" max="257" width="22.140625" style="40" customWidth="1"/>
    <col min="258" max="259" width="40.7109375" style="40" customWidth="1"/>
    <col min="260" max="512" width="9.140625" style="40"/>
    <col min="513" max="513" width="22.140625" style="40" customWidth="1"/>
    <col min="514" max="515" width="40.7109375" style="40" customWidth="1"/>
    <col min="516" max="768" width="9.140625" style="40"/>
    <col min="769" max="769" width="22.140625" style="40" customWidth="1"/>
    <col min="770" max="771" width="40.7109375" style="40" customWidth="1"/>
    <col min="772" max="1024" width="9.140625" style="40"/>
    <col min="1025" max="1025" width="22.140625" style="40" customWidth="1"/>
    <col min="1026" max="1027" width="40.7109375" style="40" customWidth="1"/>
    <col min="1028" max="1280" width="9.140625" style="40"/>
    <col min="1281" max="1281" width="22.140625" style="40" customWidth="1"/>
    <col min="1282" max="1283" width="40.7109375" style="40" customWidth="1"/>
    <col min="1284" max="1536" width="9.140625" style="40"/>
    <col min="1537" max="1537" width="22.140625" style="40" customWidth="1"/>
    <col min="1538" max="1539" width="40.7109375" style="40" customWidth="1"/>
    <col min="1540" max="1792" width="9.140625" style="40"/>
    <col min="1793" max="1793" width="22.140625" style="40" customWidth="1"/>
    <col min="1794" max="1795" width="40.7109375" style="40" customWidth="1"/>
    <col min="1796" max="2048" width="9.140625" style="40"/>
    <col min="2049" max="2049" width="22.140625" style="40" customWidth="1"/>
    <col min="2050" max="2051" width="40.7109375" style="40" customWidth="1"/>
    <col min="2052" max="2304" width="9.140625" style="40"/>
    <col min="2305" max="2305" width="22.140625" style="40" customWidth="1"/>
    <col min="2306" max="2307" width="40.7109375" style="40" customWidth="1"/>
    <col min="2308" max="2560" width="9.140625" style="40"/>
    <col min="2561" max="2561" width="22.140625" style="40" customWidth="1"/>
    <col min="2562" max="2563" width="40.7109375" style="40" customWidth="1"/>
    <col min="2564" max="2816" width="9.140625" style="40"/>
    <col min="2817" max="2817" width="22.140625" style="40" customWidth="1"/>
    <col min="2818" max="2819" width="40.7109375" style="40" customWidth="1"/>
    <col min="2820" max="3072" width="9.140625" style="40"/>
    <col min="3073" max="3073" width="22.140625" style="40" customWidth="1"/>
    <col min="3074" max="3075" width="40.7109375" style="40" customWidth="1"/>
    <col min="3076" max="3328" width="9.140625" style="40"/>
    <col min="3329" max="3329" width="22.140625" style="40" customWidth="1"/>
    <col min="3330" max="3331" width="40.7109375" style="40" customWidth="1"/>
    <col min="3332" max="3584" width="9.140625" style="40"/>
    <col min="3585" max="3585" width="22.140625" style="40" customWidth="1"/>
    <col min="3586" max="3587" width="40.7109375" style="40" customWidth="1"/>
    <col min="3588" max="3840" width="9.140625" style="40"/>
    <col min="3841" max="3841" width="22.140625" style="40" customWidth="1"/>
    <col min="3842" max="3843" width="40.7109375" style="40" customWidth="1"/>
    <col min="3844" max="4096" width="9.140625" style="40"/>
    <col min="4097" max="4097" width="22.140625" style="40" customWidth="1"/>
    <col min="4098" max="4099" width="40.7109375" style="40" customWidth="1"/>
    <col min="4100" max="4352" width="9.140625" style="40"/>
    <col min="4353" max="4353" width="22.140625" style="40" customWidth="1"/>
    <col min="4354" max="4355" width="40.7109375" style="40" customWidth="1"/>
    <col min="4356" max="4608" width="9.140625" style="40"/>
    <col min="4609" max="4609" width="22.140625" style="40" customWidth="1"/>
    <col min="4610" max="4611" width="40.7109375" style="40" customWidth="1"/>
    <col min="4612" max="4864" width="9.140625" style="40"/>
    <col min="4865" max="4865" width="22.140625" style="40" customWidth="1"/>
    <col min="4866" max="4867" width="40.7109375" style="40" customWidth="1"/>
    <col min="4868" max="5120" width="9.140625" style="40"/>
    <col min="5121" max="5121" width="22.140625" style="40" customWidth="1"/>
    <col min="5122" max="5123" width="40.7109375" style="40" customWidth="1"/>
    <col min="5124" max="5376" width="9.140625" style="40"/>
    <col min="5377" max="5377" width="22.140625" style="40" customWidth="1"/>
    <col min="5378" max="5379" width="40.7109375" style="40" customWidth="1"/>
    <col min="5380" max="5632" width="9.140625" style="40"/>
    <col min="5633" max="5633" width="22.140625" style="40" customWidth="1"/>
    <col min="5634" max="5635" width="40.7109375" style="40" customWidth="1"/>
    <col min="5636" max="5888" width="9.140625" style="40"/>
    <col min="5889" max="5889" width="22.140625" style="40" customWidth="1"/>
    <col min="5890" max="5891" width="40.7109375" style="40" customWidth="1"/>
    <col min="5892" max="6144" width="9.140625" style="40"/>
    <col min="6145" max="6145" width="22.140625" style="40" customWidth="1"/>
    <col min="6146" max="6147" width="40.7109375" style="40" customWidth="1"/>
    <col min="6148" max="6400" width="9.140625" style="40"/>
    <col min="6401" max="6401" width="22.140625" style="40" customWidth="1"/>
    <col min="6402" max="6403" width="40.7109375" style="40" customWidth="1"/>
    <col min="6404" max="6656" width="9.140625" style="40"/>
    <col min="6657" max="6657" width="22.140625" style="40" customWidth="1"/>
    <col min="6658" max="6659" width="40.7109375" style="40" customWidth="1"/>
    <col min="6660" max="6912" width="9.140625" style="40"/>
    <col min="6913" max="6913" width="22.140625" style="40" customWidth="1"/>
    <col min="6914" max="6915" width="40.7109375" style="40" customWidth="1"/>
    <col min="6916" max="7168" width="9.140625" style="40"/>
    <col min="7169" max="7169" width="22.140625" style="40" customWidth="1"/>
    <col min="7170" max="7171" width="40.7109375" style="40" customWidth="1"/>
    <col min="7172" max="7424" width="9.140625" style="40"/>
    <col min="7425" max="7425" width="22.140625" style="40" customWidth="1"/>
    <col min="7426" max="7427" width="40.7109375" style="40" customWidth="1"/>
    <col min="7428" max="7680" width="9.140625" style="40"/>
    <col min="7681" max="7681" width="22.140625" style="40" customWidth="1"/>
    <col min="7682" max="7683" width="40.7109375" style="40" customWidth="1"/>
    <col min="7684" max="7936" width="9.140625" style="40"/>
    <col min="7937" max="7937" width="22.140625" style="40" customWidth="1"/>
    <col min="7938" max="7939" width="40.7109375" style="40" customWidth="1"/>
    <col min="7940" max="8192" width="9.140625" style="40"/>
    <col min="8193" max="8193" width="22.140625" style="40" customWidth="1"/>
    <col min="8194" max="8195" width="40.7109375" style="40" customWidth="1"/>
    <col min="8196" max="8448" width="9.140625" style="40"/>
    <col min="8449" max="8449" width="22.140625" style="40" customWidth="1"/>
    <col min="8450" max="8451" width="40.7109375" style="40" customWidth="1"/>
    <col min="8452" max="8704" width="9.140625" style="40"/>
    <col min="8705" max="8705" width="22.140625" style="40" customWidth="1"/>
    <col min="8706" max="8707" width="40.7109375" style="40" customWidth="1"/>
    <col min="8708" max="8960" width="9.140625" style="40"/>
    <col min="8961" max="8961" width="22.140625" style="40" customWidth="1"/>
    <col min="8962" max="8963" width="40.7109375" style="40" customWidth="1"/>
    <col min="8964" max="9216" width="9.140625" style="40"/>
    <col min="9217" max="9217" width="22.140625" style="40" customWidth="1"/>
    <col min="9218" max="9219" width="40.7109375" style="40" customWidth="1"/>
    <col min="9220" max="9472" width="9.140625" style="40"/>
    <col min="9473" max="9473" width="22.140625" style="40" customWidth="1"/>
    <col min="9474" max="9475" width="40.7109375" style="40" customWidth="1"/>
    <col min="9476" max="9728" width="9.140625" style="40"/>
    <col min="9729" max="9729" width="22.140625" style="40" customWidth="1"/>
    <col min="9730" max="9731" width="40.7109375" style="40" customWidth="1"/>
    <col min="9732" max="9984" width="9.140625" style="40"/>
    <col min="9985" max="9985" width="22.140625" style="40" customWidth="1"/>
    <col min="9986" max="9987" width="40.7109375" style="40" customWidth="1"/>
    <col min="9988" max="10240" width="9.140625" style="40"/>
    <col min="10241" max="10241" width="22.140625" style="40" customWidth="1"/>
    <col min="10242" max="10243" width="40.7109375" style="40" customWidth="1"/>
    <col min="10244" max="10496" width="9.140625" style="40"/>
    <col min="10497" max="10497" width="22.140625" style="40" customWidth="1"/>
    <col min="10498" max="10499" width="40.7109375" style="40" customWidth="1"/>
    <col min="10500" max="10752" width="9.140625" style="40"/>
    <col min="10753" max="10753" width="22.140625" style="40" customWidth="1"/>
    <col min="10754" max="10755" width="40.7109375" style="40" customWidth="1"/>
    <col min="10756" max="11008" width="9.140625" style="40"/>
    <col min="11009" max="11009" width="22.140625" style="40" customWidth="1"/>
    <col min="11010" max="11011" width="40.7109375" style="40" customWidth="1"/>
    <col min="11012" max="11264" width="9.140625" style="40"/>
    <col min="11265" max="11265" width="22.140625" style="40" customWidth="1"/>
    <col min="11266" max="11267" width="40.7109375" style="40" customWidth="1"/>
    <col min="11268" max="11520" width="9.140625" style="40"/>
    <col min="11521" max="11521" width="22.140625" style="40" customWidth="1"/>
    <col min="11522" max="11523" width="40.7109375" style="40" customWidth="1"/>
    <col min="11524" max="11776" width="9.140625" style="40"/>
    <col min="11777" max="11777" width="22.140625" style="40" customWidth="1"/>
    <col min="11778" max="11779" width="40.7109375" style="40" customWidth="1"/>
    <col min="11780" max="12032" width="9.140625" style="40"/>
    <col min="12033" max="12033" width="22.140625" style="40" customWidth="1"/>
    <col min="12034" max="12035" width="40.7109375" style="40" customWidth="1"/>
    <col min="12036" max="12288" width="9.140625" style="40"/>
    <col min="12289" max="12289" width="22.140625" style="40" customWidth="1"/>
    <col min="12290" max="12291" width="40.7109375" style="40" customWidth="1"/>
    <col min="12292" max="12544" width="9.140625" style="40"/>
    <col min="12545" max="12545" width="22.140625" style="40" customWidth="1"/>
    <col min="12546" max="12547" width="40.7109375" style="40" customWidth="1"/>
    <col min="12548" max="12800" width="9.140625" style="40"/>
    <col min="12801" max="12801" width="22.140625" style="40" customWidth="1"/>
    <col min="12802" max="12803" width="40.7109375" style="40" customWidth="1"/>
    <col min="12804" max="13056" width="9.140625" style="40"/>
    <col min="13057" max="13057" width="22.140625" style="40" customWidth="1"/>
    <col min="13058" max="13059" width="40.7109375" style="40" customWidth="1"/>
    <col min="13060" max="13312" width="9.140625" style="40"/>
    <col min="13313" max="13313" width="22.140625" style="40" customWidth="1"/>
    <col min="13314" max="13315" width="40.7109375" style="40" customWidth="1"/>
    <col min="13316" max="13568" width="9.140625" style="40"/>
    <col min="13569" max="13569" width="22.140625" style="40" customWidth="1"/>
    <col min="13570" max="13571" width="40.7109375" style="40" customWidth="1"/>
    <col min="13572" max="13824" width="9.140625" style="40"/>
    <col min="13825" max="13825" width="22.140625" style="40" customWidth="1"/>
    <col min="13826" max="13827" width="40.7109375" style="40" customWidth="1"/>
    <col min="13828" max="14080" width="9.140625" style="40"/>
    <col min="14081" max="14081" width="22.140625" style="40" customWidth="1"/>
    <col min="14082" max="14083" width="40.7109375" style="40" customWidth="1"/>
    <col min="14084" max="14336" width="9.140625" style="40"/>
    <col min="14337" max="14337" width="22.140625" style="40" customWidth="1"/>
    <col min="14338" max="14339" width="40.7109375" style="40" customWidth="1"/>
    <col min="14340" max="14592" width="9.140625" style="40"/>
    <col min="14593" max="14593" width="22.140625" style="40" customWidth="1"/>
    <col min="14594" max="14595" width="40.7109375" style="40" customWidth="1"/>
    <col min="14596" max="14848" width="9.140625" style="40"/>
    <col min="14849" max="14849" width="22.140625" style="40" customWidth="1"/>
    <col min="14850" max="14851" width="40.7109375" style="40" customWidth="1"/>
    <col min="14852" max="15104" width="9.140625" style="40"/>
    <col min="15105" max="15105" width="22.140625" style="40" customWidth="1"/>
    <col min="15106" max="15107" width="40.7109375" style="40" customWidth="1"/>
    <col min="15108" max="15360" width="9.140625" style="40"/>
    <col min="15361" max="15361" width="22.140625" style="40" customWidth="1"/>
    <col min="15362" max="15363" width="40.7109375" style="40" customWidth="1"/>
    <col min="15364" max="15616" width="9.140625" style="40"/>
    <col min="15617" max="15617" width="22.140625" style="40" customWidth="1"/>
    <col min="15618" max="15619" width="40.7109375" style="40" customWidth="1"/>
    <col min="15620" max="15872" width="9.140625" style="40"/>
    <col min="15873" max="15873" width="22.140625" style="40" customWidth="1"/>
    <col min="15874" max="15875" width="40.7109375" style="40" customWidth="1"/>
    <col min="15876" max="16128" width="9.140625" style="40"/>
    <col min="16129" max="16129" width="22.140625" style="40" customWidth="1"/>
    <col min="16130" max="16131" width="40.7109375" style="40" customWidth="1"/>
    <col min="16132" max="16384" width="9.140625" style="40"/>
  </cols>
  <sheetData>
    <row r="1" spans="1:3" ht="15.75">
      <c r="A1" s="409" t="s">
        <v>1654</v>
      </c>
      <c r="B1" s="409"/>
      <c r="C1" s="409"/>
    </row>
    <row r="2" spans="1:3">
      <c r="A2" s="410" t="s">
        <v>1587</v>
      </c>
      <c r="B2" s="410"/>
      <c r="C2" s="410"/>
    </row>
    <row r="3" spans="1:3">
      <c r="A3" s="410" t="s">
        <v>1655</v>
      </c>
      <c r="B3" s="410"/>
      <c r="C3" s="410"/>
    </row>
    <row r="4" spans="1:3">
      <c r="A4" s="410" t="s">
        <v>1656</v>
      </c>
      <c r="B4" s="410"/>
      <c r="C4" s="410"/>
    </row>
    <row r="5" spans="1:3" ht="15.75" thickBot="1">
      <c r="A5" s="411"/>
      <c r="B5" s="411"/>
      <c r="C5" s="411"/>
    </row>
    <row r="6" spans="1:3" ht="61.5" customHeight="1">
      <c r="A6" s="120" t="s">
        <v>1590</v>
      </c>
      <c r="B6" s="121" t="s">
        <v>1657</v>
      </c>
      <c r="C6" s="122" t="s">
        <v>1658</v>
      </c>
    </row>
    <row r="7" spans="1:3" ht="39.950000000000003" customHeight="1">
      <c r="A7" s="114" t="s">
        <v>1659</v>
      </c>
      <c r="B7" s="115">
        <f>4</f>
        <v>4</v>
      </c>
      <c r="C7" s="116">
        <f>'Standards (132-KV)'!AB17</f>
        <v>2</v>
      </c>
    </row>
    <row r="8" spans="1:3" ht="39.950000000000003" customHeight="1">
      <c r="A8" s="114" t="s">
        <v>1660</v>
      </c>
      <c r="B8" s="115">
        <f>140</f>
        <v>140</v>
      </c>
      <c r="C8" s="118">
        <f>'Standards (11-KV)'!AC296</f>
        <v>10</v>
      </c>
    </row>
    <row r="9" spans="1:3" ht="39.950000000000003" customHeight="1">
      <c r="A9" s="114" t="s">
        <v>1652</v>
      </c>
      <c r="B9" s="117">
        <f>275</f>
        <v>275</v>
      </c>
      <c r="C9" s="118">
        <f>'Standards (Urban)'!AC540</f>
        <v>509220</v>
      </c>
    </row>
    <row r="10" spans="1:3" ht="39.950000000000003" customHeight="1">
      <c r="A10" s="114" t="s">
        <v>1653</v>
      </c>
      <c r="B10" s="117">
        <v>300</v>
      </c>
      <c r="C10" s="118">
        <f>'Standards (Rural)'!AC888</f>
        <v>2169534</v>
      </c>
    </row>
  </sheetData>
  <mergeCells count="5">
    <mergeCell ref="A1:C1"/>
    <mergeCell ref="A2:C2"/>
    <mergeCell ref="A3:C3"/>
    <mergeCell ref="A4:C4"/>
    <mergeCell ref="A5:C5"/>
  </mergeCells>
  <printOptions horizontalCentered="1" verticalCentered="1"/>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13"/>
  <sheetViews>
    <sheetView zoomScale="80" zoomScaleNormal="80" zoomScaleSheetLayoutView="100" workbookViewId="0">
      <selection activeCell="H16" sqref="H16"/>
    </sheetView>
  </sheetViews>
  <sheetFormatPr defaultRowHeight="15"/>
  <cols>
    <col min="1" max="1" width="17.28515625" style="40" customWidth="1"/>
    <col min="2" max="3" width="22.140625" style="40" customWidth="1"/>
    <col min="4" max="4" width="13.85546875" style="40" customWidth="1"/>
    <col min="5" max="5" width="22" style="40" customWidth="1"/>
    <col min="6" max="6" width="12.42578125" style="40" customWidth="1"/>
    <col min="7" max="7" width="4.5703125" style="40" customWidth="1"/>
    <col min="8" max="256" width="9.140625" style="40"/>
    <col min="257" max="257" width="17.28515625" style="40" customWidth="1"/>
    <col min="258" max="259" width="22.140625" style="40" customWidth="1"/>
    <col min="260" max="260" width="13.85546875" style="40" customWidth="1"/>
    <col min="261" max="261" width="19.85546875" style="40" customWidth="1"/>
    <col min="262" max="262" width="12.42578125" style="40" customWidth="1"/>
    <col min="263" max="263" width="4.5703125" style="40" customWidth="1"/>
    <col min="264" max="512" width="9.140625" style="40"/>
    <col min="513" max="513" width="17.28515625" style="40" customWidth="1"/>
    <col min="514" max="515" width="22.140625" style="40" customWidth="1"/>
    <col min="516" max="516" width="13.85546875" style="40" customWidth="1"/>
    <col min="517" max="517" width="19.85546875" style="40" customWidth="1"/>
    <col min="518" max="518" width="12.42578125" style="40" customWidth="1"/>
    <col min="519" max="519" width="4.5703125" style="40" customWidth="1"/>
    <col min="520" max="768" width="9.140625" style="40"/>
    <col min="769" max="769" width="17.28515625" style="40" customWidth="1"/>
    <col min="770" max="771" width="22.140625" style="40" customWidth="1"/>
    <col min="772" max="772" width="13.85546875" style="40" customWidth="1"/>
    <col min="773" max="773" width="19.85546875" style="40" customWidth="1"/>
    <col min="774" max="774" width="12.42578125" style="40" customWidth="1"/>
    <col min="775" max="775" width="4.5703125" style="40" customWidth="1"/>
    <col min="776" max="1024" width="9.140625" style="40"/>
    <col min="1025" max="1025" width="17.28515625" style="40" customWidth="1"/>
    <col min="1026" max="1027" width="22.140625" style="40" customWidth="1"/>
    <col min="1028" max="1028" width="13.85546875" style="40" customWidth="1"/>
    <col min="1029" max="1029" width="19.85546875" style="40" customWidth="1"/>
    <col min="1030" max="1030" width="12.42578125" style="40" customWidth="1"/>
    <col min="1031" max="1031" width="4.5703125" style="40" customWidth="1"/>
    <col min="1032" max="1280" width="9.140625" style="40"/>
    <col min="1281" max="1281" width="17.28515625" style="40" customWidth="1"/>
    <col min="1282" max="1283" width="22.140625" style="40" customWidth="1"/>
    <col min="1284" max="1284" width="13.85546875" style="40" customWidth="1"/>
    <col min="1285" max="1285" width="19.85546875" style="40" customWidth="1"/>
    <col min="1286" max="1286" width="12.42578125" style="40" customWidth="1"/>
    <col min="1287" max="1287" width="4.5703125" style="40" customWidth="1"/>
    <col min="1288" max="1536" width="9.140625" style="40"/>
    <col min="1537" max="1537" width="17.28515625" style="40" customWidth="1"/>
    <col min="1538" max="1539" width="22.140625" style="40" customWidth="1"/>
    <col min="1540" max="1540" width="13.85546875" style="40" customWidth="1"/>
    <col min="1541" max="1541" width="19.85546875" style="40" customWidth="1"/>
    <col min="1542" max="1542" width="12.42578125" style="40" customWidth="1"/>
    <col min="1543" max="1543" width="4.5703125" style="40" customWidth="1"/>
    <col min="1544" max="1792" width="9.140625" style="40"/>
    <col min="1793" max="1793" width="17.28515625" style="40" customWidth="1"/>
    <col min="1794" max="1795" width="22.140625" style="40" customWidth="1"/>
    <col min="1796" max="1796" width="13.85546875" style="40" customWidth="1"/>
    <col min="1797" max="1797" width="19.85546875" style="40" customWidth="1"/>
    <col min="1798" max="1798" width="12.42578125" style="40" customWidth="1"/>
    <col min="1799" max="1799" width="4.5703125" style="40" customWidth="1"/>
    <col min="1800" max="2048" width="9.140625" style="40"/>
    <col min="2049" max="2049" width="17.28515625" style="40" customWidth="1"/>
    <col min="2050" max="2051" width="22.140625" style="40" customWidth="1"/>
    <col min="2052" max="2052" width="13.85546875" style="40" customWidth="1"/>
    <col min="2053" max="2053" width="19.85546875" style="40" customWidth="1"/>
    <col min="2054" max="2054" width="12.42578125" style="40" customWidth="1"/>
    <col min="2055" max="2055" width="4.5703125" style="40" customWidth="1"/>
    <col min="2056" max="2304" width="9.140625" style="40"/>
    <col min="2305" max="2305" width="17.28515625" style="40" customWidth="1"/>
    <col min="2306" max="2307" width="22.140625" style="40" customWidth="1"/>
    <col min="2308" max="2308" width="13.85546875" style="40" customWidth="1"/>
    <col min="2309" max="2309" width="19.85546875" style="40" customWidth="1"/>
    <col min="2310" max="2310" width="12.42578125" style="40" customWidth="1"/>
    <col min="2311" max="2311" width="4.5703125" style="40" customWidth="1"/>
    <col min="2312" max="2560" width="9.140625" style="40"/>
    <col min="2561" max="2561" width="17.28515625" style="40" customWidth="1"/>
    <col min="2562" max="2563" width="22.140625" style="40" customWidth="1"/>
    <col min="2564" max="2564" width="13.85546875" style="40" customWidth="1"/>
    <col min="2565" max="2565" width="19.85546875" style="40" customWidth="1"/>
    <col min="2566" max="2566" width="12.42578125" style="40" customWidth="1"/>
    <col min="2567" max="2567" width="4.5703125" style="40" customWidth="1"/>
    <col min="2568" max="2816" width="9.140625" style="40"/>
    <col min="2817" max="2817" width="17.28515625" style="40" customWidth="1"/>
    <col min="2818" max="2819" width="22.140625" style="40" customWidth="1"/>
    <col min="2820" max="2820" width="13.85546875" style="40" customWidth="1"/>
    <col min="2821" max="2821" width="19.85546875" style="40" customWidth="1"/>
    <col min="2822" max="2822" width="12.42578125" style="40" customWidth="1"/>
    <col min="2823" max="2823" width="4.5703125" style="40" customWidth="1"/>
    <col min="2824" max="3072" width="9.140625" style="40"/>
    <col min="3073" max="3073" width="17.28515625" style="40" customWidth="1"/>
    <col min="3074" max="3075" width="22.140625" style="40" customWidth="1"/>
    <col min="3076" max="3076" width="13.85546875" style="40" customWidth="1"/>
    <col min="3077" max="3077" width="19.85546875" style="40" customWidth="1"/>
    <col min="3078" max="3078" width="12.42578125" style="40" customWidth="1"/>
    <col min="3079" max="3079" width="4.5703125" style="40" customWidth="1"/>
    <col min="3080" max="3328" width="9.140625" style="40"/>
    <col min="3329" max="3329" width="17.28515625" style="40" customWidth="1"/>
    <col min="3330" max="3331" width="22.140625" style="40" customWidth="1"/>
    <col min="3332" max="3332" width="13.85546875" style="40" customWidth="1"/>
    <col min="3333" max="3333" width="19.85546875" style="40" customWidth="1"/>
    <col min="3334" max="3334" width="12.42578125" style="40" customWidth="1"/>
    <col min="3335" max="3335" width="4.5703125" style="40" customWidth="1"/>
    <col min="3336" max="3584" width="9.140625" style="40"/>
    <col min="3585" max="3585" width="17.28515625" style="40" customWidth="1"/>
    <col min="3586" max="3587" width="22.140625" style="40" customWidth="1"/>
    <col min="3588" max="3588" width="13.85546875" style="40" customWidth="1"/>
    <col min="3589" max="3589" width="19.85546875" style="40" customWidth="1"/>
    <col min="3590" max="3590" width="12.42578125" style="40" customWidth="1"/>
    <col min="3591" max="3591" width="4.5703125" style="40" customWidth="1"/>
    <col min="3592" max="3840" width="9.140625" style="40"/>
    <col min="3841" max="3841" width="17.28515625" style="40" customWidth="1"/>
    <col min="3842" max="3843" width="22.140625" style="40" customWidth="1"/>
    <col min="3844" max="3844" width="13.85546875" style="40" customWidth="1"/>
    <col min="3845" max="3845" width="19.85546875" style="40" customWidth="1"/>
    <col min="3846" max="3846" width="12.42578125" style="40" customWidth="1"/>
    <col min="3847" max="3847" width="4.5703125" style="40" customWidth="1"/>
    <col min="3848" max="4096" width="9.140625" style="40"/>
    <col min="4097" max="4097" width="17.28515625" style="40" customWidth="1"/>
    <col min="4098" max="4099" width="22.140625" style="40" customWidth="1"/>
    <col min="4100" max="4100" width="13.85546875" style="40" customWidth="1"/>
    <col min="4101" max="4101" width="19.85546875" style="40" customWidth="1"/>
    <col min="4102" max="4102" width="12.42578125" style="40" customWidth="1"/>
    <col min="4103" max="4103" width="4.5703125" style="40" customWidth="1"/>
    <col min="4104" max="4352" width="9.140625" style="40"/>
    <col min="4353" max="4353" width="17.28515625" style="40" customWidth="1"/>
    <col min="4354" max="4355" width="22.140625" style="40" customWidth="1"/>
    <col min="4356" max="4356" width="13.85546875" style="40" customWidth="1"/>
    <col min="4357" max="4357" width="19.85546875" style="40" customWidth="1"/>
    <col min="4358" max="4358" width="12.42578125" style="40" customWidth="1"/>
    <col min="4359" max="4359" width="4.5703125" style="40" customWidth="1"/>
    <col min="4360" max="4608" width="9.140625" style="40"/>
    <col min="4609" max="4609" width="17.28515625" style="40" customWidth="1"/>
    <col min="4610" max="4611" width="22.140625" style="40" customWidth="1"/>
    <col min="4612" max="4612" width="13.85546875" style="40" customWidth="1"/>
    <col min="4613" max="4613" width="19.85546875" style="40" customWidth="1"/>
    <col min="4614" max="4614" width="12.42578125" style="40" customWidth="1"/>
    <col min="4615" max="4615" width="4.5703125" style="40" customWidth="1"/>
    <col min="4616" max="4864" width="9.140625" style="40"/>
    <col min="4865" max="4865" width="17.28515625" style="40" customWidth="1"/>
    <col min="4866" max="4867" width="22.140625" style="40" customWidth="1"/>
    <col min="4868" max="4868" width="13.85546875" style="40" customWidth="1"/>
    <col min="4869" max="4869" width="19.85546875" style="40" customWidth="1"/>
    <col min="4870" max="4870" width="12.42578125" style="40" customWidth="1"/>
    <col min="4871" max="4871" width="4.5703125" style="40" customWidth="1"/>
    <col min="4872" max="5120" width="9.140625" style="40"/>
    <col min="5121" max="5121" width="17.28515625" style="40" customWidth="1"/>
    <col min="5122" max="5123" width="22.140625" style="40" customWidth="1"/>
    <col min="5124" max="5124" width="13.85546875" style="40" customWidth="1"/>
    <col min="5125" max="5125" width="19.85546875" style="40" customWidth="1"/>
    <col min="5126" max="5126" width="12.42578125" style="40" customWidth="1"/>
    <col min="5127" max="5127" width="4.5703125" style="40" customWidth="1"/>
    <col min="5128" max="5376" width="9.140625" style="40"/>
    <col min="5377" max="5377" width="17.28515625" style="40" customWidth="1"/>
    <col min="5378" max="5379" width="22.140625" style="40" customWidth="1"/>
    <col min="5380" max="5380" width="13.85546875" style="40" customWidth="1"/>
    <col min="5381" max="5381" width="19.85546875" style="40" customWidth="1"/>
    <col min="5382" max="5382" width="12.42578125" style="40" customWidth="1"/>
    <col min="5383" max="5383" width="4.5703125" style="40" customWidth="1"/>
    <col min="5384" max="5632" width="9.140625" style="40"/>
    <col min="5633" max="5633" width="17.28515625" style="40" customWidth="1"/>
    <col min="5634" max="5635" width="22.140625" style="40" customWidth="1"/>
    <col min="5636" max="5636" width="13.85546875" style="40" customWidth="1"/>
    <col min="5637" max="5637" width="19.85546875" style="40" customWidth="1"/>
    <col min="5638" max="5638" width="12.42578125" style="40" customWidth="1"/>
    <col min="5639" max="5639" width="4.5703125" style="40" customWidth="1"/>
    <col min="5640" max="5888" width="9.140625" style="40"/>
    <col min="5889" max="5889" width="17.28515625" style="40" customWidth="1"/>
    <col min="5890" max="5891" width="22.140625" style="40" customWidth="1"/>
    <col min="5892" max="5892" width="13.85546875" style="40" customWidth="1"/>
    <col min="5893" max="5893" width="19.85546875" style="40" customWidth="1"/>
    <col min="5894" max="5894" width="12.42578125" style="40" customWidth="1"/>
    <col min="5895" max="5895" width="4.5703125" style="40" customWidth="1"/>
    <col min="5896" max="6144" width="9.140625" style="40"/>
    <col min="6145" max="6145" width="17.28515625" style="40" customWidth="1"/>
    <col min="6146" max="6147" width="22.140625" style="40" customWidth="1"/>
    <col min="6148" max="6148" width="13.85546875" style="40" customWidth="1"/>
    <col min="6149" max="6149" width="19.85546875" style="40" customWidth="1"/>
    <col min="6150" max="6150" width="12.42578125" style="40" customWidth="1"/>
    <col min="6151" max="6151" width="4.5703125" style="40" customWidth="1"/>
    <col min="6152" max="6400" width="9.140625" style="40"/>
    <col min="6401" max="6401" width="17.28515625" style="40" customWidth="1"/>
    <col min="6402" max="6403" width="22.140625" style="40" customWidth="1"/>
    <col min="6404" max="6404" width="13.85546875" style="40" customWidth="1"/>
    <col min="6405" max="6405" width="19.85546875" style="40" customWidth="1"/>
    <col min="6406" max="6406" width="12.42578125" style="40" customWidth="1"/>
    <col min="6407" max="6407" width="4.5703125" style="40" customWidth="1"/>
    <col min="6408" max="6656" width="9.140625" style="40"/>
    <col min="6657" max="6657" width="17.28515625" style="40" customWidth="1"/>
    <col min="6658" max="6659" width="22.140625" style="40" customWidth="1"/>
    <col min="6660" max="6660" width="13.85546875" style="40" customWidth="1"/>
    <col min="6661" max="6661" width="19.85546875" style="40" customWidth="1"/>
    <col min="6662" max="6662" width="12.42578125" style="40" customWidth="1"/>
    <col min="6663" max="6663" width="4.5703125" style="40" customWidth="1"/>
    <col min="6664" max="6912" width="9.140625" style="40"/>
    <col min="6913" max="6913" width="17.28515625" style="40" customWidth="1"/>
    <col min="6914" max="6915" width="22.140625" style="40" customWidth="1"/>
    <col min="6916" max="6916" width="13.85546875" style="40" customWidth="1"/>
    <col min="6917" max="6917" width="19.85546875" style="40" customWidth="1"/>
    <col min="6918" max="6918" width="12.42578125" style="40" customWidth="1"/>
    <col min="6919" max="6919" width="4.5703125" style="40" customWidth="1"/>
    <col min="6920" max="7168" width="9.140625" style="40"/>
    <col min="7169" max="7169" width="17.28515625" style="40" customWidth="1"/>
    <col min="7170" max="7171" width="22.140625" style="40" customWidth="1"/>
    <col min="7172" max="7172" width="13.85546875" style="40" customWidth="1"/>
    <col min="7173" max="7173" width="19.85546875" style="40" customWidth="1"/>
    <col min="7174" max="7174" width="12.42578125" style="40" customWidth="1"/>
    <col min="7175" max="7175" width="4.5703125" style="40" customWidth="1"/>
    <col min="7176" max="7424" width="9.140625" style="40"/>
    <col min="7425" max="7425" width="17.28515625" style="40" customWidth="1"/>
    <col min="7426" max="7427" width="22.140625" style="40" customWidth="1"/>
    <col min="7428" max="7428" width="13.85546875" style="40" customWidth="1"/>
    <col min="7429" max="7429" width="19.85546875" style="40" customWidth="1"/>
    <col min="7430" max="7430" width="12.42578125" style="40" customWidth="1"/>
    <col min="7431" max="7431" width="4.5703125" style="40" customWidth="1"/>
    <col min="7432" max="7680" width="9.140625" style="40"/>
    <col min="7681" max="7681" width="17.28515625" style="40" customWidth="1"/>
    <col min="7682" max="7683" width="22.140625" style="40" customWidth="1"/>
    <col min="7684" max="7684" width="13.85546875" style="40" customWidth="1"/>
    <col min="7685" max="7685" width="19.85546875" style="40" customWidth="1"/>
    <col min="7686" max="7686" width="12.42578125" style="40" customWidth="1"/>
    <col min="7687" max="7687" width="4.5703125" style="40" customWidth="1"/>
    <col min="7688" max="7936" width="9.140625" style="40"/>
    <col min="7937" max="7937" width="17.28515625" style="40" customWidth="1"/>
    <col min="7938" max="7939" width="22.140625" style="40" customWidth="1"/>
    <col min="7940" max="7940" width="13.85546875" style="40" customWidth="1"/>
    <col min="7941" max="7941" width="19.85546875" style="40" customWidth="1"/>
    <col min="7942" max="7942" width="12.42578125" style="40" customWidth="1"/>
    <col min="7943" max="7943" width="4.5703125" style="40" customWidth="1"/>
    <col min="7944" max="8192" width="9.140625" style="40"/>
    <col min="8193" max="8193" width="17.28515625" style="40" customWidth="1"/>
    <col min="8194" max="8195" width="22.140625" style="40" customWidth="1"/>
    <col min="8196" max="8196" width="13.85546875" style="40" customWidth="1"/>
    <col min="8197" max="8197" width="19.85546875" style="40" customWidth="1"/>
    <col min="8198" max="8198" width="12.42578125" style="40" customWidth="1"/>
    <col min="8199" max="8199" width="4.5703125" style="40" customWidth="1"/>
    <col min="8200" max="8448" width="9.140625" style="40"/>
    <col min="8449" max="8449" width="17.28515625" style="40" customWidth="1"/>
    <col min="8450" max="8451" width="22.140625" style="40" customWidth="1"/>
    <col min="8452" max="8452" width="13.85546875" style="40" customWidth="1"/>
    <col min="8453" max="8453" width="19.85546875" style="40" customWidth="1"/>
    <col min="8454" max="8454" width="12.42578125" style="40" customWidth="1"/>
    <col min="8455" max="8455" width="4.5703125" style="40" customWidth="1"/>
    <col min="8456" max="8704" width="9.140625" style="40"/>
    <col min="8705" max="8705" width="17.28515625" style="40" customWidth="1"/>
    <col min="8706" max="8707" width="22.140625" style="40" customWidth="1"/>
    <col min="8708" max="8708" width="13.85546875" style="40" customWidth="1"/>
    <col min="8709" max="8709" width="19.85546875" style="40" customWidth="1"/>
    <col min="8710" max="8710" width="12.42578125" style="40" customWidth="1"/>
    <col min="8711" max="8711" width="4.5703125" style="40" customWidth="1"/>
    <col min="8712" max="8960" width="9.140625" style="40"/>
    <col min="8961" max="8961" width="17.28515625" style="40" customWidth="1"/>
    <col min="8962" max="8963" width="22.140625" style="40" customWidth="1"/>
    <col min="8964" max="8964" width="13.85546875" style="40" customWidth="1"/>
    <col min="8965" max="8965" width="19.85546875" style="40" customWidth="1"/>
    <col min="8966" max="8966" width="12.42578125" style="40" customWidth="1"/>
    <col min="8967" max="8967" width="4.5703125" style="40" customWidth="1"/>
    <col min="8968" max="9216" width="9.140625" style="40"/>
    <col min="9217" max="9217" width="17.28515625" style="40" customWidth="1"/>
    <col min="9218" max="9219" width="22.140625" style="40" customWidth="1"/>
    <col min="9220" max="9220" width="13.85546875" style="40" customWidth="1"/>
    <col min="9221" max="9221" width="19.85546875" style="40" customWidth="1"/>
    <col min="9222" max="9222" width="12.42578125" style="40" customWidth="1"/>
    <col min="9223" max="9223" width="4.5703125" style="40" customWidth="1"/>
    <col min="9224" max="9472" width="9.140625" style="40"/>
    <col min="9473" max="9473" width="17.28515625" style="40" customWidth="1"/>
    <col min="9474" max="9475" width="22.140625" style="40" customWidth="1"/>
    <col min="9476" max="9476" width="13.85546875" style="40" customWidth="1"/>
    <col min="9477" max="9477" width="19.85546875" style="40" customWidth="1"/>
    <col min="9478" max="9478" width="12.42578125" style="40" customWidth="1"/>
    <col min="9479" max="9479" width="4.5703125" style="40" customWidth="1"/>
    <col min="9480" max="9728" width="9.140625" style="40"/>
    <col min="9729" max="9729" width="17.28515625" style="40" customWidth="1"/>
    <col min="9730" max="9731" width="22.140625" style="40" customWidth="1"/>
    <col min="9732" max="9732" width="13.85546875" style="40" customWidth="1"/>
    <col min="9733" max="9733" width="19.85546875" style="40" customWidth="1"/>
    <col min="9734" max="9734" width="12.42578125" style="40" customWidth="1"/>
    <col min="9735" max="9735" width="4.5703125" style="40" customWidth="1"/>
    <col min="9736" max="9984" width="9.140625" style="40"/>
    <col min="9985" max="9985" width="17.28515625" style="40" customWidth="1"/>
    <col min="9986" max="9987" width="22.140625" style="40" customWidth="1"/>
    <col min="9988" max="9988" width="13.85546875" style="40" customWidth="1"/>
    <col min="9989" max="9989" width="19.85546875" style="40" customWidth="1"/>
    <col min="9990" max="9990" width="12.42578125" style="40" customWidth="1"/>
    <col min="9991" max="9991" width="4.5703125" style="40" customWidth="1"/>
    <col min="9992" max="10240" width="9.140625" style="40"/>
    <col min="10241" max="10241" width="17.28515625" style="40" customWidth="1"/>
    <col min="10242" max="10243" width="22.140625" style="40" customWidth="1"/>
    <col min="10244" max="10244" width="13.85546875" style="40" customWidth="1"/>
    <col min="10245" max="10245" width="19.85546875" style="40" customWidth="1"/>
    <col min="10246" max="10246" width="12.42578125" style="40" customWidth="1"/>
    <col min="10247" max="10247" width="4.5703125" style="40" customWidth="1"/>
    <col min="10248" max="10496" width="9.140625" style="40"/>
    <col min="10497" max="10497" width="17.28515625" style="40" customWidth="1"/>
    <col min="10498" max="10499" width="22.140625" style="40" customWidth="1"/>
    <col min="10500" max="10500" width="13.85546875" style="40" customWidth="1"/>
    <col min="10501" max="10501" width="19.85546875" style="40" customWidth="1"/>
    <col min="10502" max="10502" width="12.42578125" style="40" customWidth="1"/>
    <col min="10503" max="10503" width="4.5703125" style="40" customWidth="1"/>
    <col min="10504" max="10752" width="9.140625" style="40"/>
    <col min="10753" max="10753" width="17.28515625" style="40" customWidth="1"/>
    <col min="10754" max="10755" width="22.140625" style="40" customWidth="1"/>
    <col min="10756" max="10756" width="13.85546875" style="40" customWidth="1"/>
    <col min="10757" max="10757" width="19.85546875" style="40" customWidth="1"/>
    <col min="10758" max="10758" width="12.42578125" style="40" customWidth="1"/>
    <col min="10759" max="10759" width="4.5703125" style="40" customWidth="1"/>
    <col min="10760" max="11008" width="9.140625" style="40"/>
    <col min="11009" max="11009" width="17.28515625" style="40" customWidth="1"/>
    <col min="11010" max="11011" width="22.140625" style="40" customWidth="1"/>
    <col min="11012" max="11012" width="13.85546875" style="40" customWidth="1"/>
    <col min="11013" max="11013" width="19.85546875" style="40" customWidth="1"/>
    <col min="11014" max="11014" width="12.42578125" style="40" customWidth="1"/>
    <col min="11015" max="11015" width="4.5703125" style="40" customWidth="1"/>
    <col min="11016" max="11264" width="9.140625" style="40"/>
    <col min="11265" max="11265" width="17.28515625" style="40" customWidth="1"/>
    <col min="11266" max="11267" width="22.140625" style="40" customWidth="1"/>
    <col min="11268" max="11268" width="13.85546875" style="40" customWidth="1"/>
    <col min="11269" max="11269" width="19.85546875" style="40" customWidth="1"/>
    <col min="11270" max="11270" width="12.42578125" style="40" customWidth="1"/>
    <col min="11271" max="11271" width="4.5703125" style="40" customWidth="1"/>
    <col min="11272" max="11520" width="9.140625" style="40"/>
    <col min="11521" max="11521" width="17.28515625" style="40" customWidth="1"/>
    <col min="11522" max="11523" width="22.140625" style="40" customWidth="1"/>
    <col min="11524" max="11524" width="13.85546875" style="40" customWidth="1"/>
    <col min="11525" max="11525" width="19.85546875" style="40" customWidth="1"/>
    <col min="11526" max="11526" width="12.42578125" style="40" customWidth="1"/>
    <col min="11527" max="11527" width="4.5703125" style="40" customWidth="1"/>
    <col min="11528" max="11776" width="9.140625" style="40"/>
    <col min="11777" max="11777" width="17.28515625" style="40" customWidth="1"/>
    <col min="11778" max="11779" width="22.140625" style="40" customWidth="1"/>
    <col min="11780" max="11780" width="13.85546875" style="40" customWidth="1"/>
    <col min="11781" max="11781" width="19.85546875" style="40" customWidth="1"/>
    <col min="11782" max="11782" width="12.42578125" style="40" customWidth="1"/>
    <col min="11783" max="11783" width="4.5703125" style="40" customWidth="1"/>
    <col min="11784" max="12032" width="9.140625" style="40"/>
    <col min="12033" max="12033" width="17.28515625" style="40" customWidth="1"/>
    <col min="12034" max="12035" width="22.140625" style="40" customWidth="1"/>
    <col min="12036" max="12036" width="13.85546875" style="40" customWidth="1"/>
    <col min="12037" max="12037" width="19.85546875" style="40" customWidth="1"/>
    <col min="12038" max="12038" width="12.42578125" style="40" customWidth="1"/>
    <col min="12039" max="12039" width="4.5703125" style="40" customWidth="1"/>
    <col min="12040" max="12288" width="9.140625" style="40"/>
    <col min="12289" max="12289" width="17.28515625" style="40" customWidth="1"/>
    <col min="12290" max="12291" width="22.140625" style="40" customWidth="1"/>
    <col min="12292" max="12292" width="13.85546875" style="40" customWidth="1"/>
    <col min="12293" max="12293" width="19.85546875" style="40" customWidth="1"/>
    <col min="12294" max="12294" width="12.42578125" style="40" customWidth="1"/>
    <col min="12295" max="12295" width="4.5703125" style="40" customWidth="1"/>
    <col min="12296" max="12544" width="9.140625" style="40"/>
    <col min="12545" max="12545" width="17.28515625" style="40" customWidth="1"/>
    <col min="12546" max="12547" width="22.140625" style="40" customWidth="1"/>
    <col min="12548" max="12548" width="13.85546875" style="40" customWidth="1"/>
    <col min="12549" max="12549" width="19.85546875" style="40" customWidth="1"/>
    <col min="12550" max="12550" width="12.42578125" style="40" customWidth="1"/>
    <col min="12551" max="12551" width="4.5703125" style="40" customWidth="1"/>
    <col min="12552" max="12800" width="9.140625" style="40"/>
    <col min="12801" max="12801" width="17.28515625" style="40" customWidth="1"/>
    <col min="12802" max="12803" width="22.140625" style="40" customWidth="1"/>
    <col min="12804" max="12804" width="13.85546875" style="40" customWidth="1"/>
    <col min="12805" max="12805" width="19.85546875" style="40" customWidth="1"/>
    <col min="12806" max="12806" width="12.42578125" style="40" customWidth="1"/>
    <col min="12807" max="12807" width="4.5703125" style="40" customWidth="1"/>
    <col min="12808" max="13056" width="9.140625" style="40"/>
    <col min="13057" max="13057" width="17.28515625" style="40" customWidth="1"/>
    <col min="13058" max="13059" width="22.140625" style="40" customWidth="1"/>
    <col min="13060" max="13060" width="13.85546875" style="40" customWidth="1"/>
    <col min="13061" max="13061" width="19.85546875" style="40" customWidth="1"/>
    <col min="13062" max="13062" width="12.42578125" style="40" customWidth="1"/>
    <col min="13063" max="13063" width="4.5703125" style="40" customWidth="1"/>
    <col min="13064" max="13312" width="9.140625" style="40"/>
    <col min="13313" max="13313" width="17.28515625" style="40" customWidth="1"/>
    <col min="13314" max="13315" width="22.140625" style="40" customWidth="1"/>
    <col min="13316" max="13316" width="13.85546875" style="40" customWidth="1"/>
    <col min="13317" max="13317" width="19.85546875" style="40" customWidth="1"/>
    <col min="13318" max="13318" width="12.42578125" style="40" customWidth="1"/>
    <col min="13319" max="13319" width="4.5703125" style="40" customWidth="1"/>
    <col min="13320" max="13568" width="9.140625" style="40"/>
    <col min="13569" max="13569" width="17.28515625" style="40" customWidth="1"/>
    <col min="13570" max="13571" width="22.140625" style="40" customWidth="1"/>
    <col min="13572" max="13572" width="13.85546875" style="40" customWidth="1"/>
    <col min="13573" max="13573" width="19.85546875" style="40" customWidth="1"/>
    <col min="13574" max="13574" width="12.42578125" style="40" customWidth="1"/>
    <col min="13575" max="13575" width="4.5703125" style="40" customWidth="1"/>
    <col min="13576" max="13824" width="9.140625" style="40"/>
    <col min="13825" max="13825" width="17.28515625" style="40" customWidth="1"/>
    <col min="13826" max="13827" width="22.140625" style="40" customWidth="1"/>
    <col min="13828" max="13828" width="13.85546875" style="40" customWidth="1"/>
    <col min="13829" max="13829" width="19.85546875" style="40" customWidth="1"/>
    <col min="13830" max="13830" width="12.42578125" style="40" customWidth="1"/>
    <col min="13831" max="13831" width="4.5703125" style="40" customWidth="1"/>
    <col min="13832" max="14080" width="9.140625" style="40"/>
    <col min="14081" max="14081" width="17.28515625" style="40" customWidth="1"/>
    <col min="14082" max="14083" width="22.140625" style="40" customWidth="1"/>
    <col min="14084" max="14084" width="13.85546875" style="40" customWidth="1"/>
    <col min="14085" max="14085" width="19.85546875" style="40" customWidth="1"/>
    <col min="14086" max="14086" width="12.42578125" style="40" customWidth="1"/>
    <col min="14087" max="14087" width="4.5703125" style="40" customWidth="1"/>
    <col min="14088" max="14336" width="9.140625" style="40"/>
    <col min="14337" max="14337" width="17.28515625" style="40" customWidth="1"/>
    <col min="14338" max="14339" width="22.140625" style="40" customWidth="1"/>
    <col min="14340" max="14340" width="13.85546875" style="40" customWidth="1"/>
    <col min="14341" max="14341" width="19.85546875" style="40" customWidth="1"/>
    <col min="14342" max="14342" width="12.42578125" style="40" customWidth="1"/>
    <col min="14343" max="14343" width="4.5703125" style="40" customWidth="1"/>
    <col min="14344" max="14592" width="9.140625" style="40"/>
    <col min="14593" max="14593" width="17.28515625" style="40" customWidth="1"/>
    <col min="14594" max="14595" width="22.140625" style="40" customWidth="1"/>
    <col min="14596" max="14596" width="13.85546875" style="40" customWidth="1"/>
    <col min="14597" max="14597" width="19.85546875" style="40" customWidth="1"/>
    <col min="14598" max="14598" width="12.42578125" style="40" customWidth="1"/>
    <col min="14599" max="14599" width="4.5703125" style="40" customWidth="1"/>
    <col min="14600" max="14848" width="9.140625" style="40"/>
    <col min="14849" max="14849" width="17.28515625" style="40" customWidth="1"/>
    <col min="14850" max="14851" width="22.140625" style="40" customWidth="1"/>
    <col min="14852" max="14852" width="13.85546875" style="40" customWidth="1"/>
    <col min="14853" max="14853" width="19.85546875" style="40" customWidth="1"/>
    <col min="14854" max="14854" width="12.42578125" style="40" customWidth="1"/>
    <col min="14855" max="14855" width="4.5703125" style="40" customWidth="1"/>
    <col min="14856" max="15104" width="9.140625" style="40"/>
    <col min="15105" max="15105" width="17.28515625" style="40" customWidth="1"/>
    <col min="15106" max="15107" width="22.140625" style="40" customWidth="1"/>
    <col min="15108" max="15108" width="13.85546875" style="40" customWidth="1"/>
    <col min="15109" max="15109" width="19.85546875" style="40" customWidth="1"/>
    <col min="15110" max="15110" width="12.42578125" style="40" customWidth="1"/>
    <col min="15111" max="15111" width="4.5703125" style="40" customWidth="1"/>
    <col min="15112" max="15360" width="9.140625" style="40"/>
    <col min="15361" max="15361" width="17.28515625" style="40" customWidth="1"/>
    <col min="15362" max="15363" width="22.140625" style="40" customWidth="1"/>
    <col min="15364" max="15364" width="13.85546875" style="40" customWidth="1"/>
    <col min="15365" max="15365" width="19.85546875" style="40" customWidth="1"/>
    <col min="15366" max="15366" width="12.42578125" style="40" customWidth="1"/>
    <col min="15367" max="15367" width="4.5703125" style="40" customWidth="1"/>
    <col min="15368" max="15616" width="9.140625" style="40"/>
    <col min="15617" max="15617" width="17.28515625" style="40" customWidth="1"/>
    <col min="15618" max="15619" width="22.140625" style="40" customWidth="1"/>
    <col min="15620" max="15620" width="13.85546875" style="40" customWidth="1"/>
    <col min="15621" max="15621" width="19.85546875" style="40" customWidth="1"/>
    <col min="15622" max="15622" width="12.42578125" style="40" customWidth="1"/>
    <col min="15623" max="15623" width="4.5703125" style="40" customWidth="1"/>
    <col min="15624" max="15872" width="9.140625" style="40"/>
    <col min="15873" max="15873" width="17.28515625" style="40" customWidth="1"/>
    <col min="15874" max="15875" width="22.140625" style="40" customWidth="1"/>
    <col min="15876" max="15876" width="13.85546875" style="40" customWidth="1"/>
    <col min="15877" max="15877" width="19.85546875" style="40" customWidth="1"/>
    <col min="15878" max="15878" width="12.42578125" style="40" customWidth="1"/>
    <col min="15879" max="15879" width="4.5703125" style="40" customWidth="1"/>
    <col min="15880" max="16128" width="9.140625" style="40"/>
    <col min="16129" max="16129" width="17.28515625" style="40" customWidth="1"/>
    <col min="16130" max="16131" width="22.140625" style="40" customWidth="1"/>
    <col min="16132" max="16132" width="13.85546875" style="40" customWidth="1"/>
    <col min="16133" max="16133" width="19.85546875" style="40" customWidth="1"/>
    <col min="16134" max="16134" width="12.42578125" style="40" customWidth="1"/>
    <col min="16135" max="16135" width="4.5703125" style="40" customWidth="1"/>
    <col min="16136" max="16384" width="9.140625" style="40"/>
  </cols>
  <sheetData>
    <row r="1" spans="1:7" ht="15.75">
      <c r="A1" s="409" t="s">
        <v>1586</v>
      </c>
      <c r="B1" s="409"/>
      <c r="C1" s="409"/>
      <c r="D1" s="409"/>
      <c r="E1" s="409"/>
      <c r="F1" s="409"/>
    </row>
    <row r="2" spans="1:7">
      <c r="A2" s="410" t="s">
        <v>1587</v>
      </c>
      <c r="B2" s="410"/>
      <c r="C2" s="410"/>
      <c r="D2" s="410"/>
      <c r="E2" s="410"/>
      <c r="F2" s="410"/>
    </row>
    <row r="3" spans="1:7">
      <c r="A3" s="410" t="s">
        <v>1588</v>
      </c>
      <c r="B3" s="410"/>
      <c r="C3" s="410"/>
      <c r="D3" s="410"/>
      <c r="E3" s="410"/>
      <c r="F3" s="410"/>
    </row>
    <row r="4" spans="1:7">
      <c r="A4" s="410" t="s">
        <v>1589</v>
      </c>
      <c r="B4" s="410"/>
      <c r="C4" s="410"/>
      <c r="D4" s="410"/>
      <c r="E4" s="410"/>
      <c r="F4" s="410"/>
    </row>
    <row r="5" spans="1:7" ht="23.25" customHeight="1" thickBot="1">
      <c r="A5" s="411"/>
      <c r="B5" s="411"/>
      <c r="C5" s="411"/>
      <c r="D5" s="411"/>
      <c r="E5" s="411"/>
      <c r="F5" s="411"/>
    </row>
    <row r="6" spans="1:7" ht="49.5" customHeight="1">
      <c r="A6" s="416" t="s">
        <v>1590</v>
      </c>
      <c r="B6" s="418" t="s">
        <v>1591</v>
      </c>
      <c r="C6" s="418" t="s">
        <v>1592</v>
      </c>
      <c r="D6" s="418" t="s">
        <v>1593</v>
      </c>
      <c r="E6" s="418" t="s">
        <v>1594</v>
      </c>
      <c r="F6" s="414" t="s">
        <v>1595</v>
      </c>
    </row>
    <row r="7" spans="1:7">
      <c r="A7" s="417"/>
      <c r="B7" s="419"/>
      <c r="C7" s="419"/>
      <c r="D7" s="419"/>
      <c r="E7" s="419"/>
      <c r="F7" s="415"/>
    </row>
    <row r="8" spans="1:7" ht="39.950000000000003" customHeight="1">
      <c r="A8" s="41" t="s">
        <v>1596</v>
      </c>
      <c r="B8" s="42">
        <v>0</v>
      </c>
      <c r="C8" s="42">
        <v>0</v>
      </c>
      <c r="D8" s="43">
        <v>0</v>
      </c>
      <c r="E8" s="42">
        <v>0</v>
      </c>
      <c r="F8" s="44">
        <v>0</v>
      </c>
    </row>
    <row r="9" spans="1:7" ht="39.950000000000003" customHeight="1">
      <c r="A9" s="41" t="s">
        <v>1597</v>
      </c>
      <c r="B9" s="42">
        <f>'Abstract (132-KV)'!E19+'Standards (11-KV)'!E296+'Standards (Urban)'!E540+'Standards (Rural)'!E888</f>
        <v>7181724</v>
      </c>
      <c r="C9" s="42">
        <f>'Abstract (132-KV)'!G19</f>
        <v>20</v>
      </c>
      <c r="D9" s="62">
        <f>C9/B9</f>
        <v>2.7848466468496977E-6</v>
      </c>
      <c r="E9" s="43">
        <f>'Abstract (132-KV)'!I19</f>
        <v>8820</v>
      </c>
      <c r="F9" s="63">
        <f>E9/B9</f>
        <v>1.2281173712607168E-3</v>
      </c>
    </row>
    <row r="10" spans="1:7" ht="39.950000000000003" customHeight="1">
      <c r="A10" s="41" t="s">
        <v>1598</v>
      </c>
      <c r="B10" s="42">
        <v>0</v>
      </c>
      <c r="C10" s="42">
        <v>0</v>
      </c>
      <c r="D10" s="43">
        <v>0</v>
      </c>
      <c r="E10" s="42">
        <v>0</v>
      </c>
      <c r="F10" s="44">
        <v>0</v>
      </c>
    </row>
    <row r="11" spans="1:7" ht="39.950000000000003" customHeight="1">
      <c r="A11" s="41" t="s">
        <v>1599</v>
      </c>
      <c r="B11" s="42">
        <v>0</v>
      </c>
      <c r="C11" s="42">
        <v>0</v>
      </c>
      <c r="D11" s="43">
        <v>0</v>
      </c>
      <c r="E11" s="42">
        <v>0</v>
      </c>
      <c r="F11" s="44">
        <v>0</v>
      </c>
    </row>
    <row r="12" spans="1:7" ht="39.950000000000003" customHeight="1">
      <c r="A12" s="41" t="s">
        <v>1600</v>
      </c>
      <c r="B12" s="42">
        <v>7181724</v>
      </c>
      <c r="C12" s="43">
        <f>'Abstract (11-KV)'!H297</f>
        <v>11720</v>
      </c>
      <c r="D12" s="48">
        <f>C12/B12</f>
        <v>1.6319201350539229E-3</v>
      </c>
      <c r="E12" s="43">
        <f>'Abstract (11-KV)'!J297</f>
        <v>1006440</v>
      </c>
      <c r="F12" s="124">
        <f>E12/B12</f>
        <v>0.14013905296277049</v>
      </c>
      <c r="G12" s="45"/>
    </row>
    <row r="13" spans="1:7" ht="39.950000000000003" customHeight="1" thickBot="1">
      <c r="A13" s="46" t="s">
        <v>1601</v>
      </c>
      <c r="B13" s="42">
        <v>7181724</v>
      </c>
      <c r="C13" s="47">
        <f>'Abstract (Urban)'!H543+'Abstract (Rural)'!H890</f>
        <v>315607845</v>
      </c>
      <c r="D13" s="125">
        <f>C13/B13</f>
        <v>43.945972443385457</v>
      </c>
      <c r="E13" s="47">
        <f>'Abstract (Urban)'!J543+'Abstract (Rural)'!J890</f>
        <v>20064830103</v>
      </c>
      <c r="F13" s="126">
        <f>E13/B13</f>
        <v>2793.8737415974215</v>
      </c>
      <c r="G13" s="45"/>
    </row>
  </sheetData>
  <mergeCells count="11">
    <mergeCell ref="F6:F7"/>
    <mergeCell ref="A1:F1"/>
    <mergeCell ref="A2:F2"/>
    <mergeCell ref="A3:F3"/>
    <mergeCell ref="A4:F4"/>
    <mergeCell ref="A5:F5"/>
    <mergeCell ref="A6:A7"/>
    <mergeCell ref="B6:B7"/>
    <mergeCell ref="C6:C7"/>
    <mergeCell ref="D6:D7"/>
    <mergeCell ref="E6:E7"/>
  </mergeCells>
  <printOptions horizontalCentered="1"/>
  <pageMargins left="0.7" right="0.7" top="0.75" bottom="0.75" header="0.3" footer="0.3"/>
  <pageSetup paperSize="9" scale="11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1"/>
  <sheetViews>
    <sheetView tabSelected="1" zoomScaleNormal="100" zoomScaleSheetLayoutView="70" workbookViewId="0">
      <selection activeCell="A9" sqref="A9"/>
    </sheetView>
  </sheetViews>
  <sheetFormatPr defaultRowHeight="15"/>
  <cols>
    <col min="1" max="1" width="66.7109375" style="40" customWidth="1"/>
    <col min="2" max="2" width="20.28515625" style="40" customWidth="1"/>
    <col min="3" max="3" width="17.5703125" style="40" customWidth="1"/>
    <col min="4" max="4" width="22.42578125" style="40" customWidth="1"/>
    <col min="5" max="5" width="19.7109375" style="40" customWidth="1"/>
    <col min="6" max="6" width="17.28515625" style="40" customWidth="1"/>
    <col min="7" max="8" width="9.140625" style="40" customWidth="1"/>
    <col min="9" max="256" width="9.140625" style="40"/>
    <col min="257" max="257" width="66.7109375" style="40" customWidth="1"/>
    <col min="258" max="258" width="20.28515625" style="40" customWidth="1"/>
    <col min="259" max="259" width="17.5703125" style="40" customWidth="1"/>
    <col min="260" max="260" width="22.42578125" style="40" customWidth="1"/>
    <col min="261" max="261" width="19.7109375" style="40" customWidth="1"/>
    <col min="262" max="262" width="17.28515625" style="40" customWidth="1"/>
    <col min="263" max="264" width="9.140625" style="40" customWidth="1"/>
    <col min="265" max="512" width="9.140625" style="40"/>
    <col min="513" max="513" width="66.7109375" style="40" customWidth="1"/>
    <col min="514" max="514" width="20.28515625" style="40" customWidth="1"/>
    <col min="515" max="515" width="17.5703125" style="40" customWidth="1"/>
    <col min="516" max="516" width="22.42578125" style="40" customWidth="1"/>
    <col min="517" max="517" width="19.7109375" style="40" customWidth="1"/>
    <col min="518" max="518" width="17.28515625" style="40" customWidth="1"/>
    <col min="519" max="520" width="9.140625" style="40" customWidth="1"/>
    <col min="521" max="768" width="9.140625" style="40"/>
    <col min="769" max="769" width="66.7109375" style="40" customWidth="1"/>
    <col min="770" max="770" width="20.28515625" style="40" customWidth="1"/>
    <col min="771" max="771" width="17.5703125" style="40" customWidth="1"/>
    <col min="772" max="772" width="22.42578125" style="40" customWidth="1"/>
    <col min="773" max="773" width="19.7109375" style="40" customWidth="1"/>
    <col min="774" max="774" width="17.28515625" style="40" customWidth="1"/>
    <col min="775" max="776" width="9.140625" style="40" customWidth="1"/>
    <col min="777" max="1024" width="9.140625" style="40"/>
    <col min="1025" max="1025" width="66.7109375" style="40" customWidth="1"/>
    <col min="1026" max="1026" width="20.28515625" style="40" customWidth="1"/>
    <col min="1027" max="1027" width="17.5703125" style="40" customWidth="1"/>
    <col min="1028" max="1028" width="22.42578125" style="40" customWidth="1"/>
    <col min="1029" max="1029" width="19.7109375" style="40" customWidth="1"/>
    <col min="1030" max="1030" width="17.28515625" style="40" customWidth="1"/>
    <col min="1031" max="1032" width="9.140625" style="40" customWidth="1"/>
    <col min="1033" max="1280" width="9.140625" style="40"/>
    <col min="1281" max="1281" width="66.7109375" style="40" customWidth="1"/>
    <col min="1282" max="1282" width="20.28515625" style="40" customWidth="1"/>
    <col min="1283" max="1283" width="17.5703125" style="40" customWidth="1"/>
    <col min="1284" max="1284" width="22.42578125" style="40" customWidth="1"/>
    <col min="1285" max="1285" width="19.7109375" style="40" customWidth="1"/>
    <col min="1286" max="1286" width="17.28515625" style="40" customWidth="1"/>
    <col min="1287" max="1288" width="9.140625" style="40" customWidth="1"/>
    <col min="1289" max="1536" width="9.140625" style="40"/>
    <col min="1537" max="1537" width="66.7109375" style="40" customWidth="1"/>
    <col min="1538" max="1538" width="20.28515625" style="40" customWidth="1"/>
    <col min="1539" max="1539" width="17.5703125" style="40" customWidth="1"/>
    <col min="1540" max="1540" width="22.42578125" style="40" customWidth="1"/>
    <col min="1541" max="1541" width="19.7109375" style="40" customWidth="1"/>
    <col min="1542" max="1542" width="17.28515625" style="40" customWidth="1"/>
    <col min="1543" max="1544" width="9.140625" style="40" customWidth="1"/>
    <col min="1545" max="1792" width="9.140625" style="40"/>
    <col min="1793" max="1793" width="66.7109375" style="40" customWidth="1"/>
    <col min="1794" max="1794" width="20.28515625" style="40" customWidth="1"/>
    <col min="1795" max="1795" width="17.5703125" style="40" customWidth="1"/>
    <col min="1796" max="1796" width="22.42578125" style="40" customWidth="1"/>
    <col min="1797" max="1797" width="19.7109375" style="40" customWidth="1"/>
    <col min="1798" max="1798" width="17.28515625" style="40" customWidth="1"/>
    <col min="1799" max="1800" width="9.140625" style="40" customWidth="1"/>
    <col min="1801" max="2048" width="9.140625" style="40"/>
    <col min="2049" max="2049" width="66.7109375" style="40" customWidth="1"/>
    <col min="2050" max="2050" width="20.28515625" style="40" customWidth="1"/>
    <col min="2051" max="2051" width="17.5703125" style="40" customWidth="1"/>
    <col min="2052" max="2052" width="22.42578125" style="40" customWidth="1"/>
    <col min="2053" max="2053" width="19.7109375" style="40" customWidth="1"/>
    <col min="2054" max="2054" width="17.28515625" style="40" customWidth="1"/>
    <col min="2055" max="2056" width="9.140625" style="40" customWidth="1"/>
    <col min="2057" max="2304" width="9.140625" style="40"/>
    <col min="2305" max="2305" width="66.7109375" style="40" customWidth="1"/>
    <col min="2306" max="2306" width="20.28515625" style="40" customWidth="1"/>
    <col min="2307" max="2307" width="17.5703125" style="40" customWidth="1"/>
    <col min="2308" max="2308" width="22.42578125" style="40" customWidth="1"/>
    <col min="2309" max="2309" width="19.7109375" style="40" customWidth="1"/>
    <col min="2310" max="2310" width="17.28515625" style="40" customWidth="1"/>
    <col min="2311" max="2312" width="9.140625" style="40" customWidth="1"/>
    <col min="2313" max="2560" width="9.140625" style="40"/>
    <col min="2561" max="2561" width="66.7109375" style="40" customWidth="1"/>
    <col min="2562" max="2562" width="20.28515625" style="40" customWidth="1"/>
    <col min="2563" max="2563" width="17.5703125" style="40" customWidth="1"/>
    <col min="2564" max="2564" width="22.42578125" style="40" customWidth="1"/>
    <col min="2565" max="2565" width="19.7109375" style="40" customWidth="1"/>
    <col min="2566" max="2566" width="17.28515625" style="40" customWidth="1"/>
    <col min="2567" max="2568" width="9.140625" style="40" customWidth="1"/>
    <col min="2569" max="2816" width="9.140625" style="40"/>
    <col min="2817" max="2817" width="66.7109375" style="40" customWidth="1"/>
    <col min="2818" max="2818" width="20.28515625" style="40" customWidth="1"/>
    <col min="2819" max="2819" width="17.5703125" style="40" customWidth="1"/>
    <col min="2820" max="2820" width="22.42578125" style="40" customWidth="1"/>
    <col min="2821" max="2821" width="19.7109375" style="40" customWidth="1"/>
    <col min="2822" max="2822" width="17.28515625" style="40" customWidth="1"/>
    <col min="2823" max="2824" width="9.140625" style="40" customWidth="1"/>
    <col min="2825" max="3072" width="9.140625" style="40"/>
    <col min="3073" max="3073" width="66.7109375" style="40" customWidth="1"/>
    <col min="3074" max="3074" width="20.28515625" style="40" customWidth="1"/>
    <col min="3075" max="3075" width="17.5703125" style="40" customWidth="1"/>
    <col min="3076" max="3076" width="22.42578125" style="40" customWidth="1"/>
    <col min="3077" max="3077" width="19.7109375" style="40" customWidth="1"/>
    <col min="3078" max="3078" width="17.28515625" style="40" customWidth="1"/>
    <col min="3079" max="3080" width="9.140625" style="40" customWidth="1"/>
    <col min="3081" max="3328" width="9.140625" style="40"/>
    <col min="3329" max="3329" width="66.7109375" style="40" customWidth="1"/>
    <col min="3330" max="3330" width="20.28515625" style="40" customWidth="1"/>
    <col min="3331" max="3331" width="17.5703125" style="40" customWidth="1"/>
    <col min="3332" max="3332" width="22.42578125" style="40" customWidth="1"/>
    <col min="3333" max="3333" width="19.7109375" style="40" customWidth="1"/>
    <col min="3334" max="3334" width="17.28515625" style="40" customWidth="1"/>
    <col min="3335" max="3336" width="9.140625" style="40" customWidth="1"/>
    <col min="3337" max="3584" width="9.140625" style="40"/>
    <col min="3585" max="3585" width="66.7109375" style="40" customWidth="1"/>
    <col min="3586" max="3586" width="20.28515625" style="40" customWidth="1"/>
    <col min="3587" max="3587" width="17.5703125" style="40" customWidth="1"/>
    <col min="3588" max="3588" width="22.42578125" style="40" customWidth="1"/>
    <col min="3589" max="3589" width="19.7109375" style="40" customWidth="1"/>
    <col min="3590" max="3590" width="17.28515625" style="40" customWidth="1"/>
    <col min="3591" max="3592" width="9.140625" style="40" customWidth="1"/>
    <col min="3593" max="3840" width="9.140625" style="40"/>
    <col min="3841" max="3841" width="66.7109375" style="40" customWidth="1"/>
    <col min="3842" max="3842" width="20.28515625" style="40" customWidth="1"/>
    <col min="3843" max="3843" width="17.5703125" style="40" customWidth="1"/>
    <col min="3844" max="3844" width="22.42578125" style="40" customWidth="1"/>
    <col min="3845" max="3845" width="19.7109375" style="40" customWidth="1"/>
    <col min="3846" max="3846" width="17.28515625" style="40" customWidth="1"/>
    <col min="3847" max="3848" width="9.140625" style="40" customWidth="1"/>
    <col min="3849" max="4096" width="9.140625" style="40"/>
    <col min="4097" max="4097" width="66.7109375" style="40" customWidth="1"/>
    <col min="4098" max="4098" width="20.28515625" style="40" customWidth="1"/>
    <col min="4099" max="4099" width="17.5703125" style="40" customWidth="1"/>
    <col min="4100" max="4100" width="22.42578125" style="40" customWidth="1"/>
    <col min="4101" max="4101" width="19.7109375" style="40" customWidth="1"/>
    <col min="4102" max="4102" width="17.28515625" style="40" customWidth="1"/>
    <col min="4103" max="4104" width="9.140625" style="40" customWidth="1"/>
    <col min="4105" max="4352" width="9.140625" style="40"/>
    <col min="4353" max="4353" width="66.7109375" style="40" customWidth="1"/>
    <col min="4354" max="4354" width="20.28515625" style="40" customWidth="1"/>
    <col min="4355" max="4355" width="17.5703125" style="40" customWidth="1"/>
    <col min="4356" max="4356" width="22.42578125" style="40" customWidth="1"/>
    <col min="4357" max="4357" width="19.7109375" style="40" customWidth="1"/>
    <col min="4358" max="4358" width="17.28515625" style="40" customWidth="1"/>
    <col min="4359" max="4360" width="9.140625" style="40" customWidth="1"/>
    <col min="4361" max="4608" width="9.140625" style="40"/>
    <col min="4609" max="4609" width="66.7109375" style="40" customWidth="1"/>
    <col min="4610" max="4610" width="20.28515625" style="40" customWidth="1"/>
    <col min="4611" max="4611" width="17.5703125" style="40" customWidth="1"/>
    <col min="4612" max="4612" width="22.42578125" style="40" customWidth="1"/>
    <col min="4613" max="4613" width="19.7109375" style="40" customWidth="1"/>
    <col min="4614" max="4614" width="17.28515625" style="40" customWidth="1"/>
    <col min="4615" max="4616" width="9.140625" style="40" customWidth="1"/>
    <col min="4617" max="4864" width="9.140625" style="40"/>
    <col min="4865" max="4865" width="66.7109375" style="40" customWidth="1"/>
    <col min="4866" max="4866" width="20.28515625" style="40" customWidth="1"/>
    <col min="4867" max="4867" width="17.5703125" style="40" customWidth="1"/>
    <col min="4868" max="4868" width="22.42578125" style="40" customWidth="1"/>
    <col min="4869" max="4869" width="19.7109375" style="40" customWidth="1"/>
    <col min="4870" max="4870" width="17.28515625" style="40" customWidth="1"/>
    <col min="4871" max="4872" width="9.140625" style="40" customWidth="1"/>
    <col min="4873" max="5120" width="9.140625" style="40"/>
    <col min="5121" max="5121" width="66.7109375" style="40" customWidth="1"/>
    <col min="5122" max="5122" width="20.28515625" style="40" customWidth="1"/>
    <col min="5123" max="5123" width="17.5703125" style="40" customWidth="1"/>
    <col min="5124" max="5124" width="22.42578125" style="40" customWidth="1"/>
    <col min="5125" max="5125" width="19.7109375" style="40" customWidth="1"/>
    <col min="5126" max="5126" width="17.28515625" style="40" customWidth="1"/>
    <col min="5127" max="5128" width="9.140625" style="40" customWidth="1"/>
    <col min="5129" max="5376" width="9.140625" style="40"/>
    <col min="5377" max="5377" width="66.7109375" style="40" customWidth="1"/>
    <col min="5378" max="5378" width="20.28515625" style="40" customWidth="1"/>
    <col min="5379" max="5379" width="17.5703125" style="40" customWidth="1"/>
    <col min="5380" max="5380" width="22.42578125" style="40" customWidth="1"/>
    <col min="5381" max="5381" width="19.7109375" style="40" customWidth="1"/>
    <col min="5382" max="5382" width="17.28515625" style="40" customWidth="1"/>
    <col min="5383" max="5384" width="9.140625" style="40" customWidth="1"/>
    <col min="5385" max="5632" width="9.140625" style="40"/>
    <col min="5633" max="5633" width="66.7109375" style="40" customWidth="1"/>
    <col min="5634" max="5634" width="20.28515625" style="40" customWidth="1"/>
    <col min="5635" max="5635" width="17.5703125" style="40" customWidth="1"/>
    <col min="5636" max="5636" width="22.42578125" style="40" customWidth="1"/>
    <col min="5637" max="5637" width="19.7109375" style="40" customWidth="1"/>
    <col min="5638" max="5638" width="17.28515625" style="40" customWidth="1"/>
    <col min="5639" max="5640" width="9.140625" style="40" customWidth="1"/>
    <col min="5641" max="5888" width="9.140625" style="40"/>
    <col min="5889" max="5889" width="66.7109375" style="40" customWidth="1"/>
    <col min="5890" max="5890" width="20.28515625" style="40" customWidth="1"/>
    <col min="5891" max="5891" width="17.5703125" style="40" customWidth="1"/>
    <col min="5892" max="5892" width="22.42578125" style="40" customWidth="1"/>
    <col min="5893" max="5893" width="19.7109375" style="40" customWidth="1"/>
    <col min="5894" max="5894" width="17.28515625" style="40" customWidth="1"/>
    <col min="5895" max="5896" width="9.140625" style="40" customWidth="1"/>
    <col min="5897" max="6144" width="9.140625" style="40"/>
    <col min="6145" max="6145" width="66.7109375" style="40" customWidth="1"/>
    <col min="6146" max="6146" width="20.28515625" style="40" customWidth="1"/>
    <col min="6147" max="6147" width="17.5703125" style="40" customWidth="1"/>
    <col min="6148" max="6148" width="22.42578125" style="40" customWidth="1"/>
    <col min="6149" max="6149" width="19.7109375" style="40" customWidth="1"/>
    <col min="6150" max="6150" width="17.28515625" style="40" customWidth="1"/>
    <col min="6151" max="6152" width="9.140625" style="40" customWidth="1"/>
    <col min="6153" max="6400" width="9.140625" style="40"/>
    <col min="6401" max="6401" width="66.7109375" style="40" customWidth="1"/>
    <col min="6402" max="6402" width="20.28515625" style="40" customWidth="1"/>
    <col min="6403" max="6403" width="17.5703125" style="40" customWidth="1"/>
    <col min="6404" max="6404" width="22.42578125" style="40" customWidth="1"/>
    <col min="6405" max="6405" width="19.7109375" style="40" customWidth="1"/>
    <col min="6406" max="6406" width="17.28515625" style="40" customWidth="1"/>
    <col min="6407" max="6408" width="9.140625" style="40" customWidth="1"/>
    <col min="6409" max="6656" width="9.140625" style="40"/>
    <col min="6657" max="6657" width="66.7109375" style="40" customWidth="1"/>
    <col min="6658" max="6658" width="20.28515625" style="40" customWidth="1"/>
    <col min="6659" max="6659" width="17.5703125" style="40" customWidth="1"/>
    <col min="6660" max="6660" width="22.42578125" style="40" customWidth="1"/>
    <col min="6661" max="6661" width="19.7109375" style="40" customWidth="1"/>
    <col min="6662" max="6662" width="17.28515625" style="40" customWidth="1"/>
    <col min="6663" max="6664" width="9.140625" style="40" customWidth="1"/>
    <col min="6665" max="6912" width="9.140625" style="40"/>
    <col min="6913" max="6913" width="66.7109375" style="40" customWidth="1"/>
    <col min="6914" max="6914" width="20.28515625" style="40" customWidth="1"/>
    <col min="6915" max="6915" width="17.5703125" style="40" customWidth="1"/>
    <col min="6916" max="6916" width="22.42578125" style="40" customWidth="1"/>
    <col min="6917" max="6917" width="19.7109375" style="40" customWidth="1"/>
    <col min="6918" max="6918" width="17.28515625" style="40" customWidth="1"/>
    <col min="6919" max="6920" width="9.140625" style="40" customWidth="1"/>
    <col min="6921" max="7168" width="9.140625" style="40"/>
    <col min="7169" max="7169" width="66.7109375" style="40" customWidth="1"/>
    <col min="7170" max="7170" width="20.28515625" style="40" customWidth="1"/>
    <col min="7171" max="7171" width="17.5703125" style="40" customWidth="1"/>
    <col min="7172" max="7172" width="22.42578125" style="40" customWidth="1"/>
    <col min="7173" max="7173" width="19.7109375" style="40" customWidth="1"/>
    <col min="7174" max="7174" width="17.28515625" style="40" customWidth="1"/>
    <col min="7175" max="7176" width="9.140625" style="40" customWidth="1"/>
    <col min="7177" max="7424" width="9.140625" style="40"/>
    <col min="7425" max="7425" width="66.7109375" style="40" customWidth="1"/>
    <col min="7426" max="7426" width="20.28515625" style="40" customWidth="1"/>
    <col min="7427" max="7427" width="17.5703125" style="40" customWidth="1"/>
    <col min="7428" max="7428" width="22.42578125" style="40" customWidth="1"/>
    <col min="7429" max="7429" width="19.7109375" style="40" customWidth="1"/>
    <col min="7430" max="7430" width="17.28515625" style="40" customWidth="1"/>
    <col min="7431" max="7432" width="9.140625" style="40" customWidth="1"/>
    <col min="7433" max="7680" width="9.140625" style="40"/>
    <col min="7681" max="7681" width="66.7109375" style="40" customWidth="1"/>
    <col min="7682" max="7682" width="20.28515625" style="40" customWidth="1"/>
    <col min="7683" max="7683" width="17.5703125" style="40" customWidth="1"/>
    <col min="7684" max="7684" width="22.42578125" style="40" customWidth="1"/>
    <col min="7685" max="7685" width="19.7109375" style="40" customWidth="1"/>
    <col min="7686" max="7686" width="17.28515625" style="40" customWidth="1"/>
    <col min="7687" max="7688" width="9.140625" style="40" customWidth="1"/>
    <col min="7689" max="7936" width="9.140625" style="40"/>
    <col min="7937" max="7937" width="66.7109375" style="40" customWidth="1"/>
    <col min="7938" max="7938" width="20.28515625" style="40" customWidth="1"/>
    <col min="7939" max="7939" width="17.5703125" style="40" customWidth="1"/>
    <col min="7940" max="7940" width="22.42578125" style="40" customWidth="1"/>
    <col min="7941" max="7941" width="19.7109375" style="40" customWidth="1"/>
    <col min="7942" max="7942" width="17.28515625" style="40" customWidth="1"/>
    <col min="7943" max="7944" width="9.140625" style="40" customWidth="1"/>
    <col min="7945" max="8192" width="9.140625" style="40"/>
    <col min="8193" max="8193" width="66.7109375" style="40" customWidth="1"/>
    <col min="8194" max="8194" width="20.28515625" style="40" customWidth="1"/>
    <col min="8195" max="8195" width="17.5703125" style="40" customWidth="1"/>
    <col min="8196" max="8196" width="22.42578125" style="40" customWidth="1"/>
    <col min="8197" max="8197" width="19.7109375" style="40" customWidth="1"/>
    <col min="8198" max="8198" width="17.28515625" style="40" customWidth="1"/>
    <col min="8199" max="8200" width="9.140625" style="40" customWidth="1"/>
    <col min="8201" max="8448" width="9.140625" style="40"/>
    <col min="8449" max="8449" width="66.7109375" style="40" customWidth="1"/>
    <col min="8450" max="8450" width="20.28515625" style="40" customWidth="1"/>
    <col min="8451" max="8451" width="17.5703125" style="40" customWidth="1"/>
    <col min="8452" max="8452" width="22.42578125" style="40" customWidth="1"/>
    <col min="8453" max="8453" width="19.7109375" style="40" customWidth="1"/>
    <col min="8454" max="8454" width="17.28515625" style="40" customWidth="1"/>
    <col min="8455" max="8456" width="9.140625" style="40" customWidth="1"/>
    <col min="8457" max="8704" width="9.140625" style="40"/>
    <col min="8705" max="8705" width="66.7109375" style="40" customWidth="1"/>
    <col min="8706" max="8706" width="20.28515625" style="40" customWidth="1"/>
    <col min="8707" max="8707" width="17.5703125" style="40" customWidth="1"/>
    <col min="8708" max="8708" width="22.42578125" style="40" customWidth="1"/>
    <col min="8709" max="8709" width="19.7109375" style="40" customWidth="1"/>
    <col min="8710" max="8710" width="17.28515625" style="40" customWidth="1"/>
    <col min="8711" max="8712" width="9.140625" style="40" customWidth="1"/>
    <col min="8713" max="8960" width="9.140625" style="40"/>
    <col min="8961" max="8961" width="66.7109375" style="40" customWidth="1"/>
    <col min="8962" max="8962" width="20.28515625" style="40" customWidth="1"/>
    <col min="8963" max="8963" width="17.5703125" style="40" customWidth="1"/>
    <col min="8964" max="8964" width="22.42578125" style="40" customWidth="1"/>
    <col min="8965" max="8965" width="19.7109375" style="40" customWidth="1"/>
    <col min="8966" max="8966" width="17.28515625" style="40" customWidth="1"/>
    <col min="8967" max="8968" width="9.140625" style="40" customWidth="1"/>
    <col min="8969" max="9216" width="9.140625" style="40"/>
    <col min="9217" max="9217" width="66.7109375" style="40" customWidth="1"/>
    <col min="9218" max="9218" width="20.28515625" style="40" customWidth="1"/>
    <col min="9219" max="9219" width="17.5703125" style="40" customWidth="1"/>
    <col min="9220" max="9220" width="22.42578125" style="40" customWidth="1"/>
    <col min="9221" max="9221" width="19.7109375" style="40" customWidth="1"/>
    <col min="9222" max="9222" width="17.28515625" style="40" customWidth="1"/>
    <col min="9223" max="9224" width="9.140625" style="40" customWidth="1"/>
    <col min="9225" max="9472" width="9.140625" style="40"/>
    <col min="9473" max="9473" width="66.7109375" style="40" customWidth="1"/>
    <col min="9474" max="9474" width="20.28515625" style="40" customWidth="1"/>
    <col min="9475" max="9475" width="17.5703125" style="40" customWidth="1"/>
    <col min="9476" max="9476" width="22.42578125" style="40" customWidth="1"/>
    <col min="9477" max="9477" width="19.7109375" style="40" customWidth="1"/>
    <col min="9478" max="9478" width="17.28515625" style="40" customWidth="1"/>
    <col min="9479" max="9480" width="9.140625" style="40" customWidth="1"/>
    <col min="9481" max="9728" width="9.140625" style="40"/>
    <col min="9729" max="9729" width="66.7109375" style="40" customWidth="1"/>
    <col min="9730" max="9730" width="20.28515625" style="40" customWidth="1"/>
    <col min="9731" max="9731" width="17.5703125" style="40" customWidth="1"/>
    <col min="9732" max="9732" width="22.42578125" style="40" customWidth="1"/>
    <col min="9733" max="9733" width="19.7109375" style="40" customWidth="1"/>
    <col min="9734" max="9734" width="17.28515625" style="40" customWidth="1"/>
    <col min="9735" max="9736" width="9.140625" style="40" customWidth="1"/>
    <col min="9737" max="9984" width="9.140625" style="40"/>
    <col min="9985" max="9985" width="66.7109375" style="40" customWidth="1"/>
    <col min="9986" max="9986" width="20.28515625" style="40" customWidth="1"/>
    <col min="9987" max="9987" width="17.5703125" style="40" customWidth="1"/>
    <col min="9988" max="9988" width="22.42578125" style="40" customWidth="1"/>
    <col min="9989" max="9989" width="19.7109375" style="40" customWidth="1"/>
    <col min="9990" max="9990" width="17.28515625" style="40" customWidth="1"/>
    <col min="9991" max="9992" width="9.140625" style="40" customWidth="1"/>
    <col min="9993" max="10240" width="9.140625" style="40"/>
    <col min="10241" max="10241" width="66.7109375" style="40" customWidth="1"/>
    <col min="10242" max="10242" width="20.28515625" style="40" customWidth="1"/>
    <col min="10243" max="10243" width="17.5703125" style="40" customWidth="1"/>
    <col min="10244" max="10244" width="22.42578125" style="40" customWidth="1"/>
    <col min="10245" max="10245" width="19.7109375" style="40" customWidth="1"/>
    <col min="10246" max="10246" width="17.28515625" style="40" customWidth="1"/>
    <col min="10247" max="10248" width="9.140625" style="40" customWidth="1"/>
    <col min="10249" max="10496" width="9.140625" style="40"/>
    <col min="10497" max="10497" width="66.7109375" style="40" customWidth="1"/>
    <col min="10498" max="10498" width="20.28515625" style="40" customWidth="1"/>
    <col min="10499" max="10499" width="17.5703125" style="40" customWidth="1"/>
    <col min="10500" max="10500" width="22.42578125" style="40" customWidth="1"/>
    <col min="10501" max="10501" width="19.7109375" style="40" customWidth="1"/>
    <col min="10502" max="10502" width="17.28515625" style="40" customWidth="1"/>
    <col min="10503" max="10504" width="9.140625" style="40" customWidth="1"/>
    <col min="10505" max="10752" width="9.140625" style="40"/>
    <col min="10753" max="10753" width="66.7109375" style="40" customWidth="1"/>
    <col min="10754" max="10754" width="20.28515625" style="40" customWidth="1"/>
    <col min="10755" max="10755" width="17.5703125" style="40" customWidth="1"/>
    <col min="10756" max="10756" width="22.42578125" style="40" customWidth="1"/>
    <col min="10757" max="10757" width="19.7109375" style="40" customWidth="1"/>
    <col min="10758" max="10758" width="17.28515625" style="40" customWidth="1"/>
    <col min="10759" max="10760" width="9.140625" style="40" customWidth="1"/>
    <col min="10761" max="11008" width="9.140625" style="40"/>
    <col min="11009" max="11009" width="66.7109375" style="40" customWidth="1"/>
    <col min="11010" max="11010" width="20.28515625" style="40" customWidth="1"/>
    <col min="11011" max="11011" width="17.5703125" style="40" customWidth="1"/>
    <col min="11012" max="11012" width="22.42578125" style="40" customWidth="1"/>
    <col min="11013" max="11013" width="19.7109375" style="40" customWidth="1"/>
    <col min="11014" max="11014" width="17.28515625" style="40" customWidth="1"/>
    <col min="11015" max="11016" width="9.140625" style="40" customWidth="1"/>
    <col min="11017" max="11264" width="9.140625" style="40"/>
    <col min="11265" max="11265" width="66.7109375" style="40" customWidth="1"/>
    <col min="11266" max="11266" width="20.28515625" style="40" customWidth="1"/>
    <col min="11267" max="11267" width="17.5703125" style="40" customWidth="1"/>
    <col min="11268" max="11268" width="22.42578125" style="40" customWidth="1"/>
    <col min="11269" max="11269" width="19.7109375" style="40" customWidth="1"/>
    <col min="11270" max="11270" width="17.28515625" style="40" customWidth="1"/>
    <col min="11271" max="11272" width="9.140625" style="40" customWidth="1"/>
    <col min="11273" max="11520" width="9.140625" style="40"/>
    <col min="11521" max="11521" width="66.7109375" style="40" customWidth="1"/>
    <col min="11522" max="11522" width="20.28515625" style="40" customWidth="1"/>
    <col min="11523" max="11523" width="17.5703125" style="40" customWidth="1"/>
    <col min="11524" max="11524" width="22.42578125" style="40" customWidth="1"/>
    <col min="11525" max="11525" width="19.7109375" style="40" customWidth="1"/>
    <col min="11526" max="11526" width="17.28515625" style="40" customWidth="1"/>
    <col min="11527" max="11528" width="9.140625" style="40" customWidth="1"/>
    <col min="11529" max="11776" width="9.140625" style="40"/>
    <col min="11777" max="11777" width="66.7109375" style="40" customWidth="1"/>
    <col min="11778" max="11778" width="20.28515625" style="40" customWidth="1"/>
    <col min="11779" max="11779" width="17.5703125" style="40" customWidth="1"/>
    <col min="11780" max="11780" width="22.42578125" style="40" customWidth="1"/>
    <col min="11781" max="11781" width="19.7109375" style="40" customWidth="1"/>
    <col min="11782" max="11782" width="17.28515625" style="40" customWidth="1"/>
    <col min="11783" max="11784" width="9.140625" style="40" customWidth="1"/>
    <col min="11785" max="12032" width="9.140625" style="40"/>
    <col min="12033" max="12033" width="66.7109375" style="40" customWidth="1"/>
    <col min="12034" max="12034" width="20.28515625" style="40" customWidth="1"/>
    <col min="12035" max="12035" width="17.5703125" style="40" customWidth="1"/>
    <col min="12036" max="12036" width="22.42578125" style="40" customWidth="1"/>
    <col min="12037" max="12037" width="19.7109375" style="40" customWidth="1"/>
    <col min="12038" max="12038" width="17.28515625" style="40" customWidth="1"/>
    <col min="12039" max="12040" width="9.140625" style="40" customWidth="1"/>
    <col min="12041" max="12288" width="9.140625" style="40"/>
    <col min="12289" max="12289" width="66.7109375" style="40" customWidth="1"/>
    <col min="12290" max="12290" width="20.28515625" style="40" customWidth="1"/>
    <col min="12291" max="12291" width="17.5703125" style="40" customWidth="1"/>
    <col min="12292" max="12292" width="22.42578125" style="40" customWidth="1"/>
    <col min="12293" max="12293" width="19.7109375" style="40" customWidth="1"/>
    <col min="12294" max="12294" width="17.28515625" style="40" customWidth="1"/>
    <col min="12295" max="12296" width="9.140625" style="40" customWidth="1"/>
    <col min="12297" max="12544" width="9.140625" style="40"/>
    <col min="12545" max="12545" width="66.7109375" style="40" customWidth="1"/>
    <col min="12546" max="12546" width="20.28515625" style="40" customWidth="1"/>
    <col min="12547" max="12547" width="17.5703125" style="40" customWidth="1"/>
    <col min="12548" max="12548" width="22.42578125" style="40" customWidth="1"/>
    <col min="12549" max="12549" width="19.7109375" style="40" customWidth="1"/>
    <col min="12550" max="12550" width="17.28515625" style="40" customWidth="1"/>
    <col min="12551" max="12552" width="9.140625" style="40" customWidth="1"/>
    <col min="12553" max="12800" width="9.140625" style="40"/>
    <col min="12801" max="12801" width="66.7109375" style="40" customWidth="1"/>
    <col min="12802" max="12802" width="20.28515625" style="40" customWidth="1"/>
    <col min="12803" max="12803" width="17.5703125" style="40" customWidth="1"/>
    <col min="12804" max="12804" width="22.42578125" style="40" customWidth="1"/>
    <col min="12805" max="12805" width="19.7109375" style="40" customWidth="1"/>
    <col min="12806" max="12806" width="17.28515625" style="40" customWidth="1"/>
    <col min="12807" max="12808" width="9.140625" style="40" customWidth="1"/>
    <col min="12809" max="13056" width="9.140625" style="40"/>
    <col min="13057" max="13057" width="66.7109375" style="40" customWidth="1"/>
    <col min="13058" max="13058" width="20.28515625" style="40" customWidth="1"/>
    <col min="13059" max="13059" width="17.5703125" style="40" customWidth="1"/>
    <col min="13060" max="13060" width="22.42578125" style="40" customWidth="1"/>
    <col min="13061" max="13061" width="19.7109375" style="40" customWidth="1"/>
    <col min="13062" max="13062" width="17.28515625" style="40" customWidth="1"/>
    <col min="13063" max="13064" width="9.140625" style="40" customWidth="1"/>
    <col min="13065" max="13312" width="9.140625" style="40"/>
    <col min="13313" max="13313" width="66.7109375" style="40" customWidth="1"/>
    <col min="13314" max="13314" width="20.28515625" style="40" customWidth="1"/>
    <col min="13315" max="13315" width="17.5703125" style="40" customWidth="1"/>
    <col min="13316" max="13316" width="22.42578125" style="40" customWidth="1"/>
    <col min="13317" max="13317" width="19.7109375" style="40" customWidth="1"/>
    <col min="13318" max="13318" width="17.28515625" style="40" customWidth="1"/>
    <col min="13319" max="13320" width="9.140625" style="40" customWidth="1"/>
    <col min="13321" max="13568" width="9.140625" style="40"/>
    <col min="13569" max="13569" width="66.7109375" style="40" customWidth="1"/>
    <col min="13570" max="13570" width="20.28515625" style="40" customWidth="1"/>
    <col min="13571" max="13571" width="17.5703125" style="40" customWidth="1"/>
    <col min="13572" max="13572" width="22.42578125" style="40" customWidth="1"/>
    <col min="13573" max="13573" width="19.7109375" style="40" customWidth="1"/>
    <col min="13574" max="13574" width="17.28515625" style="40" customWidth="1"/>
    <col min="13575" max="13576" width="9.140625" style="40" customWidth="1"/>
    <col min="13577" max="13824" width="9.140625" style="40"/>
    <col min="13825" max="13825" width="66.7109375" style="40" customWidth="1"/>
    <col min="13826" max="13826" width="20.28515625" style="40" customWidth="1"/>
    <col min="13827" max="13827" width="17.5703125" style="40" customWidth="1"/>
    <col min="13828" max="13828" width="22.42578125" style="40" customWidth="1"/>
    <col min="13829" max="13829" width="19.7109375" style="40" customWidth="1"/>
    <col min="13830" max="13830" width="17.28515625" style="40" customWidth="1"/>
    <col min="13831" max="13832" width="9.140625" style="40" customWidth="1"/>
    <col min="13833" max="14080" width="9.140625" style="40"/>
    <col min="14081" max="14081" width="66.7109375" style="40" customWidth="1"/>
    <col min="14082" max="14082" width="20.28515625" style="40" customWidth="1"/>
    <col min="14083" max="14083" width="17.5703125" style="40" customWidth="1"/>
    <col min="14084" max="14084" width="22.42578125" style="40" customWidth="1"/>
    <col min="14085" max="14085" width="19.7109375" style="40" customWidth="1"/>
    <col min="14086" max="14086" width="17.28515625" style="40" customWidth="1"/>
    <col min="14087" max="14088" width="9.140625" style="40" customWidth="1"/>
    <col min="14089" max="14336" width="9.140625" style="40"/>
    <col min="14337" max="14337" width="66.7109375" style="40" customWidth="1"/>
    <col min="14338" max="14338" width="20.28515625" style="40" customWidth="1"/>
    <col min="14339" max="14339" width="17.5703125" style="40" customWidth="1"/>
    <col min="14340" max="14340" width="22.42578125" style="40" customWidth="1"/>
    <col min="14341" max="14341" width="19.7109375" style="40" customWidth="1"/>
    <col min="14342" max="14342" width="17.28515625" style="40" customWidth="1"/>
    <col min="14343" max="14344" width="9.140625" style="40" customWidth="1"/>
    <col min="14345" max="14592" width="9.140625" style="40"/>
    <col min="14593" max="14593" width="66.7109375" style="40" customWidth="1"/>
    <col min="14594" max="14594" width="20.28515625" style="40" customWidth="1"/>
    <col min="14595" max="14595" width="17.5703125" style="40" customWidth="1"/>
    <col min="14596" max="14596" width="22.42578125" style="40" customWidth="1"/>
    <col min="14597" max="14597" width="19.7109375" style="40" customWidth="1"/>
    <col min="14598" max="14598" width="17.28515625" style="40" customWidth="1"/>
    <col min="14599" max="14600" width="9.140625" style="40" customWidth="1"/>
    <col min="14601" max="14848" width="9.140625" style="40"/>
    <col min="14849" max="14849" width="66.7109375" style="40" customWidth="1"/>
    <col min="14850" max="14850" width="20.28515625" style="40" customWidth="1"/>
    <col min="14851" max="14851" width="17.5703125" style="40" customWidth="1"/>
    <col min="14852" max="14852" width="22.42578125" style="40" customWidth="1"/>
    <col min="14853" max="14853" width="19.7109375" style="40" customWidth="1"/>
    <col min="14854" max="14854" width="17.28515625" style="40" customWidth="1"/>
    <col min="14855" max="14856" width="9.140625" style="40" customWidth="1"/>
    <col min="14857" max="15104" width="9.140625" style="40"/>
    <col min="15105" max="15105" width="66.7109375" style="40" customWidth="1"/>
    <col min="15106" max="15106" width="20.28515625" style="40" customWidth="1"/>
    <col min="15107" max="15107" width="17.5703125" style="40" customWidth="1"/>
    <col min="15108" max="15108" width="22.42578125" style="40" customWidth="1"/>
    <col min="15109" max="15109" width="19.7109375" style="40" customWidth="1"/>
    <col min="15110" max="15110" width="17.28515625" style="40" customWidth="1"/>
    <col min="15111" max="15112" width="9.140625" style="40" customWidth="1"/>
    <col min="15113" max="15360" width="9.140625" style="40"/>
    <col min="15361" max="15361" width="66.7109375" style="40" customWidth="1"/>
    <col min="15362" max="15362" width="20.28515625" style="40" customWidth="1"/>
    <col min="15363" max="15363" width="17.5703125" style="40" customWidth="1"/>
    <col min="15364" max="15364" width="22.42578125" style="40" customWidth="1"/>
    <col min="15365" max="15365" width="19.7109375" style="40" customWidth="1"/>
    <col min="15366" max="15366" width="17.28515625" style="40" customWidth="1"/>
    <col min="15367" max="15368" width="9.140625" style="40" customWidth="1"/>
    <col min="15369" max="15616" width="9.140625" style="40"/>
    <col min="15617" max="15617" width="66.7109375" style="40" customWidth="1"/>
    <col min="15618" max="15618" width="20.28515625" style="40" customWidth="1"/>
    <col min="15619" max="15619" width="17.5703125" style="40" customWidth="1"/>
    <col min="15620" max="15620" width="22.42578125" style="40" customWidth="1"/>
    <col min="15621" max="15621" width="19.7109375" style="40" customWidth="1"/>
    <col min="15622" max="15622" width="17.28515625" style="40" customWidth="1"/>
    <col min="15623" max="15624" width="9.140625" style="40" customWidth="1"/>
    <col min="15625" max="15872" width="9.140625" style="40"/>
    <col min="15873" max="15873" width="66.7109375" style="40" customWidth="1"/>
    <col min="15874" max="15874" width="20.28515625" style="40" customWidth="1"/>
    <col min="15875" max="15875" width="17.5703125" style="40" customWidth="1"/>
    <col min="15876" max="15876" width="22.42578125" style="40" customWidth="1"/>
    <col min="15877" max="15877" width="19.7109375" style="40" customWidth="1"/>
    <col min="15878" max="15878" width="17.28515625" style="40" customWidth="1"/>
    <col min="15879" max="15880" width="9.140625" style="40" customWidth="1"/>
    <col min="15881" max="16128" width="9.140625" style="40"/>
    <col min="16129" max="16129" width="66.7109375" style="40" customWidth="1"/>
    <col min="16130" max="16130" width="20.28515625" style="40" customWidth="1"/>
    <col min="16131" max="16131" width="17.5703125" style="40" customWidth="1"/>
    <col min="16132" max="16132" width="22.42578125" style="40" customWidth="1"/>
    <col min="16133" max="16133" width="19.7109375" style="40" customWidth="1"/>
    <col min="16134" max="16134" width="17.28515625" style="40" customWidth="1"/>
    <col min="16135" max="16136" width="9.140625" style="40" customWidth="1"/>
    <col min="16137" max="16384" width="9.140625" style="40"/>
  </cols>
  <sheetData>
    <row r="1" spans="1:6" ht="15.75">
      <c r="A1" s="409" t="s">
        <v>1661</v>
      </c>
      <c r="B1" s="409"/>
      <c r="C1" s="409"/>
      <c r="D1" s="409"/>
      <c r="E1" s="409"/>
      <c r="F1" s="409"/>
    </row>
    <row r="2" spans="1:6" ht="15.75">
      <c r="A2" s="409" t="s">
        <v>1587</v>
      </c>
      <c r="B2" s="409"/>
      <c r="C2" s="409"/>
      <c r="D2" s="409"/>
      <c r="E2" s="409"/>
      <c r="F2" s="409"/>
    </row>
    <row r="3" spans="1:6" ht="15.75">
      <c r="A3" s="409" t="s">
        <v>1662</v>
      </c>
      <c r="B3" s="409"/>
      <c r="C3" s="409"/>
      <c r="D3" s="409"/>
      <c r="E3" s="409"/>
      <c r="F3" s="409"/>
    </row>
    <row r="4" spans="1:6" ht="28.5" customHeight="1" thickBot="1">
      <c r="A4" s="420" t="s">
        <v>1810</v>
      </c>
      <c r="B4" s="420"/>
      <c r="C4" s="420"/>
      <c r="D4" s="420"/>
      <c r="E4" s="420"/>
      <c r="F4" s="420"/>
    </row>
    <row r="5" spans="1:6" ht="63" customHeight="1">
      <c r="A5" s="412" t="s">
        <v>1664</v>
      </c>
      <c r="B5" s="405" t="s">
        <v>1665</v>
      </c>
      <c r="C5" s="405" t="s">
        <v>1666</v>
      </c>
      <c r="D5" s="405" t="s">
        <v>1667</v>
      </c>
      <c r="E5" s="405" t="s">
        <v>1668</v>
      </c>
      <c r="F5" s="407" t="s">
        <v>1669</v>
      </c>
    </row>
    <row r="6" spans="1:6" ht="63" customHeight="1">
      <c r="A6" s="413"/>
      <c r="B6" s="406"/>
      <c r="C6" s="406"/>
      <c r="D6" s="406"/>
      <c r="E6" s="406"/>
      <c r="F6" s="408"/>
    </row>
    <row r="7" spans="1:6" ht="27" customHeight="1">
      <c r="A7" s="128" t="s">
        <v>1670</v>
      </c>
      <c r="B7" s="129">
        <v>30</v>
      </c>
      <c r="C7" s="129">
        <v>362404</v>
      </c>
      <c r="D7" s="129">
        <v>345404</v>
      </c>
      <c r="E7" s="129">
        <v>17000</v>
      </c>
      <c r="F7" s="421" t="s">
        <v>1671</v>
      </c>
    </row>
    <row r="8" spans="1:6" ht="27" customHeight="1">
      <c r="A8" s="128" t="s">
        <v>1672</v>
      </c>
      <c r="B8" s="129">
        <v>30</v>
      </c>
      <c r="C8" s="129">
        <v>17689</v>
      </c>
      <c r="D8" s="129">
        <v>16900</v>
      </c>
      <c r="E8" s="129">
        <v>789</v>
      </c>
      <c r="F8" s="422"/>
    </row>
    <row r="9" spans="1:6" ht="27" customHeight="1">
      <c r="A9" s="128" t="s">
        <v>1673</v>
      </c>
      <c r="B9" s="129">
        <v>44</v>
      </c>
      <c r="C9" s="129">
        <v>1118</v>
      </c>
      <c r="D9" s="129">
        <v>1070</v>
      </c>
      <c r="E9" s="129">
        <v>48</v>
      </c>
      <c r="F9" s="422"/>
    </row>
    <row r="10" spans="1:6" ht="27" customHeight="1">
      <c r="A10" s="128" t="s">
        <v>1674</v>
      </c>
      <c r="B10" s="129">
        <v>58</v>
      </c>
      <c r="C10" s="129">
        <v>3601</v>
      </c>
      <c r="D10" s="129">
        <v>3450</v>
      </c>
      <c r="E10" s="129">
        <v>151</v>
      </c>
      <c r="F10" s="422"/>
    </row>
    <row r="11" spans="1:6" ht="27" customHeight="1">
      <c r="A11" s="128" t="s">
        <v>1675</v>
      </c>
      <c r="B11" s="129">
        <v>106</v>
      </c>
      <c r="C11" s="129">
        <v>0</v>
      </c>
      <c r="D11" s="129">
        <v>0</v>
      </c>
      <c r="E11" s="129">
        <v>0</v>
      </c>
      <c r="F11" s="422"/>
    </row>
    <row r="12" spans="1:6" ht="27" customHeight="1" thickBot="1">
      <c r="A12" s="130" t="s">
        <v>1676</v>
      </c>
      <c r="B12" s="131">
        <v>496</v>
      </c>
      <c r="C12" s="131">
        <v>0</v>
      </c>
      <c r="D12" s="131">
        <v>0</v>
      </c>
      <c r="E12" s="131">
        <v>0</v>
      </c>
      <c r="F12" s="423"/>
    </row>
    <row r="13" spans="1:6" ht="24.75" customHeight="1" thickBot="1">
      <c r="A13" s="424" t="s">
        <v>1663</v>
      </c>
      <c r="B13" s="425"/>
    </row>
    <row r="14" spans="1:6" ht="63" customHeight="1">
      <c r="A14" s="412" t="s">
        <v>1664</v>
      </c>
      <c r="B14" s="405" t="s">
        <v>1665</v>
      </c>
      <c r="C14" s="405" t="s">
        <v>1666</v>
      </c>
      <c r="D14" s="405" t="s">
        <v>1667</v>
      </c>
      <c r="E14" s="405" t="s">
        <v>1668</v>
      </c>
      <c r="F14" s="407" t="s">
        <v>1669</v>
      </c>
    </row>
    <row r="15" spans="1:6" ht="63" customHeight="1">
      <c r="A15" s="426"/>
      <c r="B15" s="427"/>
      <c r="C15" s="427"/>
      <c r="D15" s="427"/>
      <c r="E15" s="427"/>
      <c r="F15" s="428"/>
    </row>
    <row r="16" spans="1:6" ht="27" customHeight="1">
      <c r="A16" s="128" t="s">
        <v>1670</v>
      </c>
      <c r="B16" s="129">
        <v>30</v>
      </c>
      <c r="C16" s="129">
        <v>325423</v>
      </c>
      <c r="D16" s="129">
        <v>310410</v>
      </c>
      <c r="E16" s="129">
        <v>15013</v>
      </c>
      <c r="F16" s="421" t="s">
        <v>1671</v>
      </c>
    </row>
    <row r="17" spans="1:6" ht="27" customHeight="1">
      <c r="A17" s="128" t="s">
        <v>1672</v>
      </c>
      <c r="B17" s="129">
        <v>45</v>
      </c>
      <c r="C17" s="129">
        <v>20055</v>
      </c>
      <c r="D17" s="129">
        <v>19110</v>
      </c>
      <c r="E17" s="129">
        <v>945</v>
      </c>
      <c r="F17" s="422"/>
    </row>
    <row r="18" spans="1:6" ht="27" customHeight="1">
      <c r="A18" s="128" t="s">
        <v>1673</v>
      </c>
      <c r="B18" s="129">
        <v>53</v>
      </c>
      <c r="C18" s="129">
        <v>1997</v>
      </c>
      <c r="D18" s="129">
        <v>1902</v>
      </c>
      <c r="E18" s="129">
        <v>95</v>
      </c>
      <c r="F18" s="422"/>
    </row>
    <row r="19" spans="1:6" ht="27" customHeight="1">
      <c r="A19" s="128" t="s">
        <v>1674</v>
      </c>
      <c r="B19" s="129">
        <v>73</v>
      </c>
      <c r="C19" s="129">
        <v>5237</v>
      </c>
      <c r="D19" s="129">
        <v>5012</v>
      </c>
      <c r="E19" s="129">
        <v>225</v>
      </c>
      <c r="F19" s="422"/>
    </row>
    <row r="20" spans="1:6" ht="27" customHeight="1">
      <c r="A20" s="128" t="s">
        <v>1675</v>
      </c>
      <c r="B20" s="129">
        <v>106</v>
      </c>
      <c r="C20" s="129">
        <v>0</v>
      </c>
      <c r="D20" s="129">
        <v>0</v>
      </c>
      <c r="E20" s="129">
        <v>0</v>
      </c>
      <c r="F20" s="422"/>
    </row>
    <row r="21" spans="1:6" ht="27" customHeight="1" thickBot="1">
      <c r="A21" s="130" t="s">
        <v>1676</v>
      </c>
      <c r="B21" s="131">
        <v>496</v>
      </c>
      <c r="C21" s="131">
        <v>0</v>
      </c>
      <c r="D21" s="131">
        <v>0</v>
      </c>
      <c r="E21" s="131">
        <v>0</v>
      </c>
      <c r="F21" s="423"/>
    </row>
  </sheetData>
  <mergeCells count="19">
    <mergeCell ref="F16:F21"/>
    <mergeCell ref="F7:F12"/>
    <mergeCell ref="A13:B13"/>
    <mergeCell ref="A14:A15"/>
    <mergeCell ref="B14:B15"/>
    <mergeCell ref="C14:C15"/>
    <mergeCell ref="D14:D15"/>
    <mergeCell ref="E14:E15"/>
    <mergeCell ref="F14:F15"/>
    <mergeCell ref="A1:F1"/>
    <mergeCell ref="A2:F2"/>
    <mergeCell ref="A3:F3"/>
    <mergeCell ref="A4:F4"/>
    <mergeCell ref="A5:A6"/>
    <mergeCell ref="B5:B6"/>
    <mergeCell ref="C5:C6"/>
    <mergeCell ref="D5:D6"/>
    <mergeCell ref="E5:E6"/>
    <mergeCell ref="F5:F6"/>
  </mergeCells>
  <printOptions horizontalCentered="1"/>
  <pageMargins left="0.25" right="0.25" top="0.75" bottom="0.75" header="0.3" footer="0.3"/>
  <pageSetup paperSize="9" scale="7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3"/>
  <sheetViews>
    <sheetView topLeftCell="A4" zoomScaleNormal="100" zoomScaleSheetLayoutView="100" workbookViewId="0">
      <selection activeCell="C11" sqref="C11"/>
    </sheetView>
  </sheetViews>
  <sheetFormatPr defaultRowHeight="15"/>
  <cols>
    <col min="1" max="1" width="21.42578125" style="40" customWidth="1"/>
    <col min="2" max="2" width="19.85546875" style="40" customWidth="1"/>
    <col min="3" max="3" width="27.28515625" style="40" customWidth="1"/>
    <col min="4" max="4" width="32.5703125" style="40" customWidth="1"/>
    <col min="5" max="256" width="9.140625" style="40"/>
    <col min="257" max="257" width="21.42578125" style="40" customWidth="1"/>
    <col min="258" max="258" width="19.85546875" style="40" customWidth="1"/>
    <col min="259" max="259" width="27.28515625" style="40" customWidth="1"/>
    <col min="260" max="260" width="32.5703125" style="40" customWidth="1"/>
    <col min="261" max="512" width="9.140625" style="40"/>
    <col min="513" max="513" width="21.42578125" style="40" customWidth="1"/>
    <col min="514" max="514" width="19.85546875" style="40" customWidth="1"/>
    <col min="515" max="515" width="27.28515625" style="40" customWidth="1"/>
    <col min="516" max="516" width="32.5703125" style="40" customWidth="1"/>
    <col min="517" max="768" width="9.140625" style="40"/>
    <col min="769" max="769" width="21.42578125" style="40" customWidth="1"/>
    <col min="770" max="770" width="19.85546875" style="40" customWidth="1"/>
    <col min="771" max="771" width="27.28515625" style="40" customWidth="1"/>
    <col min="772" max="772" width="32.5703125" style="40" customWidth="1"/>
    <col min="773" max="1024" width="9.140625" style="40"/>
    <col min="1025" max="1025" width="21.42578125" style="40" customWidth="1"/>
    <col min="1026" max="1026" width="19.85546875" style="40" customWidth="1"/>
    <col min="1027" max="1027" width="27.28515625" style="40" customWidth="1"/>
    <col min="1028" max="1028" width="32.5703125" style="40" customWidth="1"/>
    <col min="1029" max="1280" width="9.140625" style="40"/>
    <col min="1281" max="1281" width="21.42578125" style="40" customWidth="1"/>
    <col min="1282" max="1282" width="19.85546875" style="40" customWidth="1"/>
    <col min="1283" max="1283" width="27.28515625" style="40" customWidth="1"/>
    <col min="1284" max="1284" width="32.5703125" style="40" customWidth="1"/>
    <col min="1285" max="1536" width="9.140625" style="40"/>
    <col min="1537" max="1537" width="21.42578125" style="40" customWidth="1"/>
    <col min="1538" max="1538" width="19.85546875" style="40" customWidth="1"/>
    <col min="1539" max="1539" width="27.28515625" style="40" customWidth="1"/>
    <col min="1540" max="1540" width="32.5703125" style="40" customWidth="1"/>
    <col min="1541" max="1792" width="9.140625" style="40"/>
    <col min="1793" max="1793" width="21.42578125" style="40" customWidth="1"/>
    <col min="1794" max="1794" width="19.85546875" style="40" customWidth="1"/>
    <col min="1795" max="1795" width="27.28515625" style="40" customWidth="1"/>
    <col min="1796" max="1796" width="32.5703125" style="40" customWidth="1"/>
    <col min="1797" max="2048" width="9.140625" style="40"/>
    <col min="2049" max="2049" width="21.42578125" style="40" customWidth="1"/>
    <col min="2050" max="2050" width="19.85546875" style="40" customWidth="1"/>
    <col min="2051" max="2051" width="27.28515625" style="40" customWidth="1"/>
    <col min="2052" max="2052" width="32.5703125" style="40" customWidth="1"/>
    <col min="2053" max="2304" width="9.140625" style="40"/>
    <col min="2305" max="2305" width="21.42578125" style="40" customWidth="1"/>
    <col min="2306" max="2306" width="19.85546875" style="40" customWidth="1"/>
    <col min="2307" max="2307" width="27.28515625" style="40" customWidth="1"/>
    <col min="2308" max="2308" width="32.5703125" style="40" customWidth="1"/>
    <col min="2309" max="2560" width="9.140625" style="40"/>
    <col min="2561" max="2561" width="21.42578125" style="40" customWidth="1"/>
    <col min="2562" max="2562" width="19.85546875" style="40" customWidth="1"/>
    <col min="2563" max="2563" width="27.28515625" style="40" customWidth="1"/>
    <col min="2564" max="2564" width="32.5703125" style="40" customWidth="1"/>
    <col min="2565" max="2816" width="9.140625" style="40"/>
    <col min="2817" max="2817" width="21.42578125" style="40" customWidth="1"/>
    <col min="2818" max="2818" width="19.85546875" style="40" customWidth="1"/>
    <col min="2819" max="2819" width="27.28515625" style="40" customWidth="1"/>
    <col min="2820" max="2820" width="32.5703125" style="40" customWidth="1"/>
    <col min="2821" max="3072" width="9.140625" style="40"/>
    <col min="3073" max="3073" width="21.42578125" style="40" customWidth="1"/>
    <col min="3074" max="3074" width="19.85546875" style="40" customWidth="1"/>
    <col min="3075" max="3075" width="27.28515625" style="40" customWidth="1"/>
    <col min="3076" max="3076" width="32.5703125" style="40" customWidth="1"/>
    <col min="3077" max="3328" width="9.140625" style="40"/>
    <col min="3329" max="3329" width="21.42578125" style="40" customWidth="1"/>
    <col min="3330" max="3330" width="19.85546875" style="40" customWidth="1"/>
    <col min="3331" max="3331" width="27.28515625" style="40" customWidth="1"/>
    <col min="3332" max="3332" width="32.5703125" style="40" customWidth="1"/>
    <col min="3333" max="3584" width="9.140625" style="40"/>
    <col min="3585" max="3585" width="21.42578125" style="40" customWidth="1"/>
    <col min="3586" max="3586" width="19.85546875" style="40" customWidth="1"/>
    <col min="3587" max="3587" width="27.28515625" style="40" customWidth="1"/>
    <col min="3588" max="3588" width="32.5703125" style="40" customWidth="1"/>
    <col min="3589" max="3840" width="9.140625" style="40"/>
    <col min="3841" max="3841" width="21.42578125" style="40" customWidth="1"/>
    <col min="3842" max="3842" width="19.85546875" style="40" customWidth="1"/>
    <col min="3843" max="3843" width="27.28515625" style="40" customWidth="1"/>
    <col min="3844" max="3844" width="32.5703125" style="40" customWidth="1"/>
    <col min="3845" max="4096" width="9.140625" style="40"/>
    <col min="4097" max="4097" width="21.42578125" style="40" customWidth="1"/>
    <col min="4098" max="4098" width="19.85546875" style="40" customWidth="1"/>
    <col min="4099" max="4099" width="27.28515625" style="40" customWidth="1"/>
    <col min="4100" max="4100" width="32.5703125" style="40" customWidth="1"/>
    <col min="4101" max="4352" width="9.140625" style="40"/>
    <col min="4353" max="4353" width="21.42578125" style="40" customWidth="1"/>
    <col min="4354" max="4354" width="19.85546875" style="40" customWidth="1"/>
    <col min="4355" max="4355" width="27.28515625" style="40" customWidth="1"/>
    <col min="4356" max="4356" width="32.5703125" style="40" customWidth="1"/>
    <col min="4357" max="4608" width="9.140625" style="40"/>
    <col min="4609" max="4609" width="21.42578125" style="40" customWidth="1"/>
    <col min="4610" max="4610" width="19.85546875" style="40" customWidth="1"/>
    <col min="4611" max="4611" width="27.28515625" style="40" customWidth="1"/>
    <col min="4612" max="4612" width="32.5703125" style="40" customWidth="1"/>
    <col min="4613" max="4864" width="9.140625" style="40"/>
    <col min="4865" max="4865" width="21.42578125" style="40" customWidth="1"/>
    <col min="4866" max="4866" width="19.85546875" style="40" customWidth="1"/>
    <col min="4867" max="4867" width="27.28515625" style="40" customWidth="1"/>
    <col min="4868" max="4868" width="32.5703125" style="40" customWidth="1"/>
    <col min="4869" max="5120" width="9.140625" style="40"/>
    <col min="5121" max="5121" width="21.42578125" style="40" customWidth="1"/>
    <col min="5122" max="5122" width="19.85546875" style="40" customWidth="1"/>
    <col min="5123" max="5123" width="27.28515625" style="40" customWidth="1"/>
    <col min="5124" max="5124" width="32.5703125" style="40" customWidth="1"/>
    <col min="5125" max="5376" width="9.140625" style="40"/>
    <col min="5377" max="5377" width="21.42578125" style="40" customWidth="1"/>
    <col min="5378" max="5378" width="19.85546875" style="40" customWidth="1"/>
    <col min="5379" max="5379" width="27.28515625" style="40" customWidth="1"/>
    <col min="5380" max="5380" width="32.5703125" style="40" customWidth="1"/>
    <col min="5381" max="5632" width="9.140625" style="40"/>
    <col min="5633" max="5633" width="21.42578125" style="40" customWidth="1"/>
    <col min="5634" max="5634" width="19.85546875" style="40" customWidth="1"/>
    <col min="5635" max="5635" width="27.28515625" style="40" customWidth="1"/>
    <col min="5636" max="5636" width="32.5703125" style="40" customWidth="1"/>
    <col min="5637" max="5888" width="9.140625" style="40"/>
    <col min="5889" max="5889" width="21.42578125" style="40" customWidth="1"/>
    <col min="5890" max="5890" width="19.85546875" style="40" customWidth="1"/>
    <col min="5891" max="5891" width="27.28515625" style="40" customWidth="1"/>
    <col min="5892" max="5892" width="32.5703125" style="40" customWidth="1"/>
    <col min="5893" max="6144" width="9.140625" style="40"/>
    <col min="6145" max="6145" width="21.42578125" style="40" customWidth="1"/>
    <col min="6146" max="6146" width="19.85546875" style="40" customWidth="1"/>
    <col min="6147" max="6147" width="27.28515625" style="40" customWidth="1"/>
    <col min="6148" max="6148" width="32.5703125" style="40" customWidth="1"/>
    <col min="6149" max="6400" width="9.140625" style="40"/>
    <col min="6401" max="6401" width="21.42578125" style="40" customWidth="1"/>
    <col min="6402" max="6402" width="19.85546875" style="40" customWidth="1"/>
    <col min="6403" max="6403" width="27.28515625" style="40" customWidth="1"/>
    <col min="6404" max="6404" width="32.5703125" style="40" customWidth="1"/>
    <col min="6405" max="6656" width="9.140625" style="40"/>
    <col min="6657" max="6657" width="21.42578125" style="40" customWidth="1"/>
    <col min="6658" max="6658" width="19.85546875" style="40" customWidth="1"/>
    <col min="6659" max="6659" width="27.28515625" style="40" customWidth="1"/>
    <col min="6660" max="6660" width="32.5703125" style="40" customWidth="1"/>
    <col min="6661" max="6912" width="9.140625" style="40"/>
    <col min="6913" max="6913" width="21.42578125" style="40" customWidth="1"/>
    <col min="6914" max="6914" width="19.85546875" style="40" customWidth="1"/>
    <col min="6915" max="6915" width="27.28515625" style="40" customWidth="1"/>
    <col min="6916" max="6916" width="32.5703125" style="40" customWidth="1"/>
    <col min="6917" max="7168" width="9.140625" style="40"/>
    <col min="7169" max="7169" width="21.42578125" style="40" customWidth="1"/>
    <col min="7170" max="7170" width="19.85546875" style="40" customWidth="1"/>
    <col min="7171" max="7171" width="27.28515625" style="40" customWidth="1"/>
    <col min="7172" max="7172" width="32.5703125" style="40" customWidth="1"/>
    <col min="7173" max="7424" width="9.140625" style="40"/>
    <col min="7425" max="7425" width="21.42578125" style="40" customWidth="1"/>
    <col min="7426" max="7426" width="19.85546875" style="40" customWidth="1"/>
    <col min="7427" max="7427" width="27.28515625" style="40" customWidth="1"/>
    <col min="7428" max="7428" width="32.5703125" style="40" customWidth="1"/>
    <col min="7429" max="7680" width="9.140625" style="40"/>
    <col min="7681" max="7681" width="21.42578125" style="40" customWidth="1"/>
    <col min="7682" max="7682" width="19.85546875" style="40" customWidth="1"/>
    <col min="7683" max="7683" width="27.28515625" style="40" customWidth="1"/>
    <col min="7684" max="7684" width="32.5703125" style="40" customWidth="1"/>
    <col min="7685" max="7936" width="9.140625" style="40"/>
    <col min="7937" max="7937" width="21.42578125" style="40" customWidth="1"/>
    <col min="7938" max="7938" width="19.85546875" style="40" customWidth="1"/>
    <col min="7939" max="7939" width="27.28515625" style="40" customWidth="1"/>
    <col min="7940" max="7940" width="32.5703125" style="40" customWidth="1"/>
    <col min="7941" max="8192" width="9.140625" style="40"/>
    <col min="8193" max="8193" width="21.42578125" style="40" customWidth="1"/>
    <col min="8194" max="8194" width="19.85546875" style="40" customWidth="1"/>
    <col min="8195" max="8195" width="27.28515625" style="40" customWidth="1"/>
    <col min="8196" max="8196" width="32.5703125" style="40" customWidth="1"/>
    <col min="8197" max="8448" width="9.140625" style="40"/>
    <col min="8449" max="8449" width="21.42578125" style="40" customWidth="1"/>
    <col min="8450" max="8450" width="19.85546875" style="40" customWidth="1"/>
    <col min="8451" max="8451" width="27.28515625" style="40" customWidth="1"/>
    <col min="8452" max="8452" width="32.5703125" style="40" customWidth="1"/>
    <col min="8453" max="8704" width="9.140625" style="40"/>
    <col min="8705" max="8705" width="21.42578125" style="40" customWidth="1"/>
    <col min="8706" max="8706" width="19.85546875" style="40" customWidth="1"/>
    <col min="8707" max="8707" width="27.28515625" style="40" customWidth="1"/>
    <col min="8708" max="8708" width="32.5703125" style="40" customWidth="1"/>
    <col min="8709" max="8960" width="9.140625" style="40"/>
    <col min="8961" max="8961" width="21.42578125" style="40" customWidth="1"/>
    <col min="8962" max="8962" width="19.85546875" style="40" customWidth="1"/>
    <col min="8963" max="8963" width="27.28515625" style="40" customWidth="1"/>
    <col min="8964" max="8964" width="32.5703125" style="40" customWidth="1"/>
    <col min="8965" max="9216" width="9.140625" style="40"/>
    <col min="9217" max="9217" width="21.42578125" style="40" customWidth="1"/>
    <col min="9218" max="9218" width="19.85546875" style="40" customWidth="1"/>
    <col min="9219" max="9219" width="27.28515625" style="40" customWidth="1"/>
    <col min="9220" max="9220" width="32.5703125" style="40" customWidth="1"/>
    <col min="9221" max="9472" width="9.140625" style="40"/>
    <col min="9473" max="9473" width="21.42578125" style="40" customWidth="1"/>
    <col min="9474" max="9474" width="19.85546875" style="40" customWidth="1"/>
    <col min="9475" max="9475" width="27.28515625" style="40" customWidth="1"/>
    <col min="9476" max="9476" width="32.5703125" style="40" customWidth="1"/>
    <col min="9477" max="9728" width="9.140625" style="40"/>
    <col min="9729" max="9729" width="21.42578125" style="40" customWidth="1"/>
    <col min="9730" max="9730" width="19.85546875" style="40" customWidth="1"/>
    <col min="9731" max="9731" width="27.28515625" style="40" customWidth="1"/>
    <col min="9732" max="9732" width="32.5703125" style="40" customWidth="1"/>
    <col min="9733" max="9984" width="9.140625" style="40"/>
    <col min="9985" max="9985" width="21.42578125" style="40" customWidth="1"/>
    <col min="9986" max="9986" width="19.85546875" style="40" customWidth="1"/>
    <col min="9987" max="9987" width="27.28515625" style="40" customWidth="1"/>
    <col min="9988" max="9988" width="32.5703125" style="40" customWidth="1"/>
    <col min="9989" max="10240" width="9.140625" style="40"/>
    <col min="10241" max="10241" width="21.42578125" style="40" customWidth="1"/>
    <col min="10242" max="10242" width="19.85546875" style="40" customWidth="1"/>
    <col min="10243" max="10243" width="27.28515625" style="40" customWidth="1"/>
    <col min="10244" max="10244" width="32.5703125" style="40" customWidth="1"/>
    <col min="10245" max="10496" width="9.140625" style="40"/>
    <col min="10497" max="10497" width="21.42578125" style="40" customWidth="1"/>
    <col min="10498" max="10498" width="19.85546875" style="40" customWidth="1"/>
    <col min="10499" max="10499" width="27.28515625" style="40" customWidth="1"/>
    <col min="10500" max="10500" width="32.5703125" style="40" customWidth="1"/>
    <col min="10501" max="10752" width="9.140625" style="40"/>
    <col min="10753" max="10753" width="21.42578125" style="40" customWidth="1"/>
    <col min="10754" max="10754" width="19.85546875" style="40" customWidth="1"/>
    <col min="10755" max="10755" width="27.28515625" style="40" customWidth="1"/>
    <col min="10756" max="10756" width="32.5703125" style="40" customWidth="1"/>
    <col min="10757" max="11008" width="9.140625" style="40"/>
    <col min="11009" max="11009" width="21.42578125" style="40" customWidth="1"/>
    <col min="11010" max="11010" width="19.85546875" style="40" customWidth="1"/>
    <col min="11011" max="11011" width="27.28515625" style="40" customWidth="1"/>
    <col min="11012" max="11012" width="32.5703125" style="40" customWidth="1"/>
    <col min="11013" max="11264" width="9.140625" style="40"/>
    <col min="11265" max="11265" width="21.42578125" style="40" customWidth="1"/>
    <col min="11266" max="11266" width="19.85546875" style="40" customWidth="1"/>
    <col min="11267" max="11267" width="27.28515625" style="40" customWidth="1"/>
    <col min="11268" max="11268" width="32.5703125" style="40" customWidth="1"/>
    <col min="11269" max="11520" width="9.140625" style="40"/>
    <col min="11521" max="11521" width="21.42578125" style="40" customWidth="1"/>
    <col min="11522" max="11522" width="19.85546875" style="40" customWidth="1"/>
    <col min="11523" max="11523" width="27.28515625" style="40" customWidth="1"/>
    <col min="11524" max="11524" width="32.5703125" style="40" customWidth="1"/>
    <col min="11525" max="11776" width="9.140625" style="40"/>
    <col min="11777" max="11777" width="21.42578125" style="40" customWidth="1"/>
    <col min="11778" max="11778" width="19.85546875" style="40" customWidth="1"/>
    <col min="11779" max="11779" width="27.28515625" style="40" customWidth="1"/>
    <col min="11780" max="11780" width="32.5703125" style="40" customWidth="1"/>
    <col min="11781" max="12032" width="9.140625" style="40"/>
    <col min="12033" max="12033" width="21.42578125" style="40" customWidth="1"/>
    <col min="12034" max="12034" width="19.85546875" style="40" customWidth="1"/>
    <col min="12035" max="12035" width="27.28515625" style="40" customWidth="1"/>
    <col min="12036" max="12036" width="32.5703125" style="40" customWidth="1"/>
    <col min="12037" max="12288" width="9.140625" style="40"/>
    <col min="12289" max="12289" width="21.42578125" style="40" customWidth="1"/>
    <col min="12290" max="12290" width="19.85546875" style="40" customWidth="1"/>
    <col min="12291" max="12291" width="27.28515625" style="40" customWidth="1"/>
    <col min="12292" max="12292" width="32.5703125" style="40" customWidth="1"/>
    <col min="12293" max="12544" width="9.140625" style="40"/>
    <col min="12545" max="12545" width="21.42578125" style="40" customWidth="1"/>
    <col min="12546" max="12546" width="19.85546875" style="40" customWidth="1"/>
    <col min="12547" max="12547" width="27.28515625" style="40" customWidth="1"/>
    <col min="12548" max="12548" width="32.5703125" style="40" customWidth="1"/>
    <col min="12549" max="12800" width="9.140625" style="40"/>
    <col min="12801" max="12801" width="21.42578125" style="40" customWidth="1"/>
    <col min="12802" max="12802" width="19.85546875" style="40" customWidth="1"/>
    <col min="12803" max="12803" width="27.28515625" style="40" customWidth="1"/>
    <col min="12804" max="12804" width="32.5703125" style="40" customWidth="1"/>
    <col min="12805" max="13056" width="9.140625" style="40"/>
    <col min="13057" max="13057" width="21.42578125" style="40" customWidth="1"/>
    <col min="13058" max="13058" width="19.85546875" style="40" customWidth="1"/>
    <col min="13059" max="13059" width="27.28515625" style="40" customWidth="1"/>
    <col min="13060" max="13060" width="32.5703125" style="40" customWidth="1"/>
    <col min="13061" max="13312" width="9.140625" style="40"/>
    <col min="13313" max="13313" width="21.42578125" style="40" customWidth="1"/>
    <col min="13314" max="13314" width="19.85546875" style="40" customWidth="1"/>
    <col min="13315" max="13315" width="27.28515625" style="40" customWidth="1"/>
    <col min="13316" max="13316" width="32.5703125" style="40" customWidth="1"/>
    <col min="13317" max="13568" width="9.140625" style="40"/>
    <col min="13569" max="13569" width="21.42578125" style="40" customWidth="1"/>
    <col min="13570" max="13570" width="19.85546875" style="40" customWidth="1"/>
    <col min="13571" max="13571" width="27.28515625" style="40" customWidth="1"/>
    <col min="13572" max="13572" width="32.5703125" style="40" customWidth="1"/>
    <col min="13573" max="13824" width="9.140625" style="40"/>
    <col min="13825" max="13825" width="21.42578125" style="40" customWidth="1"/>
    <col min="13826" max="13826" width="19.85546875" style="40" customWidth="1"/>
    <col min="13827" max="13827" width="27.28515625" style="40" customWidth="1"/>
    <col min="13828" max="13828" width="32.5703125" style="40" customWidth="1"/>
    <col min="13829" max="14080" width="9.140625" style="40"/>
    <col min="14081" max="14081" width="21.42578125" style="40" customWidth="1"/>
    <col min="14082" max="14082" width="19.85546875" style="40" customWidth="1"/>
    <col min="14083" max="14083" width="27.28515625" style="40" customWidth="1"/>
    <col min="14084" max="14084" width="32.5703125" style="40" customWidth="1"/>
    <col min="14085" max="14336" width="9.140625" style="40"/>
    <col min="14337" max="14337" width="21.42578125" style="40" customWidth="1"/>
    <col min="14338" max="14338" width="19.85546875" style="40" customWidth="1"/>
    <col min="14339" max="14339" width="27.28515625" style="40" customWidth="1"/>
    <col min="14340" max="14340" width="32.5703125" style="40" customWidth="1"/>
    <col min="14341" max="14592" width="9.140625" style="40"/>
    <col min="14593" max="14593" width="21.42578125" style="40" customWidth="1"/>
    <col min="14594" max="14594" width="19.85546875" style="40" customWidth="1"/>
    <col min="14595" max="14595" width="27.28515625" style="40" customWidth="1"/>
    <col min="14596" max="14596" width="32.5703125" style="40" customWidth="1"/>
    <col min="14597" max="14848" width="9.140625" style="40"/>
    <col min="14849" max="14849" width="21.42578125" style="40" customWidth="1"/>
    <col min="14850" max="14850" width="19.85546875" style="40" customWidth="1"/>
    <col min="14851" max="14851" width="27.28515625" style="40" customWidth="1"/>
    <col min="14852" max="14852" width="32.5703125" style="40" customWidth="1"/>
    <col min="14853" max="15104" width="9.140625" style="40"/>
    <col min="15105" max="15105" width="21.42578125" style="40" customWidth="1"/>
    <col min="15106" max="15106" width="19.85546875" style="40" customWidth="1"/>
    <col min="15107" max="15107" width="27.28515625" style="40" customWidth="1"/>
    <col min="15108" max="15108" width="32.5703125" style="40" customWidth="1"/>
    <col min="15109" max="15360" width="9.140625" style="40"/>
    <col min="15361" max="15361" width="21.42578125" style="40" customWidth="1"/>
    <col min="15362" max="15362" width="19.85546875" style="40" customWidth="1"/>
    <col min="15363" max="15363" width="27.28515625" style="40" customWidth="1"/>
    <col min="15364" max="15364" width="32.5703125" style="40" customWidth="1"/>
    <col min="15365" max="15616" width="9.140625" style="40"/>
    <col min="15617" max="15617" width="21.42578125" style="40" customWidth="1"/>
    <col min="15618" max="15618" width="19.85546875" style="40" customWidth="1"/>
    <col min="15619" max="15619" width="27.28515625" style="40" customWidth="1"/>
    <col min="15620" max="15620" width="32.5703125" style="40" customWidth="1"/>
    <col min="15621" max="15872" width="9.140625" style="40"/>
    <col min="15873" max="15873" width="21.42578125" style="40" customWidth="1"/>
    <col min="15874" max="15874" width="19.85546875" style="40" customWidth="1"/>
    <col min="15875" max="15875" width="27.28515625" style="40" customWidth="1"/>
    <col min="15876" max="15876" width="32.5703125" style="40" customWidth="1"/>
    <col min="15877" max="16128" width="9.140625" style="40"/>
    <col min="16129" max="16129" width="21.42578125" style="40" customWidth="1"/>
    <col min="16130" max="16130" width="19.85546875" style="40" customWidth="1"/>
    <col min="16131" max="16131" width="27.28515625" style="40" customWidth="1"/>
    <col min="16132" max="16132" width="32.5703125" style="40" customWidth="1"/>
    <col min="16133" max="16384" width="9.140625" style="40"/>
  </cols>
  <sheetData>
    <row r="1" spans="1:7" ht="20.25">
      <c r="A1" s="429" t="s">
        <v>1678</v>
      </c>
      <c r="B1" s="429"/>
      <c r="C1" s="429"/>
      <c r="D1" s="429"/>
      <c r="E1" s="132"/>
      <c r="F1" s="132"/>
    </row>
    <row r="2" spans="1:7" ht="15.75">
      <c r="A2" s="430" t="s">
        <v>1679</v>
      </c>
      <c r="B2" s="430"/>
      <c r="C2" s="430"/>
      <c r="D2" s="430"/>
      <c r="E2" s="132"/>
      <c r="F2" s="132"/>
    </row>
    <row r="3" spans="1:7" ht="6.75" customHeight="1">
      <c r="A3" s="127"/>
      <c r="B3" s="127"/>
      <c r="C3" s="127"/>
      <c r="D3" s="127"/>
      <c r="E3" s="132"/>
      <c r="F3" s="132"/>
    </row>
    <row r="4" spans="1:7" ht="15.75">
      <c r="A4" s="409" t="s">
        <v>1680</v>
      </c>
      <c r="B4" s="409"/>
      <c r="C4" s="409"/>
      <c r="D4" s="409"/>
      <c r="E4" s="132"/>
      <c r="F4" s="132"/>
    </row>
    <row r="5" spans="1:7" ht="15.75">
      <c r="A5" s="431" t="s">
        <v>1681</v>
      </c>
      <c r="B5" s="431"/>
      <c r="C5" s="431"/>
      <c r="D5" s="431"/>
      <c r="E5" s="132"/>
      <c r="F5" s="132"/>
    </row>
    <row r="6" spans="1:7" ht="16.5" thickBot="1">
      <c r="A6" s="133" t="s">
        <v>1663</v>
      </c>
      <c r="B6" s="134"/>
      <c r="C6" s="134"/>
      <c r="D6" s="134"/>
      <c r="E6" s="132"/>
      <c r="F6" s="132"/>
    </row>
    <row r="7" spans="1:7" ht="51">
      <c r="A7" s="135" t="s">
        <v>1682</v>
      </c>
      <c r="B7" s="136" t="s">
        <v>1683</v>
      </c>
      <c r="C7" s="136" t="s">
        <v>1684</v>
      </c>
      <c r="D7" s="137" t="s">
        <v>1685</v>
      </c>
      <c r="E7" s="138"/>
      <c r="F7" s="138"/>
    </row>
    <row r="8" spans="1:7" ht="18" customHeight="1">
      <c r="A8" s="139" t="s">
        <v>1686</v>
      </c>
      <c r="B8" s="115" t="s">
        <v>1687</v>
      </c>
      <c r="C8" s="115" t="s">
        <v>1688</v>
      </c>
      <c r="D8" s="116" t="s">
        <v>1688</v>
      </c>
      <c r="E8" s="138"/>
      <c r="F8" s="138"/>
      <c r="G8" s="140"/>
    </row>
    <row r="9" spans="1:7" ht="18" customHeight="1">
      <c r="A9" s="139" t="s">
        <v>1597</v>
      </c>
      <c r="B9" s="115" t="s">
        <v>1687</v>
      </c>
      <c r="C9" s="115" t="s">
        <v>1688</v>
      </c>
      <c r="D9" s="116" t="s">
        <v>1688</v>
      </c>
      <c r="E9" s="138"/>
      <c r="F9" s="138"/>
      <c r="G9" s="140"/>
    </row>
    <row r="10" spans="1:7" ht="18" customHeight="1">
      <c r="A10" s="139" t="s">
        <v>1598</v>
      </c>
      <c r="B10" s="115" t="s">
        <v>1687</v>
      </c>
      <c r="C10" s="115" t="s">
        <v>1688</v>
      </c>
      <c r="D10" s="116" t="s">
        <v>1688</v>
      </c>
      <c r="E10" s="138"/>
      <c r="F10" s="138"/>
      <c r="G10" s="140"/>
    </row>
    <row r="11" spans="1:7" ht="18" customHeight="1">
      <c r="A11" s="139" t="s">
        <v>1599</v>
      </c>
      <c r="B11" s="115" t="s">
        <v>1687</v>
      </c>
      <c r="C11" s="115" t="s">
        <v>1688</v>
      </c>
      <c r="D11" s="116" t="s">
        <v>1688</v>
      </c>
      <c r="E11" s="138"/>
      <c r="F11" s="138"/>
      <c r="G11" s="140"/>
    </row>
    <row r="12" spans="1:7" ht="18" customHeight="1">
      <c r="A12" s="139" t="s">
        <v>1600</v>
      </c>
      <c r="B12" s="115" t="s">
        <v>1687</v>
      </c>
      <c r="C12" s="115">
        <v>528</v>
      </c>
      <c r="D12" s="116">
        <v>528</v>
      </c>
      <c r="E12" s="138"/>
      <c r="F12" s="138"/>
      <c r="G12" s="140"/>
    </row>
    <row r="13" spans="1:7" ht="18" customHeight="1">
      <c r="A13" s="139" t="s">
        <v>1689</v>
      </c>
      <c r="B13" s="115" t="s">
        <v>1687</v>
      </c>
      <c r="C13" s="115">
        <v>1629</v>
      </c>
      <c r="D13" s="116">
        <v>1629</v>
      </c>
      <c r="E13" s="138"/>
      <c r="F13" s="138"/>
      <c r="G13" s="140"/>
    </row>
    <row r="14" spans="1:7" ht="18" customHeight="1" thickBot="1">
      <c r="A14" s="141" t="s">
        <v>1690</v>
      </c>
      <c r="B14" s="142" t="s">
        <v>1687</v>
      </c>
      <c r="C14" s="142">
        <v>2151</v>
      </c>
      <c r="D14" s="143">
        <v>2151</v>
      </c>
      <c r="E14" s="138"/>
      <c r="F14" s="138"/>
    </row>
    <row r="15" spans="1:7" ht="16.5" thickBot="1">
      <c r="A15" s="432" t="s">
        <v>1677</v>
      </c>
      <c r="B15" s="433"/>
      <c r="C15" s="138"/>
      <c r="D15" s="138"/>
      <c r="E15" s="138"/>
      <c r="F15" s="138"/>
    </row>
    <row r="16" spans="1:7" ht="51">
      <c r="A16" s="135" t="s">
        <v>1682</v>
      </c>
      <c r="B16" s="136" t="s">
        <v>1683</v>
      </c>
      <c r="C16" s="136" t="s">
        <v>1684</v>
      </c>
      <c r="D16" s="137" t="s">
        <v>1685</v>
      </c>
      <c r="E16" s="138"/>
      <c r="F16" s="138"/>
    </row>
    <row r="17" spans="1:7" ht="18" customHeight="1">
      <c r="A17" s="139" t="s">
        <v>1686</v>
      </c>
      <c r="B17" s="115" t="s">
        <v>1687</v>
      </c>
      <c r="C17" s="115" t="s">
        <v>1688</v>
      </c>
      <c r="D17" s="116" t="s">
        <v>1688</v>
      </c>
      <c r="E17" s="138"/>
      <c r="F17" s="138"/>
      <c r="G17" s="140"/>
    </row>
    <row r="18" spans="1:7" ht="18" customHeight="1">
      <c r="A18" s="139" t="s">
        <v>1597</v>
      </c>
      <c r="B18" s="115" t="s">
        <v>1687</v>
      </c>
      <c r="C18" s="115" t="s">
        <v>1688</v>
      </c>
      <c r="D18" s="116" t="s">
        <v>1688</v>
      </c>
      <c r="E18" s="138"/>
      <c r="F18" s="138"/>
      <c r="G18" s="140"/>
    </row>
    <row r="19" spans="1:7" ht="18" customHeight="1">
      <c r="A19" s="139" t="s">
        <v>1598</v>
      </c>
      <c r="B19" s="115" t="s">
        <v>1687</v>
      </c>
      <c r="C19" s="115" t="s">
        <v>1688</v>
      </c>
      <c r="D19" s="116" t="s">
        <v>1688</v>
      </c>
      <c r="E19" s="138"/>
      <c r="F19" s="138"/>
      <c r="G19" s="140"/>
    </row>
    <row r="20" spans="1:7" ht="18" customHeight="1">
      <c r="A20" s="139" t="s">
        <v>1599</v>
      </c>
      <c r="B20" s="115" t="s">
        <v>1687</v>
      </c>
      <c r="C20" s="115" t="s">
        <v>1688</v>
      </c>
      <c r="D20" s="116" t="s">
        <v>1688</v>
      </c>
      <c r="E20" s="138"/>
      <c r="F20" s="138"/>
      <c r="G20" s="140"/>
    </row>
    <row r="21" spans="1:7" ht="18" customHeight="1">
      <c r="A21" s="139" t="s">
        <v>1600</v>
      </c>
      <c r="B21" s="115" t="s">
        <v>1687</v>
      </c>
      <c r="C21" s="115">
        <v>327</v>
      </c>
      <c r="D21" s="116">
        <v>327</v>
      </c>
      <c r="E21" s="138"/>
      <c r="F21" s="138"/>
      <c r="G21" s="140"/>
    </row>
    <row r="22" spans="1:7" ht="18" customHeight="1">
      <c r="A22" s="139" t="s">
        <v>1689</v>
      </c>
      <c r="B22" s="115" t="s">
        <v>1687</v>
      </c>
      <c r="C22" s="115">
        <v>2092</v>
      </c>
      <c r="D22" s="116">
        <v>2092</v>
      </c>
      <c r="E22" s="138"/>
      <c r="F22" s="138"/>
      <c r="G22" s="140"/>
    </row>
    <row r="23" spans="1:7" ht="18" customHeight="1" thickBot="1">
      <c r="A23" s="141" t="s">
        <v>1690</v>
      </c>
      <c r="B23" s="142" t="s">
        <v>1687</v>
      </c>
      <c r="C23" s="142">
        <v>4204</v>
      </c>
      <c r="D23" s="143">
        <v>4204</v>
      </c>
      <c r="E23" s="138"/>
      <c r="F23" s="138"/>
    </row>
  </sheetData>
  <mergeCells count="5">
    <mergeCell ref="A1:D1"/>
    <mergeCell ref="A2:D2"/>
    <mergeCell ref="A4:D4"/>
    <mergeCell ref="A5:D5"/>
    <mergeCell ref="A15:B15"/>
  </mergeCells>
  <printOptions horizontalCentered="1"/>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17"/>
  <sheetViews>
    <sheetView topLeftCell="A3" zoomScaleNormal="100" zoomScaleSheetLayoutView="115" workbookViewId="0">
      <selection activeCell="A3" sqref="A3"/>
    </sheetView>
  </sheetViews>
  <sheetFormatPr defaultRowHeight="15"/>
  <cols>
    <col min="1" max="1" width="21.42578125" style="40" customWidth="1"/>
    <col min="2" max="2" width="19.85546875" style="40" customWidth="1"/>
    <col min="3" max="3" width="27.28515625" style="40" customWidth="1"/>
    <col min="4" max="4" width="32.5703125" style="40" customWidth="1"/>
    <col min="5" max="256" width="9.140625" style="40"/>
    <col min="257" max="257" width="21.42578125" style="40" customWidth="1"/>
    <col min="258" max="258" width="19.85546875" style="40" customWidth="1"/>
    <col min="259" max="259" width="27.28515625" style="40" customWidth="1"/>
    <col min="260" max="260" width="32.5703125" style="40" customWidth="1"/>
    <col min="261" max="512" width="9.140625" style="40"/>
    <col min="513" max="513" width="21.42578125" style="40" customWidth="1"/>
    <col min="514" max="514" width="19.85546875" style="40" customWidth="1"/>
    <col min="515" max="515" width="27.28515625" style="40" customWidth="1"/>
    <col min="516" max="516" width="32.5703125" style="40" customWidth="1"/>
    <col min="517" max="768" width="9.140625" style="40"/>
    <col min="769" max="769" width="21.42578125" style="40" customWidth="1"/>
    <col min="770" max="770" width="19.85546875" style="40" customWidth="1"/>
    <col min="771" max="771" width="27.28515625" style="40" customWidth="1"/>
    <col min="772" max="772" width="32.5703125" style="40" customWidth="1"/>
    <col min="773" max="1024" width="9.140625" style="40"/>
    <col min="1025" max="1025" width="21.42578125" style="40" customWidth="1"/>
    <col min="1026" max="1026" width="19.85546875" style="40" customWidth="1"/>
    <col min="1027" max="1027" width="27.28515625" style="40" customWidth="1"/>
    <col min="1028" max="1028" width="32.5703125" style="40" customWidth="1"/>
    <col min="1029" max="1280" width="9.140625" style="40"/>
    <col min="1281" max="1281" width="21.42578125" style="40" customWidth="1"/>
    <col min="1282" max="1282" width="19.85546875" style="40" customWidth="1"/>
    <col min="1283" max="1283" width="27.28515625" style="40" customWidth="1"/>
    <col min="1284" max="1284" width="32.5703125" style="40" customWidth="1"/>
    <col min="1285" max="1536" width="9.140625" style="40"/>
    <col min="1537" max="1537" width="21.42578125" style="40" customWidth="1"/>
    <col min="1538" max="1538" width="19.85546875" style="40" customWidth="1"/>
    <col min="1539" max="1539" width="27.28515625" style="40" customWidth="1"/>
    <col min="1540" max="1540" width="32.5703125" style="40" customWidth="1"/>
    <col min="1541" max="1792" width="9.140625" style="40"/>
    <col min="1793" max="1793" width="21.42578125" style="40" customWidth="1"/>
    <col min="1794" max="1794" width="19.85546875" style="40" customWidth="1"/>
    <col min="1795" max="1795" width="27.28515625" style="40" customWidth="1"/>
    <col min="1796" max="1796" width="32.5703125" style="40" customWidth="1"/>
    <col min="1797" max="2048" width="9.140625" style="40"/>
    <col min="2049" max="2049" width="21.42578125" style="40" customWidth="1"/>
    <col min="2050" max="2050" width="19.85546875" style="40" customWidth="1"/>
    <col min="2051" max="2051" width="27.28515625" style="40" customWidth="1"/>
    <col min="2052" max="2052" width="32.5703125" style="40" customWidth="1"/>
    <col min="2053" max="2304" width="9.140625" style="40"/>
    <col min="2305" max="2305" width="21.42578125" style="40" customWidth="1"/>
    <col min="2306" max="2306" width="19.85546875" style="40" customWidth="1"/>
    <col min="2307" max="2307" width="27.28515625" style="40" customWidth="1"/>
    <col min="2308" max="2308" width="32.5703125" style="40" customWidth="1"/>
    <col min="2309" max="2560" width="9.140625" style="40"/>
    <col min="2561" max="2561" width="21.42578125" style="40" customWidth="1"/>
    <col min="2562" max="2562" width="19.85546875" style="40" customWidth="1"/>
    <col min="2563" max="2563" width="27.28515625" style="40" customWidth="1"/>
    <col min="2564" max="2564" width="32.5703125" style="40" customWidth="1"/>
    <col min="2565" max="2816" width="9.140625" style="40"/>
    <col min="2817" max="2817" width="21.42578125" style="40" customWidth="1"/>
    <col min="2818" max="2818" width="19.85546875" style="40" customWidth="1"/>
    <col min="2819" max="2819" width="27.28515625" style="40" customWidth="1"/>
    <col min="2820" max="2820" width="32.5703125" style="40" customWidth="1"/>
    <col min="2821" max="3072" width="9.140625" style="40"/>
    <col min="3073" max="3073" width="21.42578125" style="40" customWidth="1"/>
    <col min="3074" max="3074" width="19.85546875" style="40" customWidth="1"/>
    <col min="3075" max="3075" width="27.28515625" style="40" customWidth="1"/>
    <col min="3076" max="3076" width="32.5703125" style="40" customWidth="1"/>
    <col min="3077" max="3328" width="9.140625" style="40"/>
    <col min="3329" max="3329" width="21.42578125" style="40" customWidth="1"/>
    <col min="3330" max="3330" width="19.85546875" style="40" customWidth="1"/>
    <col min="3331" max="3331" width="27.28515625" style="40" customWidth="1"/>
    <col min="3332" max="3332" width="32.5703125" style="40" customWidth="1"/>
    <col min="3333" max="3584" width="9.140625" style="40"/>
    <col min="3585" max="3585" width="21.42578125" style="40" customWidth="1"/>
    <col min="3586" max="3586" width="19.85546875" style="40" customWidth="1"/>
    <col min="3587" max="3587" width="27.28515625" style="40" customWidth="1"/>
    <col min="3588" max="3588" width="32.5703125" style="40" customWidth="1"/>
    <col min="3589" max="3840" width="9.140625" style="40"/>
    <col min="3841" max="3841" width="21.42578125" style="40" customWidth="1"/>
    <col min="3842" max="3842" width="19.85546875" style="40" customWidth="1"/>
    <col min="3843" max="3843" width="27.28515625" style="40" customWidth="1"/>
    <col min="3844" max="3844" width="32.5703125" style="40" customWidth="1"/>
    <col min="3845" max="4096" width="9.140625" style="40"/>
    <col min="4097" max="4097" width="21.42578125" style="40" customWidth="1"/>
    <col min="4098" max="4098" width="19.85546875" style="40" customWidth="1"/>
    <col min="4099" max="4099" width="27.28515625" style="40" customWidth="1"/>
    <col min="4100" max="4100" width="32.5703125" style="40" customWidth="1"/>
    <col min="4101" max="4352" width="9.140625" style="40"/>
    <col min="4353" max="4353" width="21.42578125" style="40" customWidth="1"/>
    <col min="4354" max="4354" width="19.85546875" style="40" customWidth="1"/>
    <col min="4355" max="4355" width="27.28515625" style="40" customWidth="1"/>
    <col min="4356" max="4356" width="32.5703125" style="40" customWidth="1"/>
    <col min="4357" max="4608" width="9.140625" style="40"/>
    <col min="4609" max="4609" width="21.42578125" style="40" customWidth="1"/>
    <col min="4610" max="4610" width="19.85546875" style="40" customWidth="1"/>
    <col min="4611" max="4611" width="27.28515625" style="40" customWidth="1"/>
    <col min="4612" max="4612" width="32.5703125" style="40" customWidth="1"/>
    <col min="4613" max="4864" width="9.140625" style="40"/>
    <col min="4865" max="4865" width="21.42578125" style="40" customWidth="1"/>
    <col min="4866" max="4866" width="19.85546875" style="40" customWidth="1"/>
    <col min="4867" max="4867" width="27.28515625" style="40" customWidth="1"/>
    <col min="4868" max="4868" width="32.5703125" style="40" customWidth="1"/>
    <col min="4869" max="5120" width="9.140625" style="40"/>
    <col min="5121" max="5121" width="21.42578125" style="40" customWidth="1"/>
    <col min="5122" max="5122" width="19.85546875" style="40" customWidth="1"/>
    <col min="5123" max="5123" width="27.28515625" style="40" customWidth="1"/>
    <col min="5124" max="5124" width="32.5703125" style="40" customWidth="1"/>
    <col min="5125" max="5376" width="9.140625" style="40"/>
    <col min="5377" max="5377" width="21.42578125" style="40" customWidth="1"/>
    <col min="5378" max="5378" width="19.85546875" style="40" customWidth="1"/>
    <col min="5379" max="5379" width="27.28515625" style="40" customWidth="1"/>
    <col min="5380" max="5380" width="32.5703125" style="40" customWidth="1"/>
    <col min="5381" max="5632" width="9.140625" style="40"/>
    <col min="5633" max="5633" width="21.42578125" style="40" customWidth="1"/>
    <col min="5634" max="5634" width="19.85546875" style="40" customWidth="1"/>
    <col min="5635" max="5635" width="27.28515625" style="40" customWidth="1"/>
    <col min="5636" max="5636" width="32.5703125" style="40" customWidth="1"/>
    <col min="5637" max="5888" width="9.140625" style="40"/>
    <col min="5889" max="5889" width="21.42578125" style="40" customWidth="1"/>
    <col min="5890" max="5890" width="19.85546875" style="40" customWidth="1"/>
    <col min="5891" max="5891" width="27.28515625" style="40" customWidth="1"/>
    <col min="5892" max="5892" width="32.5703125" style="40" customWidth="1"/>
    <col min="5893" max="6144" width="9.140625" style="40"/>
    <col min="6145" max="6145" width="21.42578125" style="40" customWidth="1"/>
    <col min="6146" max="6146" width="19.85546875" style="40" customWidth="1"/>
    <col min="6147" max="6147" width="27.28515625" style="40" customWidth="1"/>
    <col min="6148" max="6148" width="32.5703125" style="40" customWidth="1"/>
    <col min="6149" max="6400" width="9.140625" style="40"/>
    <col min="6401" max="6401" width="21.42578125" style="40" customWidth="1"/>
    <col min="6402" max="6402" width="19.85546875" style="40" customWidth="1"/>
    <col min="6403" max="6403" width="27.28515625" style="40" customWidth="1"/>
    <col min="6404" max="6404" width="32.5703125" style="40" customWidth="1"/>
    <col min="6405" max="6656" width="9.140625" style="40"/>
    <col min="6657" max="6657" width="21.42578125" style="40" customWidth="1"/>
    <col min="6658" max="6658" width="19.85546875" style="40" customWidth="1"/>
    <col min="6659" max="6659" width="27.28515625" style="40" customWidth="1"/>
    <col min="6660" max="6660" width="32.5703125" style="40" customWidth="1"/>
    <col min="6661" max="6912" width="9.140625" style="40"/>
    <col min="6913" max="6913" width="21.42578125" style="40" customWidth="1"/>
    <col min="6914" max="6914" width="19.85546875" style="40" customWidth="1"/>
    <col min="6915" max="6915" width="27.28515625" style="40" customWidth="1"/>
    <col min="6916" max="6916" width="32.5703125" style="40" customWidth="1"/>
    <col min="6917" max="7168" width="9.140625" style="40"/>
    <col min="7169" max="7169" width="21.42578125" style="40" customWidth="1"/>
    <col min="7170" max="7170" width="19.85546875" style="40" customWidth="1"/>
    <col min="7171" max="7171" width="27.28515625" style="40" customWidth="1"/>
    <col min="7172" max="7172" width="32.5703125" style="40" customWidth="1"/>
    <col min="7173" max="7424" width="9.140625" style="40"/>
    <col min="7425" max="7425" width="21.42578125" style="40" customWidth="1"/>
    <col min="7426" max="7426" width="19.85546875" style="40" customWidth="1"/>
    <col min="7427" max="7427" width="27.28515625" style="40" customWidth="1"/>
    <col min="7428" max="7428" width="32.5703125" style="40" customWidth="1"/>
    <col min="7429" max="7680" width="9.140625" style="40"/>
    <col min="7681" max="7681" width="21.42578125" style="40" customWidth="1"/>
    <col min="7682" max="7682" width="19.85546875" style="40" customWidth="1"/>
    <col min="7683" max="7683" width="27.28515625" style="40" customWidth="1"/>
    <col min="7684" max="7684" width="32.5703125" style="40" customWidth="1"/>
    <col min="7685" max="7936" width="9.140625" style="40"/>
    <col min="7937" max="7937" width="21.42578125" style="40" customWidth="1"/>
    <col min="7938" max="7938" width="19.85546875" style="40" customWidth="1"/>
    <col min="7939" max="7939" width="27.28515625" style="40" customWidth="1"/>
    <col min="7940" max="7940" width="32.5703125" style="40" customWidth="1"/>
    <col min="7941" max="8192" width="9.140625" style="40"/>
    <col min="8193" max="8193" width="21.42578125" style="40" customWidth="1"/>
    <col min="8194" max="8194" width="19.85546875" style="40" customWidth="1"/>
    <col min="8195" max="8195" width="27.28515625" style="40" customWidth="1"/>
    <col min="8196" max="8196" width="32.5703125" style="40" customWidth="1"/>
    <col min="8197" max="8448" width="9.140625" style="40"/>
    <col min="8449" max="8449" width="21.42578125" style="40" customWidth="1"/>
    <col min="8450" max="8450" width="19.85546875" style="40" customWidth="1"/>
    <col min="8451" max="8451" width="27.28515625" style="40" customWidth="1"/>
    <col min="8452" max="8452" width="32.5703125" style="40" customWidth="1"/>
    <col min="8453" max="8704" width="9.140625" style="40"/>
    <col min="8705" max="8705" width="21.42578125" style="40" customWidth="1"/>
    <col min="8706" max="8706" width="19.85546875" style="40" customWidth="1"/>
    <col min="8707" max="8707" width="27.28515625" style="40" customWidth="1"/>
    <col min="8708" max="8708" width="32.5703125" style="40" customWidth="1"/>
    <col min="8709" max="8960" width="9.140625" style="40"/>
    <col min="8961" max="8961" width="21.42578125" style="40" customWidth="1"/>
    <col min="8962" max="8962" width="19.85546875" style="40" customWidth="1"/>
    <col min="8963" max="8963" width="27.28515625" style="40" customWidth="1"/>
    <col min="8964" max="8964" width="32.5703125" style="40" customWidth="1"/>
    <col min="8965" max="9216" width="9.140625" style="40"/>
    <col min="9217" max="9217" width="21.42578125" style="40" customWidth="1"/>
    <col min="9218" max="9218" width="19.85546875" style="40" customWidth="1"/>
    <col min="9219" max="9219" width="27.28515625" style="40" customWidth="1"/>
    <col min="9220" max="9220" width="32.5703125" style="40" customWidth="1"/>
    <col min="9221" max="9472" width="9.140625" style="40"/>
    <col min="9473" max="9473" width="21.42578125" style="40" customWidth="1"/>
    <col min="9474" max="9474" width="19.85546875" style="40" customWidth="1"/>
    <col min="9475" max="9475" width="27.28515625" style="40" customWidth="1"/>
    <col min="9476" max="9476" width="32.5703125" style="40" customWidth="1"/>
    <col min="9477" max="9728" width="9.140625" style="40"/>
    <col min="9729" max="9729" width="21.42578125" style="40" customWidth="1"/>
    <col min="9730" max="9730" width="19.85546875" style="40" customWidth="1"/>
    <col min="9731" max="9731" width="27.28515625" style="40" customWidth="1"/>
    <col min="9732" max="9732" width="32.5703125" style="40" customWidth="1"/>
    <col min="9733" max="9984" width="9.140625" style="40"/>
    <col min="9985" max="9985" width="21.42578125" style="40" customWidth="1"/>
    <col min="9986" max="9986" width="19.85546875" style="40" customWidth="1"/>
    <col min="9987" max="9987" width="27.28515625" style="40" customWidth="1"/>
    <col min="9988" max="9988" width="32.5703125" style="40" customWidth="1"/>
    <col min="9989" max="10240" width="9.140625" style="40"/>
    <col min="10241" max="10241" width="21.42578125" style="40" customWidth="1"/>
    <col min="10242" max="10242" width="19.85546875" style="40" customWidth="1"/>
    <col min="10243" max="10243" width="27.28515625" style="40" customWidth="1"/>
    <col min="10244" max="10244" width="32.5703125" style="40" customWidth="1"/>
    <col min="10245" max="10496" width="9.140625" style="40"/>
    <col min="10497" max="10497" width="21.42578125" style="40" customWidth="1"/>
    <col min="10498" max="10498" width="19.85546875" style="40" customWidth="1"/>
    <col min="10499" max="10499" width="27.28515625" style="40" customWidth="1"/>
    <col min="10500" max="10500" width="32.5703125" style="40" customWidth="1"/>
    <col min="10501" max="10752" width="9.140625" style="40"/>
    <col min="10753" max="10753" width="21.42578125" style="40" customWidth="1"/>
    <col min="10754" max="10754" width="19.85546875" style="40" customWidth="1"/>
    <col min="10755" max="10755" width="27.28515625" style="40" customWidth="1"/>
    <col min="10756" max="10756" width="32.5703125" style="40" customWidth="1"/>
    <col min="10757" max="11008" width="9.140625" style="40"/>
    <col min="11009" max="11009" width="21.42578125" style="40" customWidth="1"/>
    <col min="11010" max="11010" width="19.85546875" style="40" customWidth="1"/>
    <col min="11011" max="11011" width="27.28515625" style="40" customWidth="1"/>
    <col min="11012" max="11012" width="32.5703125" style="40" customWidth="1"/>
    <col min="11013" max="11264" width="9.140625" style="40"/>
    <col min="11265" max="11265" width="21.42578125" style="40" customWidth="1"/>
    <col min="11266" max="11266" width="19.85546875" style="40" customWidth="1"/>
    <col min="11267" max="11267" width="27.28515625" style="40" customWidth="1"/>
    <col min="11268" max="11268" width="32.5703125" style="40" customWidth="1"/>
    <col min="11269" max="11520" width="9.140625" style="40"/>
    <col min="11521" max="11521" width="21.42578125" style="40" customWidth="1"/>
    <col min="11522" max="11522" width="19.85546875" style="40" customWidth="1"/>
    <col min="11523" max="11523" width="27.28515625" style="40" customWidth="1"/>
    <col min="11524" max="11524" width="32.5703125" style="40" customWidth="1"/>
    <col min="11525" max="11776" width="9.140625" style="40"/>
    <col min="11777" max="11777" width="21.42578125" style="40" customWidth="1"/>
    <col min="11778" max="11778" width="19.85546875" style="40" customWidth="1"/>
    <col min="11779" max="11779" width="27.28515625" style="40" customWidth="1"/>
    <col min="11780" max="11780" width="32.5703125" style="40" customWidth="1"/>
    <col min="11781" max="12032" width="9.140625" style="40"/>
    <col min="12033" max="12033" width="21.42578125" style="40" customWidth="1"/>
    <col min="12034" max="12034" width="19.85546875" style="40" customWidth="1"/>
    <col min="12035" max="12035" width="27.28515625" style="40" customWidth="1"/>
    <col min="12036" max="12036" width="32.5703125" style="40" customWidth="1"/>
    <col min="12037" max="12288" width="9.140625" style="40"/>
    <col min="12289" max="12289" width="21.42578125" style="40" customWidth="1"/>
    <col min="12290" max="12290" width="19.85546875" style="40" customWidth="1"/>
    <col min="12291" max="12291" width="27.28515625" style="40" customWidth="1"/>
    <col min="12292" max="12292" width="32.5703125" style="40" customWidth="1"/>
    <col min="12293" max="12544" width="9.140625" style="40"/>
    <col min="12545" max="12545" width="21.42578125" style="40" customWidth="1"/>
    <col min="12546" max="12546" width="19.85546875" style="40" customWidth="1"/>
    <col min="12547" max="12547" width="27.28515625" style="40" customWidth="1"/>
    <col min="12548" max="12548" width="32.5703125" style="40" customWidth="1"/>
    <col min="12549" max="12800" width="9.140625" style="40"/>
    <col min="12801" max="12801" width="21.42578125" style="40" customWidth="1"/>
    <col min="12802" max="12802" width="19.85546875" style="40" customWidth="1"/>
    <col min="12803" max="12803" width="27.28515625" style="40" customWidth="1"/>
    <col min="12804" max="12804" width="32.5703125" style="40" customWidth="1"/>
    <col min="12805" max="13056" width="9.140625" style="40"/>
    <col min="13057" max="13057" width="21.42578125" style="40" customWidth="1"/>
    <col min="13058" max="13058" width="19.85546875" style="40" customWidth="1"/>
    <col min="13059" max="13059" width="27.28515625" style="40" customWidth="1"/>
    <col min="13060" max="13060" width="32.5703125" style="40" customWidth="1"/>
    <col min="13061" max="13312" width="9.140625" style="40"/>
    <col min="13313" max="13313" width="21.42578125" style="40" customWidth="1"/>
    <col min="13314" max="13314" width="19.85546875" style="40" customWidth="1"/>
    <col min="13315" max="13315" width="27.28515625" style="40" customWidth="1"/>
    <col min="13316" max="13316" width="32.5703125" style="40" customWidth="1"/>
    <col min="13317" max="13568" width="9.140625" style="40"/>
    <col min="13569" max="13569" width="21.42578125" style="40" customWidth="1"/>
    <col min="13570" max="13570" width="19.85546875" style="40" customWidth="1"/>
    <col min="13571" max="13571" width="27.28515625" style="40" customWidth="1"/>
    <col min="13572" max="13572" width="32.5703125" style="40" customWidth="1"/>
    <col min="13573" max="13824" width="9.140625" style="40"/>
    <col min="13825" max="13825" width="21.42578125" style="40" customWidth="1"/>
    <col min="13826" max="13826" width="19.85546875" style="40" customWidth="1"/>
    <col min="13827" max="13827" width="27.28515625" style="40" customWidth="1"/>
    <col min="13828" max="13828" width="32.5703125" style="40" customWidth="1"/>
    <col min="13829" max="14080" width="9.140625" style="40"/>
    <col min="14081" max="14081" width="21.42578125" style="40" customWidth="1"/>
    <col min="14082" max="14082" width="19.85546875" style="40" customWidth="1"/>
    <col min="14083" max="14083" width="27.28515625" style="40" customWidth="1"/>
    <col min="14084" max="14084" width="32.5703125" style="40" customWidth="1"/>
    <col min="14085" max="14336" width="9.140625" style="40"/>
    <col min="14337" max="14337" width="21.42578125" style="40" customWidth="1"/>
    <col min="14338" max="14338" width="19.85546875" style="40" customWidth="1"/>
    <col min="14339" max="14339" width="27.28515625" style="40" customWidth="1"/>
    <col min="14340" max="14340" width="32.5703125" style="40" customWidth="1"/>
    <col min="14341" max="14592" width="9.140625" style="40"/>
    <col min="14593" max="14593" width="21.42578125" style="40" customWidth="1"/>
    <col min="14594" max="14594" width="19.85546875" style="40" customWidth="1"/>
    <col min="14595" max="14595" width="27.28515625" style="40" customWidth="1"/>
    <col min="14596" max="14596" width="32.5703125" style="40" customWidth="1"/>
    <col min="14597" max="14848" width="9.140625" style="40"/>
    <col min="14849" max="14849" width="21.42578125" style="40" customWidth="1"/>
    <col min="14850" max="14850" width="19.85546875" style="40" customWidth="1"/>
    <col min="14851" max="14851" width="27.28515625" style="40" customWidth="1"/>
    <col min="14852" max="14852" width="32.5703125" style="40" customWidth="1"/>
    <col min="14853" max="15104" width="9.140625" style="40"/>
    <col min="15105" max="15105" width="21.42578125" style="40" customWidth="1"/>
    <col min="15106" max="15106" width="19.85546875" style="40" customWidth="1"/>
    <col min="15107" max="15107" width="27.28515625" style="40" customWidth="1"/>
    <col min="15108" max="15108" width="32.5703125" style="40" customWidth="1"/>
    <col min="15109" max="15360" width="9.140625" style="40"/>
    <col min="15361" max="15361" width="21.42578125" style="40" customWidth="1"/>
    <col min="15362" max="15362" width="19.85546875" style="40" customWidth="1"/>
    <col min="15363" max="15363" width="27.28515625" style="40" customWidth="1"/>
    <col min="15364" max="15364" width="32.5703125" style="40" customWidth="1"/>
    <col min="15365" max="15616" width="9.140625" style="40"/>
    <col min="15617" max="15617" width="21.42578125" style="40" customWidth="1"/>
    <col min="15618" max="15618" width="19.85546875" style="40" customWidth="1"/>
    <col min="15619" max="15619" width="27.28515625" style="40" customWidth="1"/>
    <col min="15620" max="15620" width="32.5703125" style="40" customWidth="1"/>
    <col min="15621" max="15872" width="9.140625" style="40"/>
    <col min="15873" max="15873" width="21.42578125" style="40" customWidth="1"/>
    <col min="15874" max="15874" width="19.85546875" style="40" customWidth="1"/>
    <col min="15875" max="15875" width="27.28515625" style="40" customWidth="1"/>
    <col min="15876" max="15876" width="32.5703125" style="40" customWidth="1"/>
    <col min="15877" max="16128" width="9.140625" style="40"/>
    <col min="16129" max="16129" width="21.42578125" style="40" customWidth="1"/>
    <col min="16130" max="16130" width="19.85546875" style="40" customWidth="1"/>
    <col min="16131" max="16131" width="27.28515625" style="40" customWidth="1"/>
    <col min="16132" max="16132" width="32.5703125" style="40" customWidth="1"/>
    <col min="16133" max="16384" width="9.140625" style="40"/>
  </cols>
  <sheetData>
    <row r="1" spans="1:7" ht="20.25">
      <c r="A1" s="429" t="s">
        <v>1691</v>
      </c>
      <c r="B1" s="429"/>
      <c r="C1" s="429"/>
      <c r="D1" s="429"/>
      <c r="E1" s="132"/>
      <c r="F1" s="132"/>
    </row>
    <row r="2" spans="1:7" ht="15.75">
      <c r="A2" s="410" t="s">
        <v>1812</v>
      </c>
      <c r="B2" s="410"/>
      <c r="C2" s="410"/>
      <c r="D2" s="410"/>
      <c r="E2" s="132"/>
      <c r="F2" s="132"/>
    </row>
    <row r="3" spans="1:7" ht="7.5" customHeight="1">
      <c r="E3" s="132"/>
      <c r="F3" s="132"/>
    </row>
    <row r="4" spans="1:7" ht="15.75">
      <c r="A4" s="409" t="s">
        <v>1692</v>
      </c>
      <c r="B4" s="409"/>
      <c r="C4" s="409"/>
      <c r="D4" s="409"/>
      <c r="E4" s="132"/>
      <c r="F4" s="132"/>
    </row>
    <row r="5" spans="1:7" ht="15.75">
      <c r="A5" s="431" t="s">
        <v>1693</v>
      </c>
      <c r="B5" s="431"/>
      <c r="C5" s="431"/>
      <c r="D5" s="431"/>
      <c r="E5" s="144"/>
      <c r="F5" s="144"/>
    </row>
    <row r="6" spans="1:7" ht="27" customHeight="1" thickBot="1">
      <c r="A6" s="145" t="s">
        <v>1810</v>
      </c>
      <c r="B6" s="145"/>
      <c r="C6" s="145"/>
      <c r="D6" s="145"/>
      <c r="E6" s="132"/>
      <c r="F6" s="132"/>
    </row>
    <row r="7" spans="1:7" ht="51.75" thickBot="1">
      <c r="A7" s="146" t="s">
        <v>1694</v>
      </c>
      <c r="B7" s="147" t="s">
        <v>1695</v>
      </c>
      <c r="C7" s="147" t="s">
        <v>1696</v>
      </c>
      <c r="D7" s="148" t="s">
        <v>1697</v>
      </c>
      <c r="E7" s="138"/>
      <c r="F7" s="138"/>
    </row>
    <row r="8" spans="1:7" ht="64.5" customHeight="1" thickBot="1">
      <c r="A8" s="149" t="s">
        <v>1698</v>
      </c>
      <c r="B8" s="150" t="s">
        <v>1699</v>
      </c>
      <c r="C8" s="151">
        <v>94</v>
      </c>
      <c r="D8" s="152">
        <v>94</v>
      </c>
      <c r="E8" s="138"/>
      <c r="F8" s="138"/>
      <c r="G8" s="140"/>
    </row>
    <row r="9" spans="1:7" ht="16.5" thickBot="1">
      <c r="A9" s="432" t="s">
        <v>1663</v>
      </c>
      <c r="B9" s="433"/>
      <c r="C9" s="434"/>
      <c r="D9" s="434"/>
      <c r="E9" s="138"/>
      <c r="F9" s="138"/>
      <c r="G9" s="140"/>
    </row>
    <row r="10" spans="1:7" ht="51.75" thickBot="1">
      <c r="A10" s="146" t="s">
        <v>1694</v>
      </c>
      <c r="B10" s="147" t="s">
        <v>1695</v>
      </c>
      <c r="C10" s="147" t="s">
        <v>1696</v>
      </c>
      <c r="D10" s="148" t="s">
        <v>1697</v>
      </c>
      <c r="E10" s="138"/>
      <c r="F10" s="138"/>
    </row>
    <row r="11" spans="1:7" ht="64.5" customHeight="1" thickBot="1">
      <c r="A11" s="149" t="s">
        <v>1698</v>
      </c>
      <c r="B11" s="150" t="s">
        <v>1699</v>
      </c>
      <c r="C11" s="151">
        <v>131</v>
      </c>
      <c r="D11" s="152">
        <v>131</v>
      </c>
      <c r="E11" s="138"/>
      <c r="F11" s="138"/>
      <c r="G11" s="140"/>
    </row>
    <row r="12" spans="1:7">
      <c r="A12" s="138"/>
      <c r="B12" s="138"/>
      <c r="C12" s="138"/>
      <c r="D12" s="138"/>
      <c r="E12" s="138"/>
      <c r="F12" s="138"/>
    </row>
    <row r="13" spans="1:7">
      <c r="A13" s="138"/>
      <c r="B13" s="138"/>
      <c r="C13" s="138"/>
      <c r="D13" s="138"/>
      <c r="E13" s="138"/>
      <c r="F13" s="138"/>
    </row>
    <row r="14" spans="1:7">
      <c r="A14" s="138"/>
      <c r="B14" s="138"/>
      <c r="C14" s="138"/>
      <c r="D14" s="138"/>
      <c r="E14" s="138"/>
      <c r="F14" s="138"/>
    </row>
    <row r="15" spans="1:7">
      <c r="A15" s="138"/>
      <c r="B15" s="138"/>
      <c r="C15" s="138"/>
      <c r="D15" s="138"/>
      <c r="E15" s="138"/>
      <c r="F15" s="138"/>
    </row>
    <row r="16" spans="1:7">
      <c r="A16" s="138"/>
      <c r="B16" s="138"/>
      <c r="C16" s="138"/>
      <c r="D16" s="138"/>
      <c r="E16" s="138"/>
      <c r="F16" s="138"/>
    </row>
    <row r="17" spans="1:6">
      <c r="A17" s="138"/>
      <c r="B17" s="138"/>
      <c r="C17" s="138"/>
      <c r="D17" s="138"/>
      <c r="E17" s="138"/>
      <c r="F17" s="138"/>
    </row>
  </sheetData>
  <mergeCells count="6">
    <mergeCell ref="A1:D1"/>
    <mergeCell ref="A2:D2"/>
    <mergeCell ref="A4:D4"/>
    <mergeCell ref="A5:D5"/>
    <mergeCell ref="A9:B9"/>
    <mergeCell ref="C9:D9"/>
  </mergeCells>
  <printOptions horizontalCentered="1"/>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21"/>
  <sheetViews>
    <sheetView zoomScaleNormal="100" zoomScaleSheetLayoutView="85" workbookViewId="0">
      <selection activeCell="B7" sqref="B7"/>
    </sheetView>
  </sheetViews>
  <sheetFormatPr defaultRowHeight="15"/>
  <cols>
    <col min="1" max="1" width="36.42578125" style="40" customWidth="1"/>
    <col min="2" max="2" width="27.42578125" style="40" customWidth="1"/>
    <col min="3" max="3" width="22.42578125" style="40" customWidth="1"/>
    <col min="4" max="4" width="15.7109375" style="40" customWidth="1"/>
    <col min="5" max="5" width="16.140625" style="40" customWidth="1"/>
    <col min="6" max="6" width="22.28515625" style="40" customWidth="1"/>
    <col min="7" max="256" width="9.140625" style="40"/>
    <col min="257" max="257" width="36.42578125" style="40" customWidth="1"/>
    <col min="258" max="258" width="27.42578125" style="40" customWidth="1"/>
    <col min="259" max="259" width="22.42578125" style="40" customWidth="1"/>
    <col min="260" max="260" width="15.7109375" style="40" customWidth="1"/>
    <col min="261" max="261" width="16.140625" style="40" customWidth="1"/>
    <col min="262" max="262" width="22.28515625" style="40" customWidth="1"/>
    <col min="263" max="512" width="9.140625" style="40"/>
    <col min="513" max="513" width="36.42578125" style="40" customWidth="1"/>
    <col min="514" max="514" width="27.42578125" style="40" customWidth="1"/>
    <col min="515" max="515" width="22.42578125" style="40" customWidth="1"/>
    <col min="516" max="516" width="15.7109375" style="40" customWidth="1"/>
    <col min="517" max="517" width="16.140625" style="40" customWidth="1"/>
    <col min="518" max="518" width="22.28515625" style="40" customWidth="1"/>
    <col min="519" max="768" width="9.140625" style="40"/>
    <col min="769" max="769" width="36.42578125" style="40" customWidth="1"/>
    <col min="770" max="770" width="27.42578125" style="40" customWidth="1"/>
    <col min="771" max="771" width="22.42578125" style="40" customWidth="1"/>
    <col min="772" max="772" width="15.7109375" style="40" customWidth="1"/>
    <col min="773" max="773" width="16.140625" style="40" customWidth="1"/>
    <col min="774" max="774" width="22.28515625" style="40" customWidth="1"/>
    <col min="775" max="1024" width="9.140625" style="40"/>
    <col min="1025" max="1025" width="36.42578125" style="40" customWidth="1"/>
    <col min="1026" max="1026" width="27.42578125" style="40" customWidth="1"/>
    <col min="1027" max="1027" width="22.42578125" style="40" customWidth="1"/>
    <col min="1028" max="1028" width="15.7109375" style="40" customWidth="1"/>
    <col min="1029" max="1029" width="16.140625" style="40" customWidth="1"/>
    <col min="1030" max="1030" width="22.28515625" style="40" customWidth="1"/>
    <col min="1031" max="1280" width="9.140625" style="40"/>
    <col min="1281" max="1281" width="36.42578125" style="40" customWidth="1"/>
    <col min="1282" max="1282" width="27.42578125" style="40" customWidth="1"/>
    <col min="1283" max="1283" width="22.42578125" style="40" customWidth="1"/>
    <col min="1284" max="1284" width="15.7109375" style="40" customWidth="1"/>
    <col min="1285" max="1285" width="16.140625" style="40" customWidth="1"/>
    <col min="1286" max="1286" width="22.28515625" style="40" customWidth="1"/>
    <col min="1287" max="1536" width="9.140625" style="40"/>
    <col min="1537" max="1537" width="36.42578125" style="40" customWidth="1"/>
    <col min="1538" max="1538" width="27.42578125" style="40" customWidth="1"/>
    <col min="1539" max="1539" width="22.42578125" style="40" customWidth="1"/>
    <col min="1540" max="1540" width="15.7109375" style="40" customWidth="1"/>
    <col min="1541" max="1541" width="16.140625" style="40" customWidth="1"/>
    <col min="1542" max="1542" width="22.28515625" style="40" customWidth="1"/>
    <col min="1543" max="1792" width="9.140625" style="40"/>
    <col min="1793" max="1793" width="36.42578125" style="40" customWidth="1"/>
    <col min="1794" max="1794" width="27.42578125" style="40" customWidth="1"/>
    <col min="1795" max="1795" width="22.42578125" style="40" customWidth="1"/>
    <col min="1796" max="1796" width="15.7109375" style="40" customWidth="1"/>
    <col min="1797" max="1797" width="16.140625" style="40" customWidth="1"/>
    <col min="1798" max="1798" width="22.28515625" style="40" customWidth="1"/>
    <col min="1799" max="2048" width="9.140625" style="40"/>
    <col min="2049" max="2049" width="36.42578125" style="40" customWidth="1"/>
    <col min="2050" max="2050" width="27.42578125" style="40" customWidth="1"/>
    <col min="2051" max="2051" width="22.42578125" style="40" customWidth="1"/>
    <col min="2052" max="2052" width="15.7109375" style="40" customWidth="1"/>
    <col min="2053" max="2053" width="16.140625" style="40" customWidth="1"/>
    <col min="2054" max="2054" width="22.28515625" style="40" customWidth="1"/>
    <col min="2055" max="2304" width="9.140625" style="40"/>
    <col min="2305" max="2305" width="36.42578125" style="40" customWidth="1"/>
    <col min="2306" max="2306" width="27.42578125" style="40" customWidth="1"/>
    <col min="2307" max="2307" width="22.42578125" style="40" customWidth="1"/>
    <col min="2308" max="2308" width="15.7109375" style="40" customWidth="1"/>
    <col min="2309" max="2309" width="16.140625" style="40" customWidth="1"/>
    <col min="2310" max="2310" width="22.28515625" style="40" customWidth="1"/>
    <col min="2311" max="2560" width="9.140625" style="40"/>
    <col min="2561" max="2561" width="36.42578125" style="40" customWidth="1"/>
    <col min="2562" max="2562" width="27.42578125" style="40" customWidth="1"/>
    <col min="2563" max="2563" width="22.42578125" style="40" customWidth="1"/>
    <col min="2564" max="2564" width="15.7109375" style="40" customWidth="1"/>
    <col min="2565" max="2565" width="16.140625" style="40" customWidth="1"/>
    <col min="2566" max="2566" width="22.28515625" style="40" customWidth="1"/>
    <col min="2567" max="2816" width="9.140625" style="40"/>
    <col min="2817" max="2817" width="36.42578125" style="40" customWidth="1"/>
    <col min="2818" max="2818" width="27.42578125" style="40" customWidth="1"/>
    <col min="2819" max="2819" width="22.42578125" style="40" customWidth="1"/>
    <col min="2820" max="2820" width="15.7109375" style="40" customWidth="1"/>
    <col min="2821" max="2821" width="16.140625" style="40" customWidth="1"/>
    <col min="2822" max="2822" width="22.28515625" style="40" customWidth="1"/>
    <col min="2823" max="3072" width="9.140625" style="40"/>
    <col min="3073" max="3073" width="36.42578125" style="40" customWidth="1"/>
    <col min="3074" max="3074" width="27.42578125" style="40" customWidth="1"/>
    <col min="3075" max="3075" width="22.42578125" style="40" customWidth="1"/>
    <col min="3076" max="3076" width="15.7109375" style="40" customWidth="1"/>
    <col min="3077" max="3077" width="16.140625" style="40" customWidth="1"/>
    <col min="3078" max="3078" width="22.28515625" style="40" customWidth="1"/>
    <col min="3079" max="3328" width="9.140625" style="40"/>
    <col min="3329" max="3329" width="36.42578125" style="40" customWidth="1"/>
    <col min="3330" max="3330" width="27.42578125" style="40" customWidth="1"/>
    <col min="3331" max="3331" width="22.42578125" style="40" customWidth="1"/>
    <col min="3332" max="3332" width="15.7109375" style="40" customWidth="1"/>
    <col min="3333" max="3333" width="16.140625" style="40" customWidth="1"/>
    <col min="3334" max="3334" width="22.28515625" style="40" customWidth="1"/>
    <col min="3335" max="3584" width="9.140625" style="40"/>
    <col min="3585" max="3585" width="36.42578125" style="40" customWidth="1"/>
    <col min="3586" max="3586" width="27.42578125" style="40" customWidth="1"/>
    <col min="3587" max="3587" width="22.42578125" style="40" customWidth="1"/>
    <col min="3588" max="3588" width="15.7109375" style="40" customWidth="1"/>
    <col min="3589" max="3589" width="16.140625" style="40" customWidth="1"/>
    <col min="3590" max="3590" width="22.28515625" style="40" customWidth="1"/>
    <col min="3591" max="3840" width="9.140625" style="40"/>
    <col min="3841" max="3841" width="36.42578125" style="40" customWidth="1"/>
    <col min="3842" max="3842" width="27.42578125" style="40" customWidth="1"/>
    <col min="3843" max="3843" width="22.42578125" style="40" customWidth="1"/>
    <col min="3844" max="3844" width="15.7109375" style="40" customWidth="1"/>
    <col min="3845" max="3845" width="16.140625" style="40" customWidth="1"/>
    <col min="3846" max="3846" width="22.28515625" style="40" customWidth="1"/>
    <col min="3847" max="4096" width="9.140625" style="40"/>
    <col min="4097" max="4097" width="36.42578125" style="40" customWidth="1"/>
    <col min="4098" max="4098" width="27.42578125" style="40" customWidth="1"/>
    <col min="4099" max="4099" width="22.42578125" style="40" customWidth="1"/>
    <col min="4100" max="4100" width="15.7109375" style="40" customWidth="1"/>
    <col min="4101" max="4101" width="16.140625" style="40" customWidth="1"/>
    <col min="4102" max="4102" width="22.28515625" style="40" customWidth="1"/>
    <col min="4103" max="4352" width="9.140625" style="40"/>
    <col min="4353" max="4353" width="36.42578125" style="40" customWidth="1"/>
    <col min="4354" max="4354" width="27.42578125" style="40" customWidth="1"/>
    <col min="4355" max="4355" width="22.42578125" style="40" customWidth="1"/>
    <col min="4356" max="4356" width="15.7109375" style="40" customWidth="1"/>
    <col min="4357" max="4357" width="16.140625" style="40" customWidth="1"/>
    <col min="4358" max="4358" width="22.28515625" style="40" customWidth="1"/>
    <col min="4359" max="4608" width="9.140625" style="40"/>
    <col min="4609" max="4609" width="36.42578125" style="40" customWidth="1"/>
    <col min="4610" max="4610" width="27.42578125" style="40" customWidth="1"/>
    <col min="4611" max="4611" width="22.42578125" style="40" customWidth="1"/>
    <col min="4612" max="4612" width="15.7109375" style="40" customWidth="1"/>
    <col min="4613" max="4613" width="16.140625" style="40" customWidth="1"/>
    <col min="4614" max="4614" width="22.28515625" style="40" customWidth="1"/>
    <col min="4615" max="4864" width="9.140625" style="40"/>
    <col min="4865" max="4865" width="36.42578125" style="40" customWidth="1"/>
    <col min="4866" max="4866" width="27.42578125" style="40" customWidth="1"/>
    <col min="4867" max="4867" width="22.42578125" style="40" customWidth="1"/>
    <col min="4868" max="4868" width="15.7109375" style="40" customWidth="1"/>
    <col min="4869" max="4869" width="16.140625" style="40" customWidth="1"/>
    <col min="4870" max="4870" width="22.28515625" style="40" customWidth="1"/>
    <col min="4871" max="5120" width="9.140625" style="40"/>
    <col min="5121" max="5121" width="36.42578125" style="40" customWidth="1"/>
    <col min="5122" max="5122" width="27.42578125" style="40" customWidth="1"/>
    <col min="5123" max="5123" width="22.42578125" style="40" customWidth="1"/>
    <col min="5124" max="5124" width="15.7109375" style="40" customWidth="1"/>
    <col min="5125" max="5125" width="16.140625" style="40" customWidth="1"/>
    <col min="5126" max="5126" width="22.28515625" style="40" customWidth="1"/>
    <col min="5127" max="5376" width="9.140625" style="40"/>
    <col min="5377" max="5377" width="36.42578125" style="40" customWidth="1"/>
    <col min="5378" max="5378" width="27.42578125" style="40" customWidth="1"/>
    <col min="5379" max="5379" width="22.42578125" style="40" customWidth="1"/>
    <col min="5380" max="5380" width="15.7109375" style="40" customWidth="1"/>
    <col min="5381" max="5381" width="16.140625" style="40" customWidth="1"/>
    <col min="5382" max="5382" width="22.28515625" style="40" customWidth="1"/>
    <col min="5383" max="5632" width="9.140625" style="40"/>
    <col min="5633" max="5633" width="36.42578125" style="40" customWidth="1"/>
    <col min="5634" max="5634" width="27.42578125" style="40" customWidth="1"/>
    <col min="5635" max="5635" width="22.42578125" style="40" customWidth="1"/>
    <col min="5636" max="5636" width="15.7109375" style="40" customWidth="1"/>
    <col min="5637" max="5637" width="16.140625" style="40" customWidth="1"/>
    <col min="5638" max="5638" width="22.28515625" style="40" customWidth="1"/>
    <col min="5639" max="5888" width="9.140625" style="40"/>
    <col min="5889" max="5889" width="36.42578125" style="40" customWidth="1"/>
    <col min="5890" max="5890" width="27.42578125" style="40" customWidth="1"/>
    <col min="5891" max="5891" width="22.42578125" style="40" customWidth="1"/>
    <col min="5892" max="5892" width="15.7109375" style="40" customWidth="1"/>
    <col min="5893" max="5893" width="16.140625" style="40" customWidth="1"/>
    <col min="5894" max="5894" width="22.28515625" style="40" customWidth="1"/>
    <col min="5895" max="6144" width="9.140625" style="40"/>
    <col min="6145" max="6145" width="36.42578125" style="40" customWidth="1"/>
    <col min="6146" max="6146" width="27.42578125" style="40" customWidth="1"/>
    <col min="6147" max="6147" width="22.42578125" style="40" customWidth="1"/>
    <col min="6148" max="6148" width="15.7109375" style="40" customWidth="1"/>
    <col min="6149" max="6149" width="16.140625" style="40" customWidth="1"/>
    <col min="6150" max="6150" width="22.28515625" style="40" customWidth="1"/>
    <col min="6151" max="6400" width="9.140625" style="40"/>
    <col min="6401" max="6401" width="36.42578125" style="40" customWidth="1"/>
    <col min="6402" max="6402" width="27.42578125" style="40" customWidth="1"/>
    <col min="6403" max="6403" width="22.42578125" style="40" customWidth="1"/>
    <col min="6404" max="6404" width="15.7109375" style="40" customWidth="1"/>
    <col min="6405" max="6405" width="16.140625" style="40" customWidth="1"/>
    <col min="6406" max="6406" width="22.28515625" style="40" customWidth="1"/>
    <col min="6407" max="6656" width="9.140625" style="40"/>
    <col min="6657" max="6657" width="36.42578125" style="40" customWidth="1"/>
    <col min="6658" max="6658" width="27.42578125" style="40" customWidth="1"/>
    <col min="6659" max="6659" width="22.42578125" style="40" customWidth="1"/>
    <col min="6660" max="6660" width="15.7109375" style="40" customWidth="1"/>
    <col min="6661" max="6661" width="16.140625" style="40" customWidth="1"/>
    <col min="6662" max="6662" width="22.28515625" style="40" customWidth="1"/>
    <col min="6663" max="6912" width="9.140625" style="40"/>
    <col min="6913" max="6913" width="36.42578125" style="40" customWidth="1"/>
    <col min="6914" max="6914" width="27.42578125" style="40" customWidth="1"/>
    <col min="6915" max="6915" width="22.42578125" style="40" customWidth="1"/>
    <col min="6916" max="6916" width="15.7109375" style="40" customWidth="1"/>
    <col min="6917" max="6917" width="16.140625" style="40" customWidth="1"/>
    <col min="6918" max="6918" width="22.28515625" style="40" customWidth="1"/>
    <col min="6919" max="7168" width="9.140625" style="40"/>
    <col min="7169" max="7169" width="36.42578125" style="40" customWidth="1"/>
    <col min="7170" max="7170" width="27.42578125" style="40" customWidth="1"/>
    <col min="7171" max="7171" width="22.42578125" style="40" customWidth="1"/>
    <col min="7172" max="7172" width="15.7109375" style="40" customWidth="1"/>
    <col min="7173" max="7173" width="16.140625" style="40" customWidth="1"/>
    <col min="7174" max="7174" width="22.28515625" style="40" customWidth="1"/>
    <col min="7175" max="7424" width="9.140625" style="40"/>
    <col min="7425" max="7425" width="36.42578125" style="40" customWidth="1"/>
    <col min="7426" max="7426" width="27.42578125" style="40" customWidth="1"/>
    <col min="7427" max="7427" width="22.42578125" style="40" customWidth="1"/>
    <col min="7428" max="7428" width="15.7109375" style="40" customWidth="1"/>
    <col min="7429" max="7429" width="16.140625" style="40" customWidth="1"/>
    <col min="7430" max="7430" width="22.28515625" style="40" customWidth="1"/>
    <col min="7431" max="7680" width="9.140625" style="40"/>
    <col min="7681" max="7681" width="36.42578125" style="40" customWidth="1"/>
    <col min="7682" max="7682" width="27.42578125" style="40" customWidth="1"/>
    <col min="7683" max="7683" width="22.42578125" style="40" customWidth="1"/>
    <col min="7684" max="7684" width="15.7109375" style="40" customWidth="1"/>
    <col min="7685" max="7685" width="16.140625" style="40" customWidth="1"/>
    <col min="7686" max="7686" width="22.28515625" style="40" customWidth="1"/>
    <col min="7687" max="7936" width="9.140625" style="40"/>
    <col min="7937" max="7937" width="36.42578125" style="40" customWidth="1"/>
    <col min="7938" max="7938" width="27.42578125" style="40" customWidth="1"/>
    <col min="7939" max="7939" width="22.42578125" style="40" customWidth="1"/>
    <col min="7940" max="7940" width="15.7109375" style="40" customWidth="1"/>
    <col min="7941" max="7941" width="16.140625" style="40" customWidth="1"/>
    <col min="7942" max="7942" width="22.28515625" style="40" customWidth="1"/>
    <col min="7943" max="8192" width="9.140625" style="40"/>
    <col min="8193" max="8193" width="36.42578125" style="40" customWidth="1"/>
    <col min="8194" max="8194" width="27.42578125" style="40" customWidth="1"/>
    <col min="8195" max="8195" width="22.42578125" style="40" customWidth="1"/>
    <col min="8196" max="8196" width="15.7109375" style="40" customWidth="1"/>
    <col min="8197" max="8197" width="16.140625" style="40" customWidth="1"/>
    <col min="8198" max="8198" width="22.28515625" style="40" customWidth="1"/>
    <col min="8199" max="8448" width="9.140625" style="40"/>
    <col min="8449" max="8449" width="36.42578125" style="40" customWidth="1"/>
    <col min="8450" max="8450" width="27.42578125" style="40" customWidth="1"/>
    <col min="8451" max="8451" width="22.42578125" style="40" customWidth="1"/>
    <col min="8452" max="8452" width="15.7109375" style="40" customWidth="1"/>
    <col min="8453" max="8453" width="16.140625" style="40" customWidth="1"/>
    <col min="8454" max="8454" width="22.28515625" style="40" customWidth="1"/>
    <col min="8455" max="8704" width="9.140625" style="40"/>
    <col min="8705" max="8705" width="36.42578125" style="40" customWidth="1"/>
    <col min="8706" max="8706" width="27.42578125" style="40" customWidth="1"/>
    <col min="8707" max="8707" width="22.42578125" style="40" customWidth="1"/>
    <col min="8708" max="8708" width="15.7109375" style="40" customWidth="1"/>
    <col min="8709" max="8709" width="16.140625" style="40" customWidth="1"/>
    <col min="8710" max="8710" width="22.28515625" style="40" customWidth="1"/>
    <col min="8711" max="8960" width="9.140625" style="40"/>
    <col min="8961" max="8961" width="36.42578125" style="40" customWidth="1"/>
    <col min="8962" max="8962" width="27.42578125" style="40" customWidth="1"/>
    <col min="8963" max="8963" width="22.42578125" style="40" customWidth="1"/>
    <col min="8964" max="8964" width="15.7109375" style="40" customWidth="1"/>
    <col min="8965" max="8965" width="16.140625" style="40" customWidth="1"/>
    <col min="8966" max="8966" width="22.28515625" style="40" customWidth="1"/>
    <col min="8967" max="9216" width="9.140625" style="40"/>
    <col min="9217" max="9217" width="36.42578125" style="40" customWidth="1"/>
    <col min="9218" max="9218" width="27.42578125" style="40" customWidth="1"/>
    <col min="9219" max="9219" width="22.42578125" style="40" customWidth="1"/>
    <col min="9220" max="9220" width="15.7109375" style="40" customWidth="1"/>
    <col min="9221" max="9221" width="16.140625" style="40" customWidth="1"/>
    <col min="9222" max="9222" width="22.28515625" style="40" customWidth="1"/>
    <col min="9223" max="9472" width="9.140625" style="40"/>
    <col min="9473" max="9473" width="36.42578125" style="40" customWidth="1"/>
    <col min="9474" max="9474" width="27.42578125" style="40" customWidth="1"/>
    <col min="9475" max="9475" width="22.42578125" style="40" customWidth="1"/>
    <col min="9476" max="9476" width="15.7109375" style="40" customWidth="1"/>
    <col min="9477" max="9477" width="16.140625" style="40" customWidth="1"/>
    <col min="9478" max="9478" width="22.28515625" style="40" customWidth="1"/>
    <col min="9479" max="9728" width="9.140625" style="40"/>
    <col min="9729" max="9729" width="36.42578125" style="40" customWidth="1"/>
    <col min="9730" max="9730" width="27.42578125" style="40" customWidth="1"/>
    <col min="9731" max="9731" width="22.42578125" style="40" customWidth="1"/>
    <col min="9732" max="9732" width="15.7109375" style="40" customWidth="1"/>
    <col min="9733" max="9733" width="16.140625" style="40" customWidth="1"/>
    <col min="9734" max="9734" width="22.28515625" style="40" customWidth="1"/>
    <col min="9735" max="9984" width="9.140625" style="40"/>
    <col min="9985" max="9985" width="36.42578125" style="40" customWidth="1"/>
    <col min="9986" max="9986" width="27.42578125" style="40" customWidth="1"/>
    <col min="9987" max="9987" width="22.42578125" style="40" customWidth="1"/>
    <col min="9988" max="9988" width="15.7109375" style="40" customWidth="1"/>
    <col min="9989" max="9989" width="16.140625" style="40" customWidth="1"/>
    <col min="9990" max="9990" width="22.28515625" style="40" customWidth="1"/>
    <col min="9991" max="10240" width="9.140625" style="40"/>
    <col min="10241" max="10241" width="36.42578125" style="40" customWidth="1"/>
    <col min="10242" max="10242" width="27.42578125" style="40" customWidth="1"/>
    <col min="10243" max="10243" width="22.42578125" style="40" customWidth="1"/>
    <col min="10244" max="10244" width="15.7109375" style="40" customWidth="1"/>
    <col min="10245" max="10245" width="16.140625" style="40" customWidth="1"/>
    <col min="10246" max="10246" width="22.28515625" style="40" customWidth="1"/>
    <col min="10247" max="10496" width="9.140625" style="40"/>
    <col min="10497" max="10497" width="36.42578125" style="40" customWidth="1"/>
    <col min="10498" max="10498" width="27.42578125" style="40" customWidth="1"/>
    <col min="10499" max="10499" width="22.42578125" style="40" customWidth="1"/>
    <col min="10500" max="10500" width="15.7109375" style="40" customWidth="1"/>
    <col min="10501" max="10501" width="16.140625" style="40" customWidth="1"/>
    <col min="10502" max="10502" width="22.28515625" style="40" customWidth="1"/>
    <col min="10503" max="10752" width="9.140625" style="40"/>
    <col min="10753" max="10753" width="36.42578125" style="40" customWidth="1"/>
    <col min="10754" max="10754" width="27.42578125" style="40" customWidth="1"/>
    <col min="10755" max="10755" width="22.42578125" style="40" customWidth="1"/>
    <col min="10756" max="10756" width="15.7109375" style="40" customWidth="1"/>
    <col min="10757" max="10757" width="16.140625" style="40" customWidth="1"/>
    <col min="10758" max="10758" width="22.28515625" style="40" customWidth="1"/>
    <col min="10759" max="11008" width="9.140625" style="40"/>
    <col min="11009" max="11009" width="36.42578125" style="40" customWidth="1"/>
    <col min="11010" max="11010" width="27.42578125" style="40" customWidth="1"/>
    <col min="11011" max="11011" width="22.42578125" style="40" customWidth="1"/>
    <col min="11012" max="11012" width="15.7109375" style="40" customWidth="1"/>
    <col min="11013" max="11013" width="16.140625" style="40" customWidth="1"/>
    <col min="11014" max="11014" width="22.28515625" style="40" customWidth="1"/>
    <col min="11015" max="11264" width="9.140625" style="40"/>
    <col min="11265" max="11265" width="36.42578125" style="40" customWidth="1"/>
    <col min="11266" max="11266" width="27.42578125" style="40" customWidth="1"/>
    <col min="11267" max="11267" width="22.42578125" style="40" customWidth="1"/>
    <col min="11268" max="11268" width="15.7109375" style="40" customWidth="1"/>
    <col min="11269" max="11269" width="16.140625" style="40" customWidth="1"/>
    <col min="11270" max="11270" width="22.28515625" style="40" customWidth="1"/>
    <col min="11271" max="11520" width="9.140625" style="40"/>
    <col min="11521" max="11521" width="36.42578125" style="40" customWidth="1"/>
    <col min="11522" max="11522" width="27.42578125" style="40" customWidth="1"/>
    <col min="11523" max="11523" width="22.42578125" style="40" customWidth="1"/>
    <col min="11524" max="11524" width="15.7109375" style="40" customWidth="1"/>
    <col min="11525" max="11525" width="16.140625" style="40" customWidth="1"/>
    <col min="11526" max="11526" width="22.28515625" style="40" customWidth="1"/>
    <col min="11527" max="11776" width="9.140625" style="40"/>
    <col min="11777" max="11777" width="36.42578125" style="40" customWidth="1"/>
    <col min="11778" max="11778" width="27.42578125" style="40" customWidth="1"/>
    <col min="11779" max="11779" width="22.42578125" style="40" customWidth="1"/>
    <col min="11780" max="11780" width="15.7109375" style="40" customWidth="1"/>
    <col min="11781" max="11781" width="16.140625" style="40" customWidth="1"/>
    <col min="11782" max="11782" width="22.28515625" style="40" customWidth="1"/>
    <col min="11783" max="12032" width="9.140625" style="40"/>
    <col min="12033" max="12033" width="36.42578125" style="40" customWidth="1"/>
    <col min="12034" max="12034" width="27.42578125" style="40" customWidth="1"/>
    <col min="12035" max="12035" width="22.42578125" style="40" customWidth="1"/>
    <col min="12036" max="12036" width="15.7109375" style="40" customWidth="1"/>
    <col min="12037" max="12037" width="16.140625" style="40" customWidth="1"/>
    <col min="12038" max="12038" width="22.28515625" style="40" customWidth="1"/>
    <col min="12039" max="12288" width="9.140625" style="40"/>
    <col min="12289" max="12289" width="36.42578125" style="40" customWidth="1"/>
    <col min="12290" max="12290" width="27.42578125" style="40" customWidth="1"/>
    <col min="12291" max="12291" width="22.42578125" style="40" customWidth="1"/>
    <col min="12292" max="12292" width="15.7109375" style="40" customWidth="1"/>
    <col min="12293" max="12293" width="16.140625" style="40" customWidth="1"/>
    <col min="12294" max="12294" width="22.28515625" style="40" customWidth="1"/>
    <col min="12295" max="12544" width="9.140625" style="40"/>
    <col min="12545" max="12545" width="36.42578125" style="40" customWidth="1"/>
    <col min="12546" max="12546" width="27.42578125" style="40" customWidth="1"/>
    <col min="12547" max="12547" width="22.42578125" style="40" customWidth="1"/>
    <col min="12548" max="12548" width="15.7109375" style="40" customWidth="1"/>
    <col min="12549" max="12549" width="16.140625" style="40" customWidth="1"/>
    <col min="12550" max="12550" width="22.28515625" style="40" customWidth="1"/>
    <col min="12551" max="12800" width="9.140625" style="40"/>
    <col min="12801" max="12801" width="36.42578125" style="40" customWidth="1"/>
    <col min="12802" max="12802" width="27.42578125" style="40" customWidth="1"/>
    <col min="12803" max="12803" width="22.42578125" style="40" customWidth="1"/>
    <col min="12804" max="12804" width="15.7109375" style="40" customWidth="1"/>
    <col min="12805" max="12805" width="16.140625" style="40" customWidth="1"/>
    <col min="12806" max="12806" width="22.28515625" style="40" customWidth="1"/>
    <col min="12807" max="13056" width="9.140625" style="40"/>
    <col min="13057" max="13057" width="36.42578125" style="40" customWidth="1"/>
    <col min="13058" max="13058" width="27.42578125" style="40" customWidth="1"/>
    <col min="13059" max="13059" width="22.42578125" style="40" customWidth="1"/>
    <col min="13060" max="13060" width="15.7109375" style="40" customWidth="1"/>
    <col min="13061" max="13061" width="16.140625" style="40" customWidth="1"/>
    <col min="13062" max="13062" width="22.28515625" style="40" customWidth="1"/>
    <col min="13063" max="13312" width="9.140625" style="40"/>
    <col min="13313" max="13313" width="36.42578125" style="40" customWidth="1"/>
    <col min="13314" max="13314" width="27.42578125" style="40" customWidth="1"/>
    <col min="13315" max="13315" width="22.42578125" style="40" customWidth="1"/>
    <col min="13316" max="13316" width="15.7109375" style="40" customWidth="1"/>
    <col min="13317" max="13317" width="16.140625" style="40" customWidth="1"/>
    <col min="13318" max="13318" width="22.28515625" style="40" customWidth="1"/>
    <col min="13319" max="13568" width="9.140625" style="40"/>
    <col min="13569" max="13569" width="36.42578125" style="40" customWidth="1"/>
    <col min="13570" max="13570" width="27.42578125" style="40" customWidth="1"/>
    <col min="13571" max="13571" width="22.42578125" style="40" customWidth="1"/>
    <col min="13572" max="13572" width="15.7109375" style="40" customWidth="1"/>
    <col min="13573" max="13573" width="16.140625" style="40" customWidth="1"/>
    <col min="13574" max="13574" width="22.28515625" style="40" customWidth="1"/>
    <col min="13575" max="13824" width="9.140625" style="40"/>
    <col min="13825" max="13825" width="36.42578125" style="40" customWidth="1"/>
    <col min="13826" max="13826" width="27.42578125" style="40" customWidth="1"/>
    <col min="13827" max="13827" width="22.42578125" style="40" customWidth="1"/>
    <col min="13828" max="13828" width="15.7109375" style="40" customWidth="1"/>
    <col min="13829" max="13829" width="16.140625" style="40" customWidth="1"/>
    <col min="13830" max="13830" width="22.28515625" style="40" customWidth="1"/>
    <col min="13831" max="14080" width="9.140625" style="40"/>
    <col min="14081" max="14081" width="36.42578125" style="40" customWidth="1"/>
    <col min="14082" max="14082" width="27.42578125" style="40" customWidth="1"/>
    <col min="14083" max="14083" width="22.42578125" style="40" customWidth="1"/>
    <col min="14084" max="14084" width="15.7109375" style="40" customWidth="1"/>
    <col min="14085" max="14085" width="16.140625" style="40" customWidth="1"/>
    <col min="14086" max="14086" width="22.28515625" style="40" customWidth="1"/>
    <col min="14087" max="14336" width="9.140625" style="40"/>
    <col min="14337" max="14337" width="36.42578125" style="40" customWidth="1"/>
    <col min="14338" max="14338" width="27.42578125" style="40" customWidth="1"/>
    <col min="14339" max="14339" width="22.42578125" style="40" customWidth="1"/>
    <col min="14340" max="14340" width="15.7109375" style="40" customWidth="1"/>
    <col min="14341" max="14341" width="16.140625" style="40" customWidth="1"/>
    <col min="14342" max="14342" width="22.28515625" style="40" customWidth="1"/>
    <col min="14343" max="14592" width="9.140625" style="40"/>
    <col min="14593" max="14593" width="36.42578125" style="40" customWidth="1"/>
    <col min="14594" max="14594" width="27.42578125" style="40" customWidth="1"/>
    <col min="14595" max="14595" width="22.42578125" style="40" customWidth="1"/>
    <col min="14596" max="14596" width="15.7109375" style="40" customWidth="1"/>
    <col min="14597" max="14597" width="16.140625" style="40" customWidth="1"/>
    <col min="14598" max="14598" width="22.28515625" style="40" customWidth="1"/>
    <col min="14599" max="14848" width="9.140625" style="40"/>
    <col min="14849" max="14849" width="36.42578125" style="40" customWidth="1"/>
    <col min="14850" max="14850" width="27.42578125" style="40" customWidth="1"/>
    <col min="14851" max="14851" width="22.42578125" style="40" customWidth="1"/>
    <col min="14852" max="14852" width="15.7109375" style="40" customWidth="1"/>
    <col min="14853" max="14853" width="16.140625" style="40" customWidth="1"/>
    <col min="14854" max="14854" width="22.28515625" style="40" customWidth="1"/>
    <col min="14855" max="15104" width="9.140625" style="40"/>
    <col min="15105" max="15105" width="36.42578125" style="40" customWidth="1"/>
    <col min="15106" max="15106" width="27.42578125" style="40" customWidth="1"/>
    <col min="15107" max="15107" width="22.42578125" style="40" customWidth="1"/>
    <col min="15108" max="15108" width="15.7109375" style="40" customWidth="1"/>
    <col min="15109" max="15109" width="16.140625" style="40" customWidth="1"/>
    <col min="15110" max="15110" width="22.28515625" style="40" customWidth="1"/>
    <col min="15111" max="15360" width="9.140625" style="40"/>
    <col min="15361" max="15361" width="36.42578125" style="40" customWidth="1"/>
    <col min="15362" max="15362" width="27.42578125" style="40" customWidth="1"/>
    <col min="15363" max="15363" width="22.42578125" style="40" customWidth="1"/>
    <col min="15364" max="15364" width="15.7109375" style="40" customWidth="1"/>
    <col min="15365" max="15365" width="16.140625" style="40" customWidth="1"/>
    <col min="15366" max="15366" width="22.28515625" style="40" customWidth="1"/>
    <col min="15367" max="15616" width="9.140625" style="40"/>
    <col min="15617" max="15617" width="36.42578125" style="40" customWidth="1"/>
    <col min="15618" max="15618" width="27.42578125" style="40" customWidth="1"/>
    <col min="15619" max="15619" width="22.42578125" style="40" customWidth="1"/>
    <col min="15620" max="15620" width="15.7109375" style="40" customWidth="1"/>
    <col min="15621" max="15621" width="16.140625" style="40" customWidth="1"/>
    <col min="15622" max="15622" width="22.28515625" style="40" customWidth="1"/>
    <col min="15623" max="15872" width="9.140625" style="40"/>
    <col min="15873" max="15873" width="36.42578125" style="40" customWidth="1"/>
    <col min="15874" max="15874" width="27.42578125" style="40" customWidth="1"/>
    <col min="15875" max="15875" width="22.42578125" style="40" customWidth="1"/>
    <col min="15876" max="15876" width="15.7109375" style="40" customWidth="1"/>
    <col min="15877" max="15877" width="16.140625" style="40" customWidth="1"/>
    <col min="15878" max="15878" width="22.28515625" style="40" customWidth="1"/>
    <col min="15879" max="16128" width="9.140625" style="40"/>
    <col min="16129" max="16129" width="36.42578125" style="40" customWidth="1"/>
    <col min="16130" max="16130" width="27.42578125" style="40" customWidth="1"/>
    <col min="16131" max="16131" width="22.42578125" style="40" customWidth="1"/>
    <col min="16132" max="16132" width="15.7109375" style="40" customWidth="1"/>
    <col min="16133" max="16133" width="16.140625" style="40" customWidth="1"/>
    <col min="16134" max="16134" width="22.28515625" style="40" customWidth="1"/>
    <col min="16135" max="16384" width="9.140625" style="40"/>
  </cols>
  <sheetData>
    <row r="1" spans="1:7" ht="23.25">
      <c r="A1" s="441" t="s">
        <v>1700</v>
      </c>
      <c r="B1" s="441"/>
      <c r="C1" s="441"/>
      <c r="D1" s="441"/>
      <c r="E1" s="441"/>
      <c r="F1" s="441"/>
    </row>
    <row r="2" spans="1:7" ht="15.75">
      <c r="A2" s="409" t="s">
        <v>1812</v>
      </c>
      <c r="B2" s="409"/>
      <c r="C2" s="409"/>
      <c r="D2" s="409"/>
      <c r="E2" s="409"/>
      <c r="F2" s="409"/>
    </row>
    <row r="3" spans="1:7" ht="15.75">
      <c r="A3" s="409" t="s">
        <v>1701</v>
      </c>
      <c r="B3" s="409"/>
      <c r="C3" s="409"/>
      <c r="D3" s="409"/>
      <c r="E3" s="409"/>
      <c r="F3" s="409"/>
    </row>
    <row r="4" spans="1:7" ht="16.5" thickBot="1">
      <c r="A4" s="442" t="s">
        <v>1810</v>
      </c>
      <c r="B4" s="442"/>
      <c r="C4" s="442"/>
      <c r="D4" s="442"/>
      <c r="E4" s="442"/>
      <c r="F4" s="442"/>
    </row>
    <row r="5" spans="1:7" ht="66" customHeight="1" thickBot="1">
      <c r="A5" s="153" t="s">
        <v>1702</v>
      </c>
      <c r="B5" s="154" t="s">
        <v>1703</v>
      </c>
      <c r="C5" s="154" t="s">
        <v>1704</v>
      </c>
      <c r="D5" s="154" t="s">
        <v>1705</v>
      </c>
      <c r="E5" s="154" t="s">
        <v>1706</v>
      </c>
      <c r="F5" s="155" t="s">
        <v>1707</v>
      </c>
    </row>
    <row r="6" spans="1:7" ht="30" customHeight="1">
      <c r="A6" s="156" t="s">
        <v>1708</v>
      </c>
      <c r="B6" s="157" t="s">
        <v>1709</v>
      </c>
      <c r="C6" s="158" t="s">
        <v>1710</v>
      </c>
      <c r="D6" s="157" t="s">
        <v>1711</v>
      </c>
      <c r="E6" s="157" t="s">
        <v>1712</v>
      </c>
      <c r="F6" s="159" t="s">
        <v>1713</v>
      </c>
      <c r="G6" s="140"/>
    </row>
    <row r="7" spans="1:7" ht="30" customHeight="1">
      <c r="A7" s="139" t="s">
        <v>1714</v>
      </c>
      <c r="B7" s="160" t="s">
        <v>1715</v>
      </c>
      <c r="C7" s="160" t="s">
        <v>1715</v>
      </c>
      <c r="D7" s="160" t="s">
        <v>1715</v>
      </c>
      <c r="E7" s="160" t="s">
        <v>1715</v>
      </c>
      <c r="F7" s="160" t="s">
        <v>1715</v>
      </c>
      <c r="G7" s="140"/>
    </row>
    <row r="8" spans="1:7" ht="30" customHeight="1">
      <c r="A8" s="139" t="s">
        <v>1716</v>
      </c>
      <c r="B8" s="160" t="s">
        <v>1715</v>
      </c>
      <c r="C8" s="160" t="s">
        <v>1715</v>
      </c>
      <c r="D8" s="160" t="s">
        <v>1715</v>
      </c>
      <c r="E8" s="160" t="s">
        <v>1715</v>
      </c>
      <c r="F8" s="160" t="s">
        <v>1715</v>
      </c>
      <c r="G8" s="140"/>
    </row>
    <row r="9" spans="1:7" ht="30" customHeight="1">
      <c r="A9" s="139" t="s">
        <v>1717</v>
      </c>
      <c r="B9" s="160" t="s">
        <v>1715</v>
      </c>
      <c r="C9" s="160"/>
      <c r="D9" s="160"/>
      <c r="E9" s="160"/>
      <c r="F9" s="161"/>
      <c r="G9" s="140"/>
    </row>
    <row r="10" spans="1:7" ht="30" customHeight="1">
      <c r="A10" s="139" t="s">
        <v>1719</v>
      </c>
      <c r="B10" s="157" t="s">
        <v>1811</v>
      </c>
      <c r="C10" s="158" t="s">
        <v>1710</v>
      </c>
      <c r="D10" s="157" t="s">
        <v>1711</v>
      </c>
      <c r="E10" s="157" t="s">
        <v>1720</v>
      </c>
      <c r="F10" s="159" t="s">
        <v>1721</v>
      </c>
      <c r="G10" s="140"/>
    </row>
    <row r="11" spans="1:7" ht="30" customHeight="1" thickBot="1">
      <c r="A11" s="141" t="s">
        <v>1722</v>
      </c>
      <c r="B11" s="438" t="s">
        <v>1723</v>
      </c>
      <c r="C11" s="439"/>
      <c r="D11" s="440"/>
      <c r="E11" s="162"/>
      <c r="F11" s="163" t="s">
        <v>1724</v>
      </c>
      <c r="G11" s="140"/>
    </row>
    <row r="12" spans="1:7" ht="18.75" customHeight="1">
      <c r="A12" s="164"/>
      <c r="B12" s="165"/>
      <c r="C12" s="165"/>
      <c r="D12" s="165"/>
      <c r="E12" s="165"/>
      <c r="F12" s="165"/>
      <c r="G12" s="140"/>
    </row>
    <row r="13" spans="1:7" ht="21" customHeight="1">
      <c r="A13" s="435"/>
      <c r="B13" s="435"/>
      <c r="C13" s="435"/>
      <c r="D13" s="435"/>
      <c r="E13" s="435"/>
      <c r="F13" s="435"/>
      <c r="G13" s="140"/>
    </row>
    <row r="14" spans="1:7" ht="16.5" thickBot="1">
      <c r="A14" s="436" t="s">
        <v>1663</v>
      </c>
      <c r="B14" s="437"/>
    </row>
    <row r="15" spans="1:7" ht="67.150000000000006" customHeight="1" thickBot="1">
      <c r="A15" s="166" t="s">
        <v>1702</v>
      </c>
      <c r="B15" s="153" t="s">
        <v>1703</v>
      </c>
      <c r="C15" s="154" t="s">
        <v>1704</v>
      </c>
      <c r="D15" s="154" t="s">
        <v>1705</v>
      </c>
      <c r="E15" s="154" t="s">
        <v>1706</v>
      </c>
      <c r="F15" s="155" t="s">
        <v>1707</v>
      </c>
    </row>
    <row r="16" spans="1:7" ht="30.6" customHeight="1">
      <c r="A16" s="167" t="s">
        <v>1708</v>
      </c>
      <c r="B16" s="157" t="s">
        <v>1709</v>
      </c>
      <c r="C16" s="158" t="s">
        <v>1710</v>
      </c>
      <c r="D16" s="157" t="s">
        <v>1711</v>
      </c>
      <c r="E16" s="157" t="s">
        <v>1712</v>
      </c>
      <c r="F16" s="159" t="s">
        <v>1713</v>
      </c>
      <c r="G16" s="140"/>
    </row>
    <row r="17" spans="1:7" ht="30.6" customHeight="1">
      <c r="A17" s="139" t="s">
        <v>1714</v>
      </c>
      <c r="B17" s="160" t="s">
        <v>1715</v>
      </c>
      <c r="C17" s="160" t="s">
        <v>1715</v>
      </c>
      <c r="D17" s="160" t="s">
        <v>1715</v>
      </c>
      <c r="E17" s="160" t="s">
        <v>1715</v>
      </c>
      <c r="F17" s="160" t="s">
        <v>1715</v>
      </c>
      <c r="G17" s="140"/>
    </row>
    <row r="18" spans="1:7" ht="30.6" customHeight="1">
      <c r="A18" s="139" t="s">
        <v>1716</v>
      </c>
      <c r="B18" s="160" t="s">
        <v>1715</v>
      </c>
      <c r="C18" s="160" t="s">
        <v>1715</v>
      </c>
      <c r="D18" s="160" t="s">
        <v>1715</v>
      </c>
      <c r="E18" s="160" t="s">
        <v>1715</v>
      </c>
      <c r="F18" s="160" t="s">
        <v>1715</v>
      </c>
      <c r="G18" s="140"/>
    </row>
    <row r="19" spans="1:7" ht="30.6" customHeight="1">
      <c r="A19" s="139" t="s">
        <v>1717</v>
      </c>
      <c r="B19" s="160" t="s">
        <v>1718</v>
      </c>
      <c r="C19" s="160"/>
      <c r="D19" s="160"/>
      <c r="E19" s="160"/>
      <c r="F19" s="161"/>
      <c r="G19" s="140"/>
    </row>
    <row r="20" spans="1:7" ht="30.6" customHeight="1">
      <c r="A20" s="139" t="s">
        <v>1719</v>
      </c>
      <c r="B20" s="157" t="s">
        <v>1709</v>
      </c>
      <c r="C20" s="158" t="s">
        <v>1710</v>
      </c>
      <c r="D20" s="157" t="s">
        <v>1711</v>
      </c>
      <c r="E20" s="157" t="s">
        <v>1720</v>
      </c>
      <c r="F20" s="159" t="s">
        <v>1721</v>
      </c>
      <c r="G20" s="140"/>
    </row>
    <row r="21" spans="1:7" ht="30.6" customHeight="1" thickBot="1">
      <c r="A21" s="141" t="s">
        <v>1722</v>
      </c>
      <c r="B21" s="438" t="s">
        <v>1723</v>
      </c>
      <c r="C21" s="439"/>
      <c r="D21" s="440"/>
      <c r="E21" s="162"/>
      <c r="F21" s="163" t="s">
        <v>1724</v>
      </c>
      <c r="G21" s="140"/>
    </row>
  </sheetData>
  <mergeCells count="8">
    <mergeCell ref="A13:F13"/>
    <mergeCell ref="A14:B14"/>
    <mergeCell ref="B21:D21"/>
    <mergeCell ref="A1:F1"/>
    <mergeCell ref="A2:F2"/>
    <mergeCell ref="A3:F3"/>
    <mergeCell ref="A4:F4"/>
    <mergeCell ref="B11:D11"/>
  </mergeCells>
  <printOptions horizontalCentered="1"/>
  <pageMargins left="0.7" right="0.7" top="0.75" bottom="0.75" header="0.3" footer="0.3"/>
  <pageSetup paperSize="9" scale="7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23"/>
  <sheetViews>
    <sheetView zoomScaleNormal="100" zoomScaleSheetLayoutView="100" workbookViewId="0">
      <selection activeCell="A7" sqref="A7"/>
    </sheetView>
  </sheetViews>
  <sheetFormatPr defaultRowHeight="15"/>
  <cols>
    <col min="1" max="1" width="65.28515625" style="40" customWidth="1"/>
    <col min="2" max="2" width="18" style="40" customWidth="1"/>
    <col min="3" max="3" width="20.85546875" style="40" customWidth="1"/>
    <col min="4" max="4" width="21.7109375" style="40" customWidth="1"/>
    <col min="5" max="256" width="9.140625" style="40"/>
    <col min="257" max="257" width="65.28515625" style="40" customWidth="1"/>
    <col min="258" max="258" width="18" style="40" customWidth="1"/>
    <col min="259" max="259" width="20.85546875" style="40" customWidth="1"/>
    <col min="260" max="260" width="21.7109375" style="40" customWidth="1"/>
    <col min="261" max="512" width="9.140625" style="40"/>
    <col min="513" max="513" width="65.28515625" style="40" customWidth="1"/>
    <col min="514" max="514" width="18" style="40" customWidth="1"/>
    <col min="515" max="515" width="20.85546875" style="40" customWidth="1"/>
    <col min="516" max="516" width="21.7109375" style="40" customWidth="1"/>
    <col min="517" max="768" width="9.140625" style="40"/>
    <col min="769" max="769" width="65.28515625" style="40" customWidth="1"/>
    <col min="770" max="770" width="18" style="40" customWidth="1"/>
    <col min="771" max="771" width="20.85546875" style="40" customWidth="1"/>
    <col min="772" max="772" width="21.7109375" style="40" customWidth="1"/>
    <col min="773" max="1024" width="9.140625" style="40"/>
    <col min="1025" max="1025" width="65.28515625" style="40" customWidth="1"/>
    <col min="1026" max="1026" width="18" style="40" customWidth="1"/>
    <col min="1027" max="1027" width="20.85546875" style="40" customWidth="1"/>
    <col min="1028" max="1028" width="21.7109375" style="40" customWidth="1"/>
    <col min="1029" max="1280" width="9.140625" style="40"/>
    <col min="1281" max="1281" width="65.28515625" style="40" customWidth="1"/>
    <col min="1282" max="1282" width="18" style="40" customWidth="1"/>
    <col min="1283" max="1283" width="20.85546875" style="40" customWidth="1"/>
    <col min="1284" max="1284" width="21.7109375" style="40" customWidth="1"/>
    <col min="1285" max="1536" width="9.140625" style="40"/>
    <col min="1537" max="1537" width="65.28515625" style="40" customWidth="1"/>
    <col min="1538" max="1538" width="18" style="40" customWidth="1"/>
    <col min="1539" max="1539" width="20.85546875" style="40" customWidth="1"/>
    <col min="1540" max="1540" width="21.7109375" style="40" customWidth="1"/>
    <col min="1541" max="1792" width="9.140625" style="40"/>
    <col min="1793" max="1793" width="65.28515625" style="40" customWidth="1"/>
    <col min="1794" max="1794" width="18" style="40" customWidth="1"/>
    <col min="1795" max="1795" width="20.85546875" style="40" customWidth="1"/>
    <col min="1796" max="1796" width="21.7109375" style="40" customWidth="1"/>
    <col min="1797" max="2048" width="9.140625" style="40"/>
    <col min="2049" max="2049" width="65.28515625" style="40" customWidth="1"/>
    <col min="2050" max="2050" width="18" style="40" customWidth="1"/>
    <col min="2051" max="2051" width="20.85546875" style="40" customWidth="1"/>
    <col min="2052" max="2052" width="21.7109375" style="40" customWidth="1"/>
    <col min="2053" max="2304" width="9.140625" style="40"/>
    <col min="2305" max="2305" width="65.28515625" style="40" customWidth="1"/>
    <col min="2306" max="2306" width="18" style="40" customWidth="1"/>
    <col min="2307" max="2307" width="20.85546875" style="40" customWidth="1"/>
    <col min="2308" max="2308" width="21.7109375" style="40" customWidth="1"/>
    <col min="2309" max="2560" width="9.140625" style="40"/>
    <col min="2561" max="2561" width="65.28515625" style="40" customWidth="1"/>
    <col min="2562" max="2562" width="18" style="40" customWidth="1"/>
    <col min="2563" max="2563" width="20.85546875" style="40" customWidth="1"/>
    <col min="2564" max="2564" width="21.7109375" style="40" customWidth="1"/>
    <col min="2565" max="2816" width="9.140625" style="40"/>
    <col min="2817" max="2817" width="65.28515625" style="40" customWidth="1"/>
    <col min="2818" max="2818" width="18" style="40" customWidth="1"/>
    <col min="2819" max="2819" width="20.85546875" style="40" customWidth="1"/>
    <col min="2820" max="2820" width="21.7109375" style="40" customWidth="1"/>
    <col min="2821" max="3072" width="9.140625" style="40"/>
    <col min="3073" max="3073" width="65.28515625" style="40" customWidth="1"/>
    <col min="3074" max="3074" width="18" style="40" customWidth="1"/>
    <col min="3075" max="3075" width="20.85546875" style="40" customWidth="1"/>
    <col min="3076" max="3076" width="21.7109375" style="40" customWidth="1"/>
    <col min="3077" max="3328" width="9.140625" style="40"/>
    <col min="3329" max="3329" width="65.28515625" style="40" customWidth="1"/>
    <col min="3330" max="3330" width="18" style="40" customWidth="1"/>
    <col min="3331" max="3331" width="20.85546875" style="40" customWidth="1"/>
    <col min="3332" max="3332" width="21.7109375" style="40" customWidth="1"/>
    <col min="3333" max="3584" width="9.140625" style="40"/>
    <col min="3585" max="3585" width="65.28515625" style="40" customWidth="1"/>
    <col min="3586" max="3586" width="18" style="40" customWidth="1"/>
    <col min="3587" max="3587" width="20.85546875" style="40" customWidth="1"/>
    <col min="3588" max="3588" width="21.7109375" style="40" customWidth="1"/>
    <col min="3589" max="3840" width="9.140625" style="40"/>
    <col min="3841" max="3841" width="65.28515625" style="40" customWidth="1"/>
    <col min="3842" max="3842" width="18" style="40" customWidth="1"/>
    <col min="3843" max="3843" width="20.85546875" style="40" customWidth="1"/>
    <col min="3844" max="3844" width="21.7109375" style="40" customWidth="1"/>
    <col min="3845" max="4096" width="9.140625" style="40"/>
    <col min="4097" max="4097" width="65.28515625" style="40" customWidth="1"/>
    <col min="4098" max="4098" width="18" style="40" customWidth="1"/>
    <col min="4099" max="4099" width="20.85546875" style="40" customWidth="1"/>
    <col min="4100" max="4100" width="21.7109375" style="40" customWidth="1"/>
    <col min="4101" max="4352" width="9.140625" style="40"/>
    <col min="4353" max="4353" width="65.28515625" style="40" customWidth="1"/>
    <col min="4354" max="4354" width="18" style="40" customWidth="1"/>
    <col min="4355" max="4355" width="20.85546875" style="40" customWidth="1"/>
    <col min="4356" max="4356" width="21.7109375" style="40" customWidth="1"/>
    <col min="4357" max="4608" width="9.140625" style="40"/>
    <col min="4609" max="4609" width="65.28515625" style="40" customWidth="1"/>
    <col min="4610" max="4610" width="18" style="40" customWidth="1"/>
    <col min="4611" max="4611" width="20.85546875" style="40" customWidth="1"/>
    <col min="4612" max="4612" width="21.7109375" style="40" customWidth="1"/>
    <col min="4613" max="4864" width="9.140625" style="40"/>
    <col min="4865" max="4865" width="65.28515625" style="40" customWidth="1"/>
    <col min="4866" max="4866" width="18" style="40" customWidth="1"/>
    <col min="4867" max="4867" width="20.85546875" style="40" customWidth="1"/>
    <col min="4868" max="4868" width="21.7109375" style="40" customWidth="1"/>
    <col min="4869" max="5120" width="9.140625" style="40"/>
    <col min="5121" max="5121" width="65.28515625" style="40" customWidth="1"/>
    <col min="5122" max="5122" width="18" style="40" customWidth="1"/>
    <col min="5123" max="5123" width="20.85546875" style="40" customWidth="1"/>
    <col min="5124" max="5124" width="21.7109375" style="40" customWidth="1"/>
    <col min="5125" max="5376" width="9.140625" style="40"/>
    <col min="5377" max="5377" width="65.28515625" style="40" customWidth="1"/>
    <col min="5378" max="5378" width="18" style="40" customWidth="1"/>
    <col min="5379" max="5379" width="20.85546875" style="40" customWidth="1"/>
    <col min="5380" max="5380" width="21.7109375" style="40" customWidth="1"/>
    <col min="5381" max="5632" width="9.140625" style="40"/>
    <col min="5633" max="5633" width="65.28515625" style="40" customWidth="1"/>
    <col min="5634" max="5634" width="18" style="40" customWidth="1"/>
    <col min="5635" max="5635" width="20.85546875" style="40" customWidth="1"/>
    <col min="5636" max="5636" width="21.7109375" style="40" customWidth="1"/>
    <col min="5637" max="5888" width="9.140625" style="40"/>
    <col min="5889" max="5889" width="65.28515625" style="40" customWidth="1"/>
    <col min="5890" max="5890" width="18" style="40" customWidth="1"/>
    <col min="5891" max="5891" width="20.85546875" style="40" customWidth="1"/>
    <col min="5892" max="5892" width="21.7109375" style="40" customWidth="1"/>
    <col min="5893" max="6144" width="9.140625" style="40"/>
    <col min="6145" max="6145" width="65.28515625" style="40" customWidth="1"/>
    <col min="6146" max="6146" width="18" style="40" customWidth="1"/>
    <col min="6147" max="6147" width="20.85546875" style="40" customWidth="1"/>
    <col min="6148" max="6148" width="21.7109375" style="40" customWidth="1"/>
    <col min="6149" max="6400" width="9.140625" style="40"/>
    <col min="6401" max="6401" width="65.28515625" style="40" customWidth="1"/>
    <col min="6402" max="6402" width="18" style="40" customWidth="1"/>
    <col min="6403" max="6403" width="20.85546875" style="40" customWidth="1"/>
    <col min="6404" max="6404" width="21.7109375" style="40" customWidth="1"/>
    <col min="6405" max="6656" width="9.140625" style="40"/>
    <col min="6657" max="6657" width="65.28515625" style="40" customWidth="1"/>
    <col min="6658" max="6658" width="18" style="40" customWidth="1"/>
    <col min="6659" max="6659" width="20.85546875" style="40" customWidth="1"/>
    <col min="6660" max="6660" width="21.7109375" style="40" customWidth="1"/>
    <col min="6661" max="6912" width="9.140625" style="40"/>
    <col min="6913" max="6913" width="65.28515625" style="40" customWidth="1"/>
    <col min="6914" max="6914" width="18" style="40" customWidth="1"/>
    <col min="6915" max="6915" width="20.85546875" style="40" customWidth="1"/>
    <col min="6916" max="6916" width="21.7109375" style="40" customWidth="1"/>
    <col min="6917" max="7168" width="9.140625" style="40"/>
    <col min="7169" max="7169" width="65.28515625" style="40" customWidth="1"/>
    <col min="7170" max="7170" width="18" style="40" customWidth="1"/>
    <col min="7171" max="7171" width="20.85546875" style="40" customWidth="1"/>
    <col min="7172" max="7172" width="21.7109375" style="40" customWidth="1"/>
    <col min="7173" max="7424" width="9.140625" style="40"/>
    <col min="7425" max="7425" width="65.28515625" style="40" customWidth="1"/>
    <col min="7426" max="7426" width="18" style="40" customWidth="1"/>
    <col min="7427" max="7427" width="20.85546875" style="40" customWidth="1"/>
    <col min="7428" max="7428" width="21.7109375" style="40" customWidth="1"/>
    <col min="7429" max="7680" width="9.140625" style="40"/>
    <col min="7681" max="7681" width="65.28515625" style="40" customWidth="1"/>
    <col min="7682" max="7682" width="18" style="40" customWidth="1"/>
    <col min="7683" max="7683" width="20.85546875" style="40" customWidth="1"/>
    <col min="7684" max="7684" width="21.7109375" style="40" customWidth="1"/>
    <col min="7685" max="7936" width="9.140625" style="40"/>
    <col min="7937" max="7937" width="65.28515625" style="40" customWidth="1"/>
    <col min="7938" max="7938" width="18" style="40" customWidth="1"/>
    <col min="7939" max="7939" width="20.85546875" style="40" customWidth="1"/>
    <col min="7940" max="7940" width="21.7109375" style="40" customWidth="1"/>
    <col min="7941" max="8192" width="9.140625" style="40"/>
    <col min="8193" max="8193" width="65.28515625" style="40" customWidth="1"/>
    <col min="8194" max="8194" width="18" style="40" customWidth="1"/>
    <col min="8195" max="8195" width="20.85546875" style="40" customWidth="1"/>
    <col min="8196" max="8196" width="21.7109375" style="40" customWidth="1"/>
    <col min="8197" max="8448" width="9.140625" style="40"/>
    <col min="8449" max="8449" width="65.28515625" style="40" customWidth="1"/>
    <col min="8450" max="8450" width="18" style="40" customWidth="1"/>
    <col min="8451" max="8451" width="20.85546875" style="40" customWidth="1"/>
    <col min="8452" max="8452" width="21.7109375" style="40" customWidth="1"/>
    <col min="8453" max="8704" width="9.140625" style="40"/>
    <col min="8705" max="8705" width="65.28515625" style="40" customWidth="1"/>
    <col min="8706" max="8706" width="18" style="40" customWidth="1"/>
    <col min="8707" max="8707" width="20.85546875" style="40" customWidth="1"/>
    <col min="8708" max="8708" width="21.7109375" style="40" customWidth="1"/>
    <col min="8709" max="8960" width="9.140625" style="40"/>
    <col min="8961" max="8961" width="65.28515625" style="40" customWidth="1"/>
    <col min="8962" max="8962" width="18" style="40" customWidth="1"/>
    <col min="8963" max="8963" width="20.85546875" style="40" customWidth="1"/>
    <col min="8964" max="8964" width="21.7109375" style="40" customWidth="1"/>
    <col min="8965" max="9216" width="9.140625" style="40"/>
    <col min="9217" max="9217" width="65.28515625" style="40" customWidth="1"/>
    <col min="9218" max="9218" width="18" style="40" customWidth="1"/>
    <col min="9219" max="9219" width="20.85546875" style="40" customWidth="1"/>
    <col min="9220" max="9220" width="21.7109375" style="40" customWidth="1"/>
    <col min="9221" max="9472" width="9.140625" style="40"/>
    <col min="9473" max="9473" width="65.28515625" style="40" customWidth="1"/>
    <col min="9474" max="9474" width="18" style="40" customWidth="1"/>
    <col min="9475" max="9475" width="20.85546875" style="40" customWidth="1"/>
    <col min="9476" max="9476" width="21.7109375" style="40" customWidth="1"/>
    <col min="9477" max="9728" width="9.140625" style="40"/>
    <col min="9729" max="9729" width="65.28515625" style="40" customWidth="1"/>
    <col min="9730" max="9730" width="18" style="40" customWidth="1"/>
    <col min="9731" max="9731" width="20.85546875" style="40" customWidth="1"/>
    <col min="9732" max="9732" width="21.7109375" style="40" customWidth="1"/>
    <col min="9733" max="9984" width="9.140625" style="40"/>
    <col min="9985" max="9985" width="65.28515625" style="40" customWidth="1"/>
    <col min="9986" max="9986" width="18" style="40" customWidth="1"/>
    <col min="9987" max="9987" width="20.85546875" style="40" customWidth="1"/>
    <col min="9988" max="9988" width="21.7109375" style="40" customWidth="1"/>
    <col min="9989" max="10240" width="9.140625" style="40"/>
    <col min="10241" max="10241" width="65.28515625" style="40" customWidth="1"/>
    <col min="10242" max="10242" width="18" style="40" customWidth="1"/>
    <col min="10243" max="10243" width="20.85546875" style="40" customWidth="1"/>
    <col min="10244" max="10244" width="21.7109375" style="40" customWidth="1"/>
    <col min="10245" max="10496" width="9.140625" style="40"/>
    <col min="10497" max="10497" width="65.28515625" style="40" customWidth="1"/>
    <col min="10498" max="10498" width="18" style="40" customWidth="1"/>
    <col min="10499" max="10499" width="20.85546875" style="40" customWidth="1"/>
    <col min="10500" max="10500" width="21.7109375" style="40" customWidth="1"/>
    <col min="10501" max="10752" width="9.140625" style="40"/>
    <col min="10753" max="10753" width="65.28515625" style="40" customWidth="1"/>
    <col min="10754" max="10754" width="18" style="40" customWidth="1"/>
    <col min="10755" max="10755" width="20.85546875" style="40" customWidth="1"/>
    <col min="10756" max="10756" width="21.7109375" style="40" customWidth="1"/>
    <col min="10757" max="11008" width="9.140625" style="40"/>
    <col min="11009" max="11009" width="65.28515625" style="40" customWidth="1"/>
    <col min="11010" max="11010" width="18" style="40" customWidth="1"/>
    <col min="11011" max="11011" width="20.85546875" style="40" customWidth="1"/>
    <col min="11012" max="11012" width="21.7109375" style="40" customWidth="1"/>
    <col min="11013" max="11264" width="9.140625" style="40"/>
    <col min="11265" max="11265" width="65.28515625" style="40" customWidth="1"/>
    <col min="11266" max="11266" width="18" style="40" customWidth="1"/>
    <col min="11267" max="11267" width="20.85546875" style="40" customWidth="1"/>
    <col min="11268" max="11268" width="21.7109375" style="40" customWidth="1"/>
    <col min="11269" max="11520" width="9.140625" style="40"/>
    <col min="11521" max="11521" width="65.28515625" style="40" customWidth="1"/>
    <col min="11522" max="11522" width="18" style="40" customWidth="1"/>
    <col min="11523" max="11523" width="20.85546875" style="40" customWidth="1"/>
    <col min="11524" max="11524" width="21.7109375" style="40" customWidth="1"/>
    <col min="11525" max="11776" width="9.140625" style="40"/>
    <col min="11777" max="11777" width="65.28515625" style="40" customWidth="1"/>
    <col min="11778" max="11778" width="18" style="40" customWidth="1"/>
    <col min="11779" max="11779" width="20.85546875" style="40" customWidth="1"/>
    <col min="11780" max="11780" width="21.7109375" style="40" customWidth="1"/>
    <col min="11781" max="12032" width="9.140625" style="40"/>
    <col min="12033" max="12033" width="65.28515625" style="40" customWidth="1"/>
    <col min="12034" max="12034" width="18" style="40" customWidth="1"/>
    <col min="12035" max="12035" width="20.85546875" style="40" customWidth="1"/>
    <col min="12036" max="12036" width="21.7109375" style="40" customWidth="1"/>
    <col min="12037" max="12288" width="9.140625" style="40"/>
    <col min="12289" max="12289" width="65.28515625" style="40" customWidth="1"/>
    <col min="12290" max="12290" width="18" style="40" customWidth="1"/>
    <col min="12291" max="12291" width="20.85546875" style="40" customWidth="1"/>
    <col min="12292" max="12292" width="21.7109375" style="40" customWidth="1"/>
    <col min="12293" max="12544" width="9.140625" style="40"/>
    <col min="12545" max="12545" width="65.28515625" style="40" customWidth="1"/>
    <col min="12546" max="12546" width="18" style="40" customWidth="1"/>
    <col min="12547" max="12547" width="20.85546875" style="40" customWidth="1"/>
    <col min="12548" max="12548" width="21.7109375" style="40" customWidth="1"/>
    <col min="12549" max="12800" width="9.140625" style="40"/>
    <col min="12801" max="12801" width="65.28515625" style="40" customWidth="1"/>
    <col min="12802" max="12802" width="18" style="40" customWidth="1"/>
    <col min="12803" max="12803" width="20.85546875" style="40" customWidth="1"/>
    <col min="12804" max="12804" width="21.7109375" style="40" customWidth="1"/>
    <col min="12805" max="13056" width="9.140625" style="40"/>
    <col min="13057" max="13057" width="65.28515625" style="40" customWidth="1"/>
    <col min="13058" max="13058" width="18" style="40" customWidth="1"/>
    <col min="13059" max="13059" width="20.85546875" style="40" customWidth="1"/>
    <col min="13060" max="13060" width="21.7109375" style="40" customWidth="1"/>
    <col min="13061" max="13312" width="9.140625" style="40"/>
    <col min="13313" max="13313" width="65.28515625" style="40" customWidth="1"/>
    <col min="13314" max="13314" width="18" style="40" customWidth="1"/>
    <col min="13315" max="13315" width="20.85546875" style="40" customWidth="1"/>
    <col min="13316" max="13316" width="21.7109375" style="40" customWidth="1"/>
    <col min="13317" max="13568" width="9.140625" style="40"/>
    <col min="13569" max="13569" width="65.28515625" style="40" customWidth="1"/>
    <col min="13570" max="13570" width="18" style="40" customWidth="1"/>
    <col min="13571" max="13571" width="20.85546875" style="40" customWidth="1"/>
    <col min="13572" max="13572" width="21.7109375" style="40" customWidth="1"/>
    <col min="13573" max="13824" width="9.140625" style="40"/>
    <col min="13825" max="13825" width="65.28515625" style="40" customWidth="1"/>
    <col min="13826" max="13826" width="18" style="40" customWidth="1"/>
    <col min="13827" max="13827" width="20.85546875" style="40" customWidth="1"/>
    <col min="13828" max="13828" width="21.7109375" style="40" customWidth="1"/>
    <col min="13829" max="14080" width="9.140625" style="40"/>
    <col min="14081" max="14081" width="65.28515625" style="40" customWidth="1"/>
    <col min="14082" max="14082" width="18" style="40" customWidth="1"/>
    <col min="14083" max="14083" width="20.85546875" style="40" customWidth="1"/>
    <col min="14084" max="14084" width="21.7109375" style="40" customWidth="1"/>
    <col min="14085" max="14336" width="9.140625" style="40"/>
    <col min="14337" max="14337" width="65.28515625" style="40" customWidth="1"/>
    <col min="14338" max="14338" width="18" style="40" customWidth="1"/>
    <col min="14339" max="14339" width="20.85546875" style="40" customWidth="1"/>
    <col min="14340" max="14340" width="21.7109375" style="40" customWidth="1"/>
    <col min="14341" max="14592" width="9.140625" style="40"/>
    <col min="14593" max="14593" width="65.28515625" style="40" customWidth="1"/>
    <col min="14594" max="14594" width="18" style="40" customWidth="1"/>
    <col min="14595" max="14595" width="20.85546875" style="40" customWidth="1"/>
    <col min="14596" max="14596" width="21.7109375" style="40" customWidth="1"/>
    <col min="14597" max="14848" width="9.140625" style="40"/>
    <col min="14849" max="14849" width="65.28515625" style="40" customWidth="1"/>
    <col min="14850" max="14850" width="18" style="40" customWidth="1"/>
    <col min="14851" max="14851" width="20.85546875" style="40" customWidth="1"/>
    <col min="14852" max="14852" width="21.7109375" style="40" customWidth="1"/>
    <col min="14853" max="15104" width="9.140625" style="40"/>
    <col min="15105" max="15105" width="65.28515625" style="40" customWidth="1"/>
    <col min="15106" max="15106" width="18" style="40" customWidth="1"/>
    <col min="15107" max="15107" width="20.85546875" style="40" customWidth="1"/>
    <col min="15108" max="15108" width="21.7109375" style="40" customWidth="1"/>
    <col min="15109" max="15360" width="9.140625" style="40"/>
    <col min="15361" max="15361" width="65.28515625" style="40" customWidth="1"/>
    <col min="15362" max="15362" width="18" style="40" customWidth="1"/>
    <col min="15363" max="15363" width="20.85546875" style="40" customWidth="1"/>
    <col min="15364" max="15364" width="21.7109375" style="40" customWidth="1"/>
    <col min="15365" max="15616" width="9.140625" style="40"/>
    <col min="15617" max="15617" width="65.28515625" style="40" customWidth="1"/>
    <col min="15618" max="15618" width="18" style="40" customWidth="1"/>
    <col min="15619" max="15619" width="20.85546875" style="40" customWidth="1"/>
    <col min="15620" max="15620" width="21.7109375" style="40" customWidth="1"/>
    <col min="15621" max="15872" width="9.140625" style="40"/>
    <col min="15873" max="15873" width="65.28515625" style="40" customWidth="1"/>
    <col min="15874" max="15874" width="18" style="40" customWidth="1"/>
    <col min="15875" max="15875" width="20.85546875" style="40" customWidth="1"/>
    <col min="15876" max="15876" width="21.7109375" style="40" customWidth="1"/>
    <col min="15877" max="16128" width="9.140625" style="40"/>
    <col min="16129" max="16129" width="65.28515625" style="40" customWidth="1"/>
    <col min="16130" max="16130" width="18" style="40" customWidth="1"/>
    <col min="16131" max="16131" width="20.85546875" style="40" customWidth="1"/>
    <col min="16132" max="16132" width="21.7109375" style="40" customWidth="1"/>
    <col min="16133" max="16384" width="9.140625" style="40"/>
  </cols>
  <sheetData>
    <row r="1" spans="1:7" ht="19.5" customHeight="1">
      <c r="A1" s="441" t="s">
        <v>1725</v>
      </c>
      <c r="B1" s="441"/>
      <c r="C1" s="441"/>
      <c r="D1" s="441"/>
      <c r="E1" s="132"/>
      <c r="F1" s="132"/>
    </row>
    <row r="2" spans="1:7" ht="15.75">
      <c r="A2" s="409" t="s">
        <v>1679</v>
      </c>
      <c r="B2" s="409"/>
      <c r="C2" s="409"/>
      <c r="D2" s="409"/>
      <c r="E2" s="132"/>
      <c r="F2" s="132"/>
    </row>
    <row r="3" spans="1:7" ht="15.75">
      <c r="A3" s="409" t="s">
        <v>1726</v>
      </c>
      <c r="B3" s="409"/>
      <c r="C3" s="409"/>
      <c r="D3" s="409"/>
      <c r="E3" s="132"/>
      <c r="F3" s="132"/>
    </row>
    <row r="4" spans="1:7" ht="15.75" customHeight="1" thickBot="1">
      <c r="A4" s="144" t="s">
        <v>1810</v>
      </c>
      <c r="B4" s="144"/>
      <c r="C4" s="144"/>
      <c r="D4" s="144"/>
      <c r="E4" s="144"/>
      <c r="F4" s="144"/>
    </row>
    <row r="5" spans="1:7" ht="39" thickBot="1">
      <c r="A5" s="153" t="s">
        <v>1727</v>
      </c>
      <c r="B5" s="168" t="s">
        <v>1728</v>
      </c>
      <c r="C5" s="168" t="s">
        <v>1729</v>
      </c>
      <c r="D5" s="169" t="s">
        <v>1730</v>
      </c>
      <c r="E5" s="138"/>
      <c r="F5" s="138"/>
    </row>
    <row r="6" spans="1:7" ht="21">
      <c r="A6" s="170" t="s">
        <v>1731</v>
      </c>
      <c r="B6" s="171">
        <v>4</v>
      </c>
      <c r="C6" s="172" t="s">
        <v>1688</v>
      </c>
      <c r="D6" s="172" t="s">
        <v>1688</v>
      </c>
      <c r="E6" s="138"/>
      <c r="F6" s="138"/>
      <c r="G6" s="140"/>
    </row>
    <row r="7" spans="1:7" ht="27.6" customHeight="1">
      <c r="A7" s="173" t="s">
        <v>1732</v>
      </c>
      <c r="B7" s="172">
        <v>3</v>
      </c>
      <c r="C7" s="172" t="s">
        <v>1688</v>
      </c>
      <c r="D7" s="172" t="s">
        <v>1688</v>
      </c>
      <c r="E7" s="138"/>
      <c r="F7" s="138"/>
      <c r="G7" s="140"/>
    </row>
    <row r="8" spans="1:7" ht="30" customHeight="1">
      <c r="A8" s="173" t="s">
        <v>1733</v>
      </c>
      <c r="B8" s="172" t="s">
        <v>1688</v>
      </c>
      <c r="C8" s="172" t="s">
        <v>1688</v>
      </c>
      <c r="D8" s="172" t="s">
        <v>1688</v>
      </c>
      <c r="E8" s="138"/>
      <c r="F8" s="138"/>
      <c r="G8" s="140"/>
    </row>
    <row r="9" spans="1:7" ht="25.5">
      <c r="A9" s="173" t="s">
        <v>1734</v>
      </c>
      <c r="B9" s="172" t="s">
        <v>1688</v>
      </c>
      <c r="C9" s="172" t="s">
        <v>1688</v>
      </c>
      <c r="D9" s="172" t="s">
        <v>1688</v>
      </c>
      <c r="E9" s="138"/>
      <c r="F9" s="138"/>
      <c r="G9" s="140"/>
    </row>
    <row r="10" spans="1:7" ht="26.25" customHeight="1">
      <c r="A10" s="173" t="s">
        <v>1735</v>
      </c>
      <c r="B10" s="172">
        <v>4</v>
      </c>
      <c r="C10" s="172" t="s">
        <v>1688</v>
      </c>
      <c r="D10" s="172" t="s">
        <v>1688</v>
      </c>
      <c r="E10" s="138"/>
      <c r="F10" s="138"/>
      <c r="G10" s="140"/>
    </row>
    <row r="11" spans="1:7" ht="25.5">
      <c r="A11" s="173" t="s">
        <v>1736</v>
      </c>
      <c r="B11" s="172">
        <v>1</v>
      </c>
      <c r="C11" s="172" t="s">
        <v>1688</v>
      </c>
      <c r="D11" s="172" t="s">
        <v>1688</v>
      </c>
      <c r="E11" s="138"/>
      <c r="F11" s="138"/>
      <c r="G11" s="140"/>
    </row>
    <row r="12" spans="1:7" ht="25.5">
      <c r="A12" s="173" t="s">
        <v>1737</v>
      </c>
      <c r="B12" s="172" t="s">
        <v>1688</v>
      </c>
      <c r="C12" s="172" t="s">
        <v>1688</v>
      </c>
      <c r="D12" s="172" t="s">
        <v>1688</v>
      </c>
      <c r="E12" s="138"/>
      <c r="F12" s="138"/>
      <c r="G12" s="140"/>
    </row>
    <row r="13" spans="1:7" ht="21.75" thickBot="1">
      <c r="A13" s="174" t="s">
        <v>1738</v>
      </c>
      <c r="B13" s="172" t="s">
        <v>1688</v>
      </c>
      <c r="C13" s="172" t="s">
        <v>1688</v>
      </c>
      <c r="D13" s="172" t="s">
        <v>1688</v>
      </c>
      <c r="E13" s="138"/>
      <c r="F13" s="138"/>
    </row>
    <row r="14" spans="1:7" ht="16.5" thickBot="1">
      <c r="A14" s="432" t="s">
        <v>1663</v>
      </c>
      <c r="B14" s="433"/>
    </row>
    <row r="15" spans="1:7" ht="38.25">
      <c r="A15" s="135" t="s">
        <v>1727</v>
      </c>
      <c r="B15" s="175" t="s">
        <v>1728</v>
      </c>
      <c r="C15" s="175" t="s">
        <v>1729</v>
      </c>
      <c r="D15" s="175" t="s">
        <v>1730</v>
      </c>
      <c r="E15" s="138"/>
      <c r="F15" s="138"/>
    </row>
    <row r="16" spans="1:7" ht="20.45" customHeight="1">
      <c r="A16" s="176" t="s">
        <v>1731</v>
      </c>
      <c r="B16" s="171">
        <v>6</v>
      </c>
      <c r="C16" s="172" t="s">
        <v>1688</v>
      </c>
      <c r="D16" s="172" t="s">
        <v>1688</v>
      </c>
      <c r="E16" s="138"/>
      <c r="F16" s="138"/>
      <c r="G16" s="140"/>
    </row>
    <row r="17" spans="1:7" ht="25.9" customHeight="1">
      <c r="A17" s="176" t="s">
        <v>1732</v>
      </c>
      <c r="B17" s="172">
        <v>8</v>
      </c>
      <c r="C17" s="172" t="s">
        <v>1688</v>
      </c>
      <c r="D17" s="172" t="s">
        <v>1688</v>
      </c>
      <c r="E17" s="138"/>
      <c r="F17" s="138"/>
      <c r="G17" s="140"/>
    </row>
    <row r="18" spans="1:7" ht="25.9" customHeight="1">
      <c r="A18" s="176" t="s">
        <v>1733</v>
      </c>
      <c r="B18" s="172" t="s">
        <v>1688</v>
      </c>
      <c r="C18" s="172" t="s">
        <v>1688</v>
      </c>
      <c r="D18" s="172" t="s">
        <v>1688</v>
      </c>
      <c r="E18" s="138"/>
      <c r="F18" s="138"/>
      <c r="G18" s="140"/>
    </row>
    <row r="19" spans="1:7" ht="25.5">
      <c r="A19" s="176" t="s">
        <v>1734</v>
      </c>
      <c r="B19" s="172" t="s">
        <v>1688</v>
      </c>
      <c r="C19" s="172" t="s">
        <v>1688</v>
      </c>
      <c r="D19" s="172" t="s">
        <v>1688</v>
      </c>
      <c r="E19" s="138"/>
      <c r="F19" s="138"/>
      <c r="G19" s="140"/>
    </row>
    <row r="20" spans="1:7" ht="25.5">
      <c r="A20" s="176" t="s">
        <v>1735</v>
      </c>
      <c r="B20" s="172">
        <v>7</v>
      </c>
      <c r="C20" s="172" t="s">
        <v>1688</v>
      </c>
      <c r="D20" s="172" t="s">
        <v>1688</v>
      </c>
      <c r="E20" s="138"/>
      <c r="F20" s="138"/>
      <c r="G20" s="140"/>
    </row>
    <row r="21" spans="1:7" ht="25.5">
      <c r="A21" s="176" t="s">
        <v>1736</v>
      </c>
      <c r="B21" s="172" t="s">
        <v>1688</v>
      </c>
      <c r="C21" s="172" t="s">
        <v>1688</v>
      </c>
      <c r="D21" s="172" t="s">
        <v>1688</v>
      </c>
      <c r="E21" s="138"/>
      <c r="F21" s="138"/>
      <c r="G21" s="140"/>
    </row>
    <row r="22" spans="1:7" ht="25.5">
      <c r="A22" s="176" t="s">
        <v>1737</v>
      </c>
      <c r="B22" s="172" t="s">
        <v>1688</v>
      </c>
      <c r="C22" s="172" t="s">
        <v>1688</v>
      </c>
      <c r="D22" s="172" t="s">
        <v>1688</v>
      </c>
      <c r="E22" s="138"/>
      <c r="F22" s="138"/>
      <c r="G22" s="140"/>
    </row>
    <row r="23" spans="1:7" ht="21.75" thickBot="1">
      <c r="A23" s="177" t="s">
        <v>1738</v>
      </c>
      <c r="B23" s="172" t="s">
        <v>1688</v>
      </c>
      <c r="C23" s="172" t="s">
        <v>1688</v>
      </c>
      <c r="D23" s="172" t="s">
        <v>1688</v>
      </c>
      <c r="E23" s="138"/>
      <c r="F23" s="138"/>
    </row>
  </sheetData>
  <mergeCells count="4">
    <mergeCell ref="A1:D1"/>
    <mergeCell ref="A2:D2"/>
    <mergeCell ref="A3:D3"/>
    <mergeCell ref="A14:B14"/>
  </mergeCells>
  <printOptions horizontalCentered="1" verticalCentered="1"/>
  <pageMargins left="0.25" right="0.25" top="0.75" bottom="0.75" header="0.3" footer="0.3"/>
  <pageSetup paperSize="9" scale="9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opLeftCell="A8" zoomScaleNormal="100" workbookViewId="0">
      <selection activeCell="E8" sqref="E8"/>
    </sheetView>
  </sheetViews>
  <sheetFormatPr defaultRowHeight="15"/>
  <cols>
    <col min="1" max="1" width="5.28515625" customWidth="1"/>
    <col min="2" max="2" width="21.28515625" customWidth="1"/>
    <col min="5" max="5" width="78.85546875" customWidth="1"/>
    <col min="6" max="6" width="18.5703125" customWidth="1"/>
    <col min="7" max="7" width="21.28515625" customWidth="1"/>
    <col min="8" max="8" width="12.42578125" customWidth="1"/>
    <col min="9" max="9" width="23.7109375" bestFit="1" customWidth="1"/>
    <col min="10" max="10" width="21.28515625" customWidth="1"/>
    <col min="11" max="11" width="12.140625" customWidth="1"/>
  </cols>
  <sheetData>
    <row r="1" spans="1:11" ht="15.75">
      <c r="A1" s="443" t="s">
        <v>1725</v>
      </c>
      <c r="B1" s="443"/>
      <c r="C1" s="443"/>
      <c r="D1" s="443"/>
      <c r="E1" s="443"/>
      <c r="F1" s="443"/>
      <c r="G1" s="443"/>
      <c r="H1" s="443"/>
      <c r="I1" s="443"/>
      <c r="J1" s="443"/>
      <c r="K1" s="443"/>
    </row>
    <row r="2" spans="1:11" ht="15.75">
      <c r="A2" s="443" t="s">
        <v>1819</v>
      </c>
      <c r="B2" s="443"/>
      <c r="C2" s="443"/>
      <c r="D2" s="443"/>
      <c r="E2" s="443"/>
      <c r="F2" s="443"/>
      <c r="G2" s="443"/>
      <c r="H2" s="443"/>
      <c r="I2" s="443"/>
      <c r="J2" s="443"/>
      <c r="K2" s="443"/>
    </row>
    <row r="3" spans="1:11" ht="15.75">
      <c r="A3" s="443" t="s">
        <v>1726</v>
      </c>
      <c r="B3" s="443"/>
      <c r="C3" s="443"/>
      <c r="D3" s="443"/>
      <c r="E3" s="443"/>
      <c r="F3" s="443"/>
      <c r="G3" s="443"/>
      <c r="H3" s="443"/>
      <c r="I3" s="443"/>
      <c r="J3" s="443"/>
      <c r="K3" s="443"/>
    </row>
    <row r="4" spans="1:11" ht="15.75">
      <c r="A4" s="443" t="s">
        <v>1820</v>
      </c>
      <c r="B4" s="443"/>
      <c r="C4" s="443"/>
      <c r="D4" s="443"/>
      <c r="E4" s="443"/>
      <c r="F4" s="443"/>
      <c r="G4" s="443"/>
      <c r="H4" s="443"/>
      <c r="I4" s="443"/>
      <c r="J4" s="443"/>
      <c r="K4" s="443"/>
    </row>
    <row r="5" spans="1:11" ht="15.75">
      <c r="A5" s="443" t="s">
        <v>1821</v>
      </c>
      <c r="B5" s="443"/>
      <c r="C5" s="443"/>
      <c r="D5" s="443"/>
      <c r="E5" s="443"/>
      <c r="F5" s="443"/>
      <c r="G5" s="443"/>
      <c r="H5" s="443"/>
      <c r="I5" s="443"/>
      <c r="J5" s="443"/>
      <c r="K5" s="443"/>
    </row>
    <row r="6" spans="1:11" ht="15.75">
      <c r="A6" s="322"/>
      <c r="B6" s="322"/>
      <c r="C6" s="322"/>
      <c r="D6" s="322"/>
      <c r="E6" s="322"/>
      <c r="F6" s="322"/>
      <c r="G6" s="322"/>
      <c r="H6" s="322"/>
      <c r="I6" s="322"/>
      <c r="J6" s="322"/>
      <c r="K6" s="322"/>
    </row>
    <row r="7" spans="1:11" ht="51">
      <c r="A7" s="323" t="s">
        <v>1822</v>
      </c>
      <c r="B7" s="323" t="s">
        <v>1823</v>
      </c>
      <c r="C7" s="324" t="s">
        <v>1824</v>
      </c>
      <c r="D7" s="324" t="s">
        <v>1825</v>
      </c>
      <c r="E7" s="323" t="s">
        <v>1826</v>
      </c>
      <c r="F7" s="323" t="s">
        <v>1827</v>
      </c>
      <c r="G7" s="323" t="s">
        <v>1828</v>
      </c>
      <c r="H7" s="323" t="s">
        <v>1829</v>
      </c>
      <c r="I7" s="323" t="s">
        <v>1830</v>
      </c>
      <c r="J7" s="323" t="s">
        <v>1831</v>
      </c>
      <c r="K7" s="323" t="s">
        <v>1832</v>
      </c>
    </row>
    <row r="8" spans="1:11" ht="409.5">
      <c r="A8" s="325">
        <v>1</v>
      </c>
      <c r="B8" s="326" t="s">
        <v>1833</v>
      </c>
      <c r="C8" s="325" t="s">
        <v>1834</v>
      </c>
      <c r="D8" s="325">
        <v>1</v>
      </c>
      <c r="E8" s="327" t="s">
        <v>1835</v>
      </c>
      <c r="F8" s="328" t="s">
        <v>1836</v>
      </c>
      <c r="G8" s="327" t="s">
        <v>1837</v>
      </c>
      <c r="H8" s="329" t="s">
        <v>1838</v>
      </c>
      <c r="I8" s="330" t="s">
        <v>1839</v>
      </c>
      <c r="J8" s="331" t="s">
        <v>1840</v>
      </c>
      <c r="K8" s="331" t="s">
        <v>1841</v>
      </c>
    </row>
    <row r="9" spans="1:11" ht="16.5">
      <c r="A9" s="332"/>
      <c r="B9" s="333"/>
      <c r="C9" s="332"/>
      <c r="D9" s="332"/>
      <c r="E9" s="334"/>
      <c r="F9" s="335"/>
      <c r="G9" s="334"/>
      <c r="H9" s="336"/>
      <c r="I9" s="337"/>
      <c r="J9" s="338"/>
      <c r="K9" s="338"/>
    </row>
    <row r="10" spans="1:11" ht="16.5">
      <c r="A10" s="339"/>
      <c r="B10" s="340"/>
      <c r="C10" s="339"/>
      <c r="D10" s="339"/>
      <c r="E10" s="341"/>
      <c r="F10" s="342"/>
      <c r="G10" s="341"/>
      <c r="H10" s="343"/>
      <c r="I10" s="344"/>
      <c r="J10" s="345"/>
      <c r="K10" s="345"/>
    </row>
    <row r="11" spans="1:11" ht="409.5">
      <c r="A11" s="325">
        <v>2</v>
      </c>
      <c r="B11" s="326" t="s">
        <v>1842</v>
      </c>
      <c r="C11" s="325" t="s">
        <v>1834</v>
      </c>
      <c r="D11" s="325">
        <v>1</v>
      </c>
      <c r="E11" s="327" t="s">
        <v>1843</v>
      </c>
      <c r="F11" s="325" t="s">
        <v>1844</v>
      </c>
      <c r="G11" s="327" t="s">
        <v>1845</v>
      </c>
      <c r="H11" s="329" t="s">
        <v>1838</v>
      </c>
      <c r="I11" s="329" t="s">
        <v>1724</v>
      </c>
      <c r="J11" s="331" t="s">
        <v>1846</v>
      </c>
      <c r="K11" s="331" t="s">
        <v>1847</v>
      </c>
    </row>
    <row r="12" spans="1:11" ht="409.5">
      <c r="A12" s="325">
        <v>3</v>
      </c>
      <c r="B12" s="326" t="s">
        <v>1848</v>
      </c>
      <c r="C12" s="325" t="s">
        <v>1834</v>
      </c>
      <c r="D12" s="325">
        <v>1</v>
      </c>
      <c r="E12" s="327" t="s">
        <v>1849</v>
      </c>
      <c r="F12" s="328" t="s">
        <v>1850</v>
      </c>
      <c r="G12" s="346" t="s">
        <v>1851</v>
      </c>
      <c r="H12" s="329" t="s">
        <v>1838</v>
      </c>
      <c r="I12" s="330" t="s">
        <v>1852</v>
      </c>
      <c r="J12" s="331" t="s">
        <v>1853</v>
      </c>
      <c r="K12" s="331" t="s">
        <v>1854</v>
      </c>
    </row>
    <row r="13" spans="1:11" ht="16.5">
      <c r="A13" s="332"/>
      <c r="B13" s="333"/>
      <c r="C13" s="332"/>
      <c r="D13" s="332"/>
      <c r="E13" s="334"/>
      <c r="F13" s="335"/>
      <c r="G13" s="347"/>
      <c r="H13" s="336"/>
      <c r="I13" s="337"/>
      <c r="J13" s="338"/>
      <c r="K13" s="338"/>
    </row>
    <row r="14" spans="1:11" ht="16.5">
      <c r="A14" s="339"/>
      <c r="B14" s="340"/>
      <c r="C14" s="339"/>
      <c r="D14" s="339"/>
      <c r="E14" s="341"/>
      <c r="F14" s="342"/>
      <c r="G14" s="348"/>
      <c r="H14" s="343"/>
      <c r="I14" s="344"/>
      <c r="J14" s="345"/>
      <c r="K14" s="345"/>
    </row>
    <row r="15" spans="1:11" ht="306">
      <c r="A15" s="325">
        <v>4</v>
      </c>
      <c r="B15" s="326" t="s">
        <v>1855</v>
      </c>
      <c r="C15" s="325" t="s">
        <v>1834</v>
      </c>
      <c r="D15" s="325">
        <v>1</v>
      </c>
      <c r="E15" s="349" t="s">
        <v>1856</v>
      </c>
      <c r="F15" s="328" t="s">
        <v>1857</v>
      </c>
      <c r="G15" s="346" t="s">
        <v>1858</v>
      </c>
      <c r="H15" s="329" t="s">
        <v>1838</v>
      </c>
      <c r="I15" s="350" t="s">
        <v>1724</v>
      </c>
      <c r="J15" s="331" t="s">
        <v>1859</v>
      </c>
      <c r="K15" s="329" t="s">
        <v>1860</v>
      </c>
    </row>
    <row r="16" spans="1:11">
      <c r="A16" s="351"/>
      <c r="B16" s="351"/>
      <c r="C16" s="351"/>
      <c r="D16" s="351"/>
      <c r="E16" s="351"/>
      <c r="F16" s="351"/>
      <c r="G16" s="351"/>
      <c r="H16" s="351"/>
      <c r="I16" s="351"/>
      <c r="J16" s="351"/>
      <c r="K16" s="351"/>
    </row>
    <row r="17" spans="1:11">
      <c r="A17" s="351"/>
      <c r="B17" s="351"/>
      <c r="C17" s="351"/>
      <c r="D17" s="351"/>
      <c r="E17" s="351"/>
      <c r="F17" s="351"/>
      <c r="G17" s="351"/>
      <c r="H17" s="351"/>
      <c r="I17" s="351"/>
      <c r="J17" s="351"/>
      <c r="K17" s="351"/>
    </row>
    <row r="18" spans="1:11" ht="15.75">
      <c r="A18" s="443" t="s">
        <v>1725</v>
      </c>
      <c r="B18" s="443"/>
      <c r="C18" s="443"/>
      <c r="D18" s="443"/>
      <c r="E18" s="443"/>
      <c r="F18" s="443"/>
      <c r="G18" s="443"/>
      <c r="H18" s="443"/>
      <c r="I18" s="443"/>
      <c r="J18" s="443"/>
      <c r="K18" s="443"/>
    </row>
    <row r="19" spans="1:11" ht="15.75">
      <c r="A19" s="443" t="s">
        <v>1819</v>
      </c>
      <c r="B19" s="443"/>
      <c r="C19" s="443"/>
      <c r="D19" s="443"/>
      <c r="E19" s="443"/>
      <c r="F19" s="443"/>
      <c r="G19" s="443"/>
      <c r="H19" s="443"/>
      <c r="I19" s="443"/>
      <c r="J19" s="443"/>
      <c r="K19" s="443"/>
    </row>
    <row r="20" spans="1:11" ht="15.75">
      <c r="A20" s="443" t="s">
        <v>1726</v>
      </c>
      <c r="B20" s="443"/>
      <c r="C20" s="443"/>
      <c r="D20" s="443"/>
      <c r="E20" s="443"/>
      <c r="F20" s="443"/>
      <c r="G20" s="443"/>
      <c r="H20" s="443"/>
      <c r="I20" s="443"/>
      <c r="J20" s="443"/>
      <c r="K20" s="443"/>
    </row>
    <row r="21" spans="1:11" ht="15.75">
      <c r="A21" s="443" t="s">
        <v>1861</v>
      </c>
      <c r="B21" s="443"/>
      <c r="C21" s="443"/>
      <c r="D21" s="443"/>
      <c r="E21" s="443"/>
      <c r="F21" s="443"/>
      <c r="G21" s="443"/>
      <c r="H21" s="443"/>
      <c r="I21" s="443"/>
      <c r="J21" s="443"/>
      <c r="K21" s="443"/>
    </row>
    <row r="22" spans="1:11" ht="15.75">
      <c r="A22" s="443" t="s">
        <v>1862</v>
      </c>
      <c r="B22" s="443"/>
      <c r="C22" s="443"/>
      <c r="D22" s="443"/>
      <c r="E22" s="443"/>
      <c r="F22" s="443"/>
      <c r="G22" s="443"/>
      <c r="H22" s="443"/>
      <c r="I22" s="443"/>
      <c r="J22" s="443"/>
      <c r="K22" s="443"/>
    </row>
    <row r="23" spans="1:11" ht="15.75">
      <c r="A23" s="322"/>
      <c r="B23" s="322"/>
      <c r="C23" s="322"/>
      <c r="D23" s="322"/>
      <c r="E23" s="322"/>
      <c r="F23" s="322"/>
      <c r="G23" s="322"/>
      <c r="H23" s="322"/>
      <c r="I23" s="322"/>
      <c r="J23" s="322"/>
      <c r="K23" s="322"/>
    </row>
    <row r="24" spans="1:11" ht="51">
      <c r="A24" s="323" t="s">
        <v>1822</v>
      </c>
      <c r="B24" s="323" t="s">
        <v>1823</v>
      </c>
      <c r="C24" s="324" t="s">
        <v>1824</v>
      </c>
      <c r="D24" s="324" t="s">
        <v>1825</v>
      </c>
      <c r="E24" s="323" t="s">
        <v>1826</v>
      </c>
      <c r="F24" s="323" t="s">
        <v>1827</v>
      </c>
      <c r="G24" s="323" t="s">
        <v>1828</v>
      </c>
      <c r="H24" s="323" t="s">
        <v>1829</v>
      </c>
      <c r="I24" s="323" t="s">
        <v>1830</v>
      </c>
      <c r="J24" s="323" t="s">
        <v>1831</v>
      </c>
      <c r="K24" s="323" t="s">
        <v>1832</v>
      </c>
    </row>
    <row r="25" spans="1:11" ht="372.75">
      <c r="A25" s="325">
        <v>1</v>
      </c>
      <c r="B25" s="326" t="s">
        <v>1863</v>
      </c>
      <c r="C25" s="325" t="s">
        <v>1864</v>
      </c>
      <c r="D25" s="325" t="s">
        <v>1724</v>
      </c>
      <c r="E25" s="352" t="s">
        <v>1865</v>
      </c>
      <c r="F25" s="353" t="s">
        <v>1866</v>
      </c>
      <c r="G25" s="329" t="s">
        <v>1724</v>
      </c>
      <c r="H25" s="329" t="s">
        <v>1838</v>
      </c>
      <c r="I25" s="329" t="s">
        <v>1724</v>
      </c>
      <c r="J25" s="331" t="s">
        <v>1867</v>
      </c>
      <c r="K25" s="331" t="s">
        <v>1868</v>
      </c>
    </row>
    <row r="26" spans="1:11" ht="342">
      <c r="A26" s="325">
        <v>2</v>
      </c>
      <c r="B26" s="326" t="s">
        <v>1869</v>
      </c>
      <c r="C26" s="325" t="s">
        <v>1864</v>
      </c>
      <c r="D26" s="325" t="s">
        <v>1724</v>
      </c>
      <c r="E26" s="327" t="s">
        <v>1870</v>
      </c>
      <c r="F26" s="328" t="s">
        <v>1871</v>
      </c>
      <c r="G26" s="327" t="s">
        <v>1872</v>
      </c>
      <c r="H26" s="329" t="s">
        <v>1838</v>
      </c>
      <c r="I26" s="329" t="s">
        <v>1724</v>
      </c>
      <c r="J26" s="331" t="s">
        <v>1873</v>
      </c>
      <c r="K26" s="329" t="s">
        <v>1860</v>
      </c>
    </row>
    <row r="27" spans="1:11" ht="16.5">
      <c r="A27" s="332"/>
      <c r="B27" s="333"/>
      <c r="C27" s="332"/>
      <c r="D27" s="332"/>
      <c r="E27" s="334"/>
      <c r="F27" s="335"/>
      <c r="G27" s="334"/>
      <c r="H27" s="336"/>
      <c r="I27" s="336"/>
      <c r="J27" s="338"/>
      <c r="K27" s="336"/>
    </row>
    <row r="28" spans="1:11" ht="16.5">
      <c r="A28" s="339"/>
      <c r="B28" s="340"/>
      <c r="C28" s="339"/>
      <c r="D28" s="339"/>
      <c r="E28" s="341"/>
      <c r="F28" s="342"/>
      <c r="G28" s="341"/>
      <c r="H28" s="343"/>
      <c r="I28" s="343"/>
      <c r="J28" s="345"/>
      <c r="K28" s="343"/>
    </row>
    <row r="29" spans="1:11" ht="306.75">
      <c r="A29" s="325">
        <v>3</v>
      </c>
      <c r="B29" s="326" t="s">
        <v>1874</v>
      </c>
      <c r="C29" s="325" t="s">
        <v>1864</v>
      </c>
      <c r="D29" s="325" t="s">
        <v>1724</v>
      </c>
      <c r="E29" s="349" t="s">
        <v>1875</v>
      </c>
      <c r="F29" s="328" t="s">
        <v>1876</v>
      </c>
      <c r="G29" s="327" t="s">
        <v>1877</v>
      </c>
      <c r="H29" s="329" t="s">
        <v>1838</v>
      </c>
      <c r="I29" s="329" t="s">
        <v>1724</v>
      </c>
      <c r="J29" s="331" t="s">
        <v>1878</v>
      </c>
      <c r="K29" s="329" t="s">
        <v>1860</v>
      </c>
    </row>
    <row r="30" spans="1:11">
      <c r="A30" s="351"/>
      <c r="B30" s="351"/>
      <c r="C30" s="351"/>
      <c r="D30" s="351"/>
      <c r="E30" s="351"/>
      <c r="F30" s="351"/>
      <c r="G30" s="351"/>
      <c r="H30" s="351"/>
      <c r="I30" s="351"/>
      <c r="J30" s="351"/>
      <c r="K30" s="351"/>
    </row>
    <row r="31" spans="1:11">
      <c r="A31" s="351"/>
      <c r="B31" s="351"/>
      <c r="C31" s="351"/>
      <c r="D31" s="351"/>
      <c r="E31" s="351"/>
      <c r="F31" s="351"/>
      <c r="G31" s="351"/>
      <c r="H31" s="351"/>
      <c r="I31" s="351"/>
      <c r="J31" s="351"/>
      <c r="K31" s="351"/>
    </row>
    <row r="32" spans="1:11" ht="15.75">
      <c r="A32" s="443" t="s">
        <v>1725</v>
      </c>
      <c r="B32" s="443"/>
      <c r="C32" s="443"/>
      <c r="D32" s="443"/>
      <c r="E32" s="443"/>
      <c r="F32" s="443"/>
      <c r="G32" s="443"/>
      <c r="H32" s="443"/>
      <c r="I32" s="443"/>
      <c r="J32" s="443"/>
      <c r="K32" s="443"/>
    </row>
    <row r="33" spans="1:11" ht="15.75">
      <c r="A33" s="443" t="s">
        <v>1819</v>
      </c>
      <c r="B33" s="443"/>
      <c r="C33" s="443"/>
      <c r="D33" s="443"/>
      <c r="E33" s="443"/>
      <c r="F33" s="443"/>
      <c r="G33" s="443"/>
      <c r="H33" s="443"/>
      <c r="I33" s="443"/>
      <c r="J33" s="443"/>
      <c r="K33" s="443"/>
    </row>
    <row r="34" spans="1:11">
      <c r="A34" s="444" t="s">
        <v>1726</v>
      </c>
      <c r="B34" s="444"/>
      <c r="C34" s="444"/>
      <c r="D34" s="444"/>
      <c r="E34" s="444"/>
      <c r="F34" s="444"/>
      <c r="G34" s="444"/>
      <c r="H34" s="444"/>
      <c r="I34" s="444"/>
      <c r="J34" s="444"/>
      <c r="K34" s="444"/>
    </row>
    <row r="35" spans="1:11" ht="15.75">
      <c r="A35" s="443" t="s">
        <v>1861</v>
      </c>
      <c r="B35" s="443"/>
      <c r="C35" s="443"/>
      <c r="D35" s="443"/>
      <c r="E35" s="443"/>
      <c r="F35" s="443"/>
      <c r="G35" s="443"/>
      <c r="H35" s="443"/>
      <c r="I35" s="443"/>
      <c r="J35" s="443"/>
      <c r="K35" s="443"/>
    </row>
    <row r="36" spans="1:11" ht="15.75">
      <c r="A36" s="443" t="s">
        <v>1879</v>
      </c>
      <c r="B36" s="443"/>
      <c r="C36" s="443"/>
      <c r="D36" s="443"/>
      <c r="E36" s="443"/>
      <c r="F36" s="443"/>
      <c r="G36" s="443"/>
      <c r="H36" s="443"/>
      <c r="I36" s="443"/>
      <c r="J36" s="443"/>
      <c r="K36" s="443"/>
    </row>
    <row r="37" spans="1:11" ht="15.75">
      <c r="A37" s="322"/>
      <c r="B37" s="322"/>
      <c r="C37" s="322"/>
      <c r="D37" s="322"/>
      <c r="E37" s="322"/>
      <c r="F37" s="322"/>
      <c r="G37" s="322"/>
      <c r="H37" s="322"/>
      <c r="I37" s="322"/>
      <c r="J37" s="322"/>
      <c r="K37" s="322"/>
    </row>
    <row r="38" spans="1:11" ht="51">
      <c r="A38" s="323" t="s">
        <v>1822</v>
      </c>
      <c r="B38" s="323" t="s">
        <v>1823</v>
      </c>
      <c r="C38" s="324" t="s">
        <v>1824</v>
      </c>
      <c r="D38" s="324" t="s">
        <v>1825</v>
      </c>
      <c r="E38" s="323" t="s">
        <v>1826</v>
      </c>
      <c r="F38" s="323" t="s">
        <v>1827</v>
      </c>
      <c r="G38" s="323" t="s">
        <v>1828</v>
      </c>
      <c r="H38" s="323" t="s">
        <v>1829</v>
      </c>
      <c r="I38" s="323" t="s">
        <v>1830</v>
      </c>
      <c r="J38" s="323" t="s">
        <v>1831</v>
      </c>
      <c r="K38" s="323" t="s">
        <v>1832</v>
      </c>
    </row>
    <row r="39" spans="1:11" ht="242.25">
      <c r="A39" s="445">
        <v>1</v>
      </c>
      <c r="B39" s="445" t="s">
        <v>1880</v>
      </c>
      <c r="C39" s="445" t="s">
        <v>1724</v>
      </c>
      <c r="D39" s="445">
        <v>1</v>
      </c>
      <c r="E39" s="445" t="s">
        <v>1881</v>
      </c>
      <c r="F39" s="448" t="s">
        <v>1882</v>
      </c>
      <c r="G39" s="445" t="s">
        <v>1883</v>
      </c>
      <c r="H39" s="452" t="s">
        <v>1838</v>
      </c>
      <c r="I39" s="455" t="s">
        <v>1884</v>
      </c>
      <c r="J39" s="458" t="s">
        <v>1885</v>
      </c>
      <c r="K39" s="354" t="s">
        <v>1886</v>
      </c>
    </row>
    <row r="40" spans="1:11" ht="270.75">
      <c r="A40" s="446"/>
      <c r="B40" s="446"/>
      <c r="C40" s="446"/>
      <c r="D40" s="446"/>
      <c r="E40" s="446"/>
      <c r="F40" s="449"/>
      <c r="G40" s="446"/>
      <c r="H40" s="453"/>
      <c r="I40" s="456"/>
      <c r="J40" s="459"/>
      <c r="K40" s="327" t="s">
        <v>1887</v>
      </c>
    </row>
    <row r="41" spans="1:11" ht="270.75">
      <c r="A41" s="446"/>
      <c r="B41" s="446"/>
      <c r="C41" s="446"/>
      <c r="D41" s="446"/>
      <c r="E41" s="446"/>
      <c r="F41" s="449"/>
      <c r="G41" s="446"/>
      <c r="H41" s="453"/>
      <c r="I41" s="456"/>
      <c r="J41" s="460"/>
      <c r="K41" s="327" t="s">
        <v>1888</v>
      </c>
    </row>
    <row r="42" spans="1:11" ht="58.5">
      <c r="A42" s="447"/>
      <c r="B42" s="447"/>
      <c r="C42" s="447"/>
      <c r="D42" s="447"/>
      <c r="E42" s="447"/>
      <c r="F42" s="450"/>
      <c r="G42" s="447"/>
      <c r="H42" s="454"/>
      <c r="I42" s="457"/>
      <c r="J42" s="355" t="s">
        <v>1889</v>
      </c>
      <c r="K42" s="329" t="s">
        <v>1860</v>
      </c>
    </row>
    <row r="43" spans="1:11" ht="409.5">
      <c r="A43" s="325">
        <v>2</v>
      </c>
      <c r="B43" s="326" t="s">
        <v>1890</v>
      </c>
      <c r="C43" s="325" t="s">
        <v>1724</v>
      </c>
      <c r="D43" s="325">
        <v>1</v>
      </c>
      <c r="E43" s="327" t="s">
        <v>1891</v>
      </c>
      <c r="F43" s="328" t="s">
        <v>1892</v>
      </c>
      <c r="G43" s="327" t="s">
        <v>1893</v>
      </c>
      <c r="H43" s="329" t="s">
        <v>1838</v>
      </c>
      <c r="I43" s="350" t="s">
        <v>1724</v>
      </c>
      <c r="J43" s="331" t="s">
        <v>1894</v>
      </c>
      <c r="K43" s="331" t="s">
        <v>1895</v>
      </c>
    </row>
    <row r="44" spans="1:11" ht="16.5">
      <c r="A44" s="332"/>
      <c r="B44" s="333"/>
      <c r="C44" s="332"/>
      <c r="D44" s="332"/>
      <c r="E44" s="334"/>
      <c r="F44" s="335"/>
      <c r="G44" s="334"/>
      <c r="H44" s="336"/>
      <c r="I44" s="356"/>
      <c r="J44" s="338"/>
      <c r="K44" s="336"/>
    </row>
    <row r="45" spans="1:11" ht="16.5">
      <c r="A45" s="339"/>
      <c r="B45" s="340"/>
      <c r="C45" s="339"/>
      <c r="D45" s="339"/>
      <c r="E45" s="341"/>
      <c r="F45" s="342"/>
      <c r="G45" s="341"/>
      <c r="H45" s="343"/>
      <c r="I45" s="357"/>
      <c r="J45" s="345"/>
      <c r="K45" s="343"/>
    </row>
    <row r="46" spans="1:11" ht="409.5">
      <c r="A46" s="325">
        <v>3</v>
      </c>
      <c r="B46" s="326" t="s">
        <v>1896</v>
      </c>
      <c r="C46" s="325" t="s">
        <v>1724</v>
      </c>
      <c r="D46" s="325">
        <v>1</v>
      </c>
      <c r="E46" s="327" t="s">
        <v>1897</v>
      </c>
      <c r="F46" s="353" t="s">
        <v>1898</v>
      </c>
      <c r="G46" s="327" t="s">
        <v>1899</v>
      </c>
      <c r="H46" s="329" t="s">
        <v>1838</v>
      </c>
      <c r="I46" s="330" t="s">
        <v>1900</v>
      </c>
      <c r="J46" s="331" t="s">
        <v>1901</v>
      </c>
      <c r="K46" s="331" t="s">
        <v>1902</v>
      </c>
    </row>
    <row r="47" spans="1:11" ht="270.75">
      <c r="A47" s="325">
        <v>4</v>
      </c>
      <c r="B47" s="326" t="s">
        <v>1903</v>
      </c>
      <c r="C47" s="325" t="s">
        <v>1724</v>
      </c>
      <c r="D47" s="325">
        <v>1</v>
      </c>
      <c r="E47" s="327" t="s">
        <v>1904</v>
      </c>
      <c r="F47" s="353" t="s">
        <v>1905</v>
      </c>
      <c r="G47" s="327" t="s">
        <v>1906</v>
      </c>
      <c r="H47" s="329" t="s">
        <v>1838</v>
      </c>
      <c r="I47" s="350" t="s">
        <v>1724</v>
      </c>
      <c r="J47" s="331" t="s">
        <v>1907</v>
      </c>
      <c r="K47" s="329" t="s">
        <v>1860</v>
      </c>
    </row>
    <row r="48" spans="1:11">
      <c r="A48" s="358"/>
      <c r="B48" s="359"/>
      <c r="C48" s="358"/>
      <c r="D48" s="358"/>
      <c r="E48" s="360"/>
      <c r="F48" s="361"/>
      <c r="G48" s="360"/>
      <c r="H48" s="362"/>
      <c r="I48" s="363"/>
      <c r="J48" s="364"/>
      <c r="K48" s="364"/>
    </row>
    <row r="49" spans="1:11">
      <c r="A49" s="351"/>
      <c r="B49" s="351"/>
      <c r="C49" s="351"/>
      <c r="D49" s="351"/>
      <c r="E49" s="351"/>
      <c r="F49" s="351"/>
      <c r="G49" s="351"/>
      <c r="H49" s="351"/>
      <c r="I49" s="351"/>
      <c r="J49" s="351"/>
      <c r="K49" s="351"/>
    </row>
    <row r="50" spans="1:11" ht="15.75">
      <c r="A50" s="443" t="s">
        <v>1725</v>
      </c>
      <c r="B50" s="443"/>
      <c r="C50" s="443"/>
      <c r="D50" s="443"/>
      <c r="E50" s="443"/>
      <c r="F50" s="443"/>
      <c r="G50" s="443"/>
      <c r="H50" s="443"/>
      <c r="I50" s="443"/>
      <c r="J50" s="443"/>
      <c r="K50" s="443"/>
    </row>
    <row r="51" spans="1:11" ht="15.75">
      <c r="A51" s="443" t="s">
        <v>1819</v>
      </c>
      <c r="B51" s="443"/>
      <c r="C51" s="443"/>
      <c r="D51" s="443"/>
      <c r="E51" s="443"/>
      <c r="F51" s="443"/>
      <c r="G51" s="443"/>
      <c r="H51" s="443"/>
      <c r="I51" s="443"/>
      <c r="J51" s="443"/>
      <c r="K51" s="443"/>
    </row>
    <row r="52" spans="1:11" ht="15.75">
      <c r="A52" s="443" t="s">
        <v>1726</v>
      </c>
      <c r="B52" s="443"/>
      <c r="C52" s="443"/>
      <c r="D52" s="443"/>
      <c r="E52" s="443"/>
      <c r="F52" s="443"/>
      <c r="G52" s="443"/>
      <c r="H52" s="443"/>
      <c r="I52" s="443"/>
      <c r="J52" s="443"/>
      <c r="K52" s="443"/>
    </row>
    <row r="53" spans="1:11" ht="15.75">
      <c r="A53" s="443" t="s">
        <v>1861</v>
      </c>
      <c r="B53" s="443"/>
      <c r="C53" s="443"/>
      <c r="D53" s="443"/>
      <c r="E53" s="443"/>
      <c r="F53" s="443"/>
      <c r="G53" s="443"/>
      <c r="H53" s="443"/>
      <c r="I53" s="443"/>
      <c r="J53" s="443"/>
      <c r="K53" s="443"/>
    </row>
    <row r="54" spans="1:11" ht="15.75">
      <c r="A54" s="443" t="s">
        <v>1908</v>
      </c>
      <c r="B54" s="443"/>
      <c r="C54" s="443"/>
      <c r="D54" s="443"/>
      <c r="E54" s="443"/>
      <c r="F54" s="443"/>
      <c r="G54" s="443"/>
      <c r="H54" s="443"/>
      <c r="I54" s="443"/>
      <c r="J54" s="443"/>
      <c r="K54" s="443"/>
    </row>
    <row r="55" spans="1:11" ht="15.75">
      <c r="A55" s="322"/>
      <c r="B55" s="322"/>
      <c r="C55" s="322"/>
      <c r="D55" s="322"/>
      <c r="E55" s="322"/>
      <c r="F55" s="322"/>
      <c r="G55" s="322"/>
      <c r="H55" s="322"/>
      <c r="I55" s="322"/>
      <c r="J55" s="322"/>
      <c r="K55" s="322"/>
    </row>
    <row r="56" spans="1:11" ht="51">
      <c r="A56" s="323" t="s">
        <v>1822</v>
      </c>
      <c r="B56" s="323" t="s">
        <v>1823</v>
      </c>
      <c r="C56" s="324" t="s">
        <v>1824</v>
      </c>
      <c r="D56" s="324" t="s">
        <v>1825</v>
      </c>
      <c r="E56" s="323" t="s">
        <v>1826</v>
      </c>
      <c r="F56" s="323" t="s">
        <v>1827</v>
      </c>
      <c r="G56" s="323" t="s">
        <v>1828</v>
      </c>
      <c r="H56" s="323" t="s">
        <v>1829</v>
      </c>
      <c r="I56" s="323" t="s">
        <v>1830</v>
      </c>
      <c r="J56" s="323" t="s">
        <v>1831</v>
      </c>
      <c r="K56" s="323" t="s">
        <v>1832</v>
      </c>
    </row>
    <row r="57" spans="1:11" ht="372.75">
      <c r="A57" s="325">
        <v>1</v>
      </c>
      <c r="B57" s="326" t="s">
        <v>1909</v>
      </c>
      <c r="C57" s="325" t="s">
        <v>1864</v>
      </c>
      <c r="D57" s="325" t="s">
        <v>1724</v>
      </c>
      <c r="E57" s="327" t="s">
        <v>1910</v>
      </c>
      <c r="F57" s="328" t="s">
        <v>1911</v>
      </c>
      <c r="G57" s="327" t="s">
        <v>1912</v>
      </c>
      <c r="H57" s="329" t="s">
        <v>1838</v>
      </c>
      <c r="I57" s="330" t="s">
        <v>1913</v>
      </c>
      <c r="J57" s="331" t="s">
        <v>1914</v>
      </c>
      <c r="K57" s="331" t="s">
        <v>1915</v>
      </c>
    </row>
    <row r="58" spans="1:11">
      <c r="A58" s="351"/>
      <c r="B58" s="351"/>
      <c r="C58" s="351"/>
      <c r="D58" s="351"/>
      <c r="E58" s="351"/>
      <c r="F58" s="351"/>
      <c r="G58" s="351"/>
      <c r="H58" s="351"/>
      <c r="I58" s="351"/>
      <c r="J58" s="351"/>
      <c r="K58" s="351"/>
    </row>
    <row r="59" spans="1:11">
      <c r="A59" s="351"/>
      <c r="B59" s="351"/>
      <c r="C59" s="351"/>
      <c r="D59" s="351"/>
      <c r="E59" s="351"/>
      <c r="F59" s="351"/>
      <c r="G59" s="351"/>
      <c r="H59" s="351"/>
      <c r="I59" s="351"/>
      <c r="J59" s="351"/>
      <c r="K59" s="351"/>
    </row>
    <row r="60" spans="1:11">
      <c r="A60" s="351"/>
      <c r="B60" s="351"/>
      <c r="C60" s="351"/>
      <c r="D60" s="351"/>
      <c r="E60" s="351"/>
      <c r="F60" s="351"/>
      <c r="G60" s="351"/>
      <c r="H60" s="351"/>
      <c r="I60" s="351"/>
      <c r="J60" s="351"/>
      <c r="K60" s="351"/>
    </row>
    <row r="61" spans="1:11" ht="20.25">
      <c r="A61" s="351"/>
      <c r="B61" s="351"/>
      <c r="C61" s="351"/>
      <c r="D61" s="351"/>
      <c r="E61" s="351"/>
      <c r="F61" s="351"/>
      <c r="G61" s="351"/>
      <c r="H61" s="451" t="s">
        <v>1916</v>
      </c>
      <c r="I61" s="451"/>
      <c r="J61" s="451"/>
      <c r="K61" s="351"/>
    </row>
    <row r="62" spans="1:11" ht="20.25">
      <c r="A62" s="351"/>
      <c r="B62" s="351"/>
      <c r="C62" s="351"/>
      <c r="D62" s="351"/>
      <c r="E62" s="351"/>
      <c r="F62" s="351"/>
      <c r="G62" s="351"/>
      <c r="H62" s="451" t="s">
        <v>1917</v>
      </c>
      <c r="I62" s="451"/>
      <c r="J62" s="451"/>
      <c r="K62" s="351"/>
    </row>
    <row r="63" spans="1:11">
      <c r="A63" s="351"/>
      <c r="B63" s="351"/>
      <c r="C63" s="351"/>
      <c r="D63" s="351"/>
      <c r="E63" s="351"/>
      <c r="F63" s="351"/>
      <c r="G63" s="351"/>
      <c r="H63" s="351"/>
      <c r="I63" s="351"/>
      <c r="J63" s="351"/>
      <c r="K63" s="351"/>
    </row>
    <row r="64" spans="1:11">
      <c r="A64" s="351"/>
      <c r="B64" s="351"/>
      <c r="C64" s="351"/>
      <c r="D64" s="351"/>
      <c r="E64" s="351"/>
      <c r="F64" s="351"/>
      <c r="G64" s="351"/>
      <c r="H64" s="351"/>
      <c r="I64" s="351"/>
      <c r="J64" s="351"/>
      <c r="K64" s="351"/>
    </row>
  </sheetData>
  <mergeCells count="32">
    <mergeCell ref="A53:K53"/>
    <mergeCell ref="A54:K54"/>
    <mergeCell ref="H61:J61"/>
    <mergeCell ref="H62:J62"/>
    <mergeCell ref="H39:H42"/>
    <mergeCell ref="I39:I42"/>
    <mergeCell ref="J39:J41"/>
    <mergeCell ref="A50:K50"/>
    <mergeCell ref="A51:K51"/>
    <mergeCell ref="A52:K52"/>
    <mergeCell ref="A34:K34"/>
    <mergeCell ref="A35:K35"/>
    <mergeCell ref="A36:K36"/>
    <mergeCell ref="A39:A42"/>
    <mergeCell ref="B39:B42"/>
    <mergeCell ref="C39:C42"/>
    <mergeCell ref="D39:D42"/>
    <mergeCell ref="E39:E42"/>
    <mergeCell ref="F39:F42"/>
    <mergeCell ref="G39:G42"/>
    <mergeCell ref="A33:K33"/>
    <mergeCell ref="A1:K1"/>
    <mergeCell ref="A2:K2"/>
    <mergeCell ref="A3:K3"/>
    <mergeCell ref="A4:K4"/>
    <mergeCell ref="A5:K5"/>
    <mergeCell ref="A18:K18"/>
    <mergeCell ref="A19:K19"/>
    <mergeCell ref="A20:K20"/>
    <mergeCell ref="A21:K21"/>
    <mergeCell ref="A22:K22"/>
    <mergeCell ref="A32:K32"/>
  </mergeCells>
  <pageMargins left="0.7" right="0.7" top="0.75" bottom="0.75" header="0.3" footer="0.3"/>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B17"/>
  <sheetViews>
    <sheetView zoomScaleNormal="100" workbookViewId="0">
      <selection activeCell="B2" sqref="B2:N2"/>
    </sheetView>
  </sheetViews>
  <sheetFormatPr defaultRowHeight="15"/>
  <cols>
    <col min="1" max="1" width="5.140625" customWidth="1"/>
    <col min="2" max="2" width="23.7109375" customWidth="1"/>
    <col min="4" max="5" width="6.5703125" customWidth="1"/>
    <col min="6" max="9" width="3.7109375" customWidth="1"/>
    <col min="10" max="12" width="12.28515625" customWidth="1"/>
    <col min="13" max="13" width="6.5703125" customWidth="1"/>
    <col min="14" max="16" width="15.140625" bestFit="1" customWidth="1"/>
    <col min="17" max="17" width="6.5703125" customWidth="1"/>
    <col min="18" max="18" width="15.140625" bestFit="1" customWidth="1"/>
    <col min="19" max="20" width="12.28515625" bestFit="1" customWidth="1"/>
    <col min="21" max="21" width="6.5703125" customWidth="1"/>
    <col min="22" max="22" width="12.28515625" bestFit="1" customWidth="1"/>
    <col min="23" max="24" width="15.140625" bestFit="1" customWidth="1"/>
    <col min="25" max="25" width="6.5703125" customWidth="1"/>
    <col min="26" max="26" width="15.140625" bestFit="1" customWidth="1"/>
    <col min="27" max="28" width="12.28515625" bestFit="1" customWidth="1"/>
  </cols>
  <sheetData>
    <row r="2" spans="1:28" ht="23.25">
      <c r="B2" s="370" t="s">
        <v>1815</v>
      </c>
      <c r="C2" s="370"/>
      <c r="D2" s="370"/>
      <c r="E2" s="370"/>
      <c r="F2" s="370"/>
      <c r="G2" s="370"/>
      <c r="H2" s="370"/>
      <c r="I2" s="370"/>
      <c r="J2" s="370"/>
      <c r="K2" s="370"/>
      <c r="L2" s="370"/>
      <c r="M2" s="370"/>
      <c r="N2" s="370"/>
    </row>
    <row r="3" spans="1:28" ht="15.75" thickBot="1"/>
    <row r="4" spans="1:28" ht="26.25" customHeight="1">
      <c r="A4" s="386" t="s">
        <v>0</v>
      </c>
      <c r="B4" s="389" t="s">
        <v>1627</v>
      </c>
      <c r="C4" s="68" t="s">
        <v>10</v>
      </c>
      <c r="D4" s="69" t="s">
        <v>11</v>
      </c>
      <c r="E4" s="69" t="s">
        <v>35</v>
      </c>
      <c r="F4" s="69" t="s">
        <v>36</v>
      </c>
      <c r="G4" s="69" t="s">
        <v>13</v>
      </c>
      <c r="H4" s="69" t="s">
        <v>37</v>
      </c>
      <c r="I4" s="70" t="s">
        <v>38</v>
      </c>
      <c r="J4" s="72" t="s">
        <v>39</v>
      </c>
      <c r="K4" s="73" t="s">
        <v>40</v>
      </c>
      <c r="L4" s="70" t="s">
        <v>41</v>
      </c>
      <c r="M4" s="72" t="s">
        <v>42</v>
      </c>
      <c r="N4" s="73" t="s">
        <v>43</v>
      </c>
      <c r="O4" s="73" t="s">
        <v>44</v>
      </c>
      <c r="P4" s="70" t="s">
        <v>45</v>
      </c>
      <c r="Q4" s="72" t="s">
        <v>46</v>
      </c>
      <c r="R4" s="73" t="s">
        <v>47</v>
      </c>
      <c r="S4" s="73" t="s">
        <v>48</v>
      </c>
      <c r="T4" s="70" t="s">
        <v>49</v>
      </c>
      <c r="U4" s="72" t="s">
        <v>50</v>
      </c>
      <c r="V4" s="73" t="s">
        <v>51</v>
      </c>
      <c r="W4" s="73" t="s">
        <v>52</v>
      </c>
      <c r="X4" s="70" t="s">
        <v>53</v>
      </c>
      <c r="Y4" s="72" t="s">
        <v>54</v>
      </c>
      <c r="Z4" s="73" t="s">
        <v>55</v>
      </c>
      <c r="AA4" s="73" t="s">
        <v>56</v>
      </c>
      <c r="AB4" s="70" t="s">
        <v>57</v>
      </c>
    </row>
    <row r="5" spans="1:28" ht="195" customHeight="1">
      <c r="A5" s="387"/>
      <c r="B5" s="390"/>
      <c r="C5" s="392" t="s">
        <v>2</v>
      </c>
      <c r="D5" s="382" t="s">
        <v>20</v>
      </c>
      <c r="E5" s="382" t="s">
        <v>21</v>
      </c>
      <c r="F5" s="6" t="s">
        <v>22</v>
      </c>
      <c r="G5" s="6" t="s">
        <v>23</v>
      </c>
      <c r="H5" s="6" t="s">
        <v>24</v>
      </c>
      <c r="I5" s="71" t="s">
        <v>25</v>
      </c>
      <c r="J5" s="384" t="s">
        <v>31</v>
      </c>
      <c r="K5" s="382" t="s">
        <v>28</v>
      </c>
      <c r="L5" s="378" t="s">
        <v>29</v>
      </c>
      <c r="M5" s="384" t="s">
        <v>30</v>
      </c>
      <c r="N5" s="382" t="s">
        <v>32</v>
      </c>
      <c r="O5" s="382" t="s">
        <v>33</v>
      </c>
      <c r="P5" s="378" t="s">
        <v>34</v>
      </c>
      <c r="Q5" s="384" t="s">
        <v>58</v>
      </c>
      <c r="R5" s="382" t="s">
        <v>59</v>
      </c>
      <c r="S5" s="382" t="s">
        <v>60</v>
      </c>
      <c r="T5" s="378" t="s">
        <v>61</v>
      </c>
      <c r="U5" s="384" t="s">
        <v>62</v>
      </c>
      <c r="V5" s="382" t="s">
        <v>63</v>
      </c>
      <c r="W5" s="382" t="s">
        <v>64</v>
      </c>
      <c r="X5" s="378" t="s">
        <v>65</v>
      </c>
      <c r="Y5" s="384" t="s">
        <v>66</v>
      </c>
      <c r="Z5" s="382" t="s">
        <v>67</v>
      </c>
      <c r="AA5" s="382" t="s">
        <v>68</v>
      </c>
      <c r="AB5" s="378" t="s">
        <v>69</v>
      </c>
    </row>
    <row r="6" spans="1:28" ht="15.75" thickBot="1">
      <c r="A6" s="388"/>
      <c r="B6" s="391"/>
      <c r="C6" s="393"/>
      <c r="D6" s="383"/>
      <c r="E6" s="383"/>
      <c r="F6" s="380" t="s">
        <v>26</v>
      </c>
      <c r="G6" s="380"/>
      <c r="H6" s="380" t="s">
        <v>27</v>
      </c>
      <c r="I6" s="381"/>
      <c r="J6" s="385"/>
      <c r="K6" s="383"/>
      <c r="L6" s="379"/>
      <c r="M6" s="385"/>
      <c r="N6" s="383"/>
      <c r="O6" s="383"/>
      <c r="P6" s="379"/>
      <c r="Q6" s="385"/>
      <c r="R6" s="383"/>
      <c r="S6" s="383"/>
      <c r="T6" s="379"/>
      <c r="U6" s="385"/>
      <c r="V6" s="383"/>
      <c r="W6" s="383"/>
      <c r="X6" s="379"/>
      <c r="Y6" s="385"/>
      <c r="Z6" s="383"/>
      <c r="AA6" s="383"/>
      <c r="AB6" s="379"/>
    </row>
    <row r="7" spans="1:28">
      <c r="A7" s="74">
        <v>1</v>
      </c>
      <c r="B7" s="107" t="s">
        <v>1602</v>
      </c>
      <c r="C7" s="67" t="s">
        <v>1629</v>
      </c>
      <c r="D7" s="74">
        <v>1</v>
      </c>
      <c r="E7" s="74">
        <v>5</v>
      </c>
      <c r="F7" s="74">
        <v>0</v>
      </c>
      <c r="G7" s="74">
        <v>0</v>
      </c>
      <c r="H7" s="74">
        <f>E7-I7</f>
        <v>5</v>
      </c>
      <c r="I7" s="74">
        <v>0</v>
      </c>
      <c r="J7" s="75">
        <v>6</v>
      </c>
      <c r="K7" s="74">
        <v>0</v>
      </c>
      <c r="L7" s="74">
        <f>IF((E7&gt;J7),D7,0)</f>
        <v>0</v>
      </c>
      <c r="M7" s="75">
        <v>13</v>
      </c>
      <c r="N7" s="75">
        <v>26</v>
      </c>
      <c r="O7" s="74">
        <v>0</v>
      </c>
      <c r="P7" s="74">
        <f>IF((M7&gt;N7),D7,0)</f>
        <v>0</v>
      </c>
      <c r="Q7" s="75">
        <v>4</v>
      </c>
      <c r="R7" s="75">
        <v>4</v>
      </c>
      <c r="S7" s="74">
        <v>0</v>
      </c>
      <c r="T7" s="74">
        <f>IF((Q7&gt;R7),D7,0)</f>
        <v>0</v>
      </c>
      <c r="U7" s="75">
        <v>16</v>
      </c>
      <c r="V7" s="75">
        <v>36</v>
      </c>
      <c r="W7" s="74">
        <v>0</v>
      </c>
      <c r="X7" s="74">
        <f>IF((U7&gt;V7),D7,0)</f>
        <v>0</v>
      </c>
      <c r="Y7" s="75">
        <v>23</v>
      </c>
      <c r="Z7" s="75">
        <v>4</v>
      </c>
      <c r="AA7" s="74">
        <v>0</v>
      </c>
      <c r="AB7" s="74">
        <f>IF((Y7&gt;Z7),D7,0)</f>
        <v>1</v>
      </c>
    </row>
    <row r="8" spans="1:28">
      <c r="A8" s="18">
        <v>2</v>
      </c>
      <c r="B8" s="108" t="s">
        <v>1603</v>
      </c>
      <c r="C8" s="67" t="s">
        <v>1629</v>
      </c>
      <c r="D8" s="74">
        <v>1</v>
      </c>
      <c r="E8" s="74">
        <v>2</v>
      </c>
      <c r="F8" s="74">
        <v>0</v>
      </c>
      <c r="G8" s="74">
        <v>0</v>
      </c>
      <c r="H8" s="74">
        <f t="shared" ref="H8:H16" si="0">E8-I8</f>
        <v>2</v>
      </c>
      <c r="I8" s="74">
        <v>0</v>
      </c>
      <c r="J8" s="75">
        <v>6</v>
      </c>
      <c r="K8" s="74">
        <v>0</v>
      </c>
      <c r="L8" s="74">
        <f t="shared" ref="L8:L16" si="1">IF((E8&gt;J8),D8,0)</f>
        <v>0</v>
      </c>
      <c r="M8" s="75">
        <v>3</v>
      </c>
      <c r="N8" s="75">
        <v>26</v>
      </c>
      <c r="O8" s="74">
        <v>0</v>
      </c>
      <c r="P8" s="74">
        <f t="shared" ref="P8:P16" si="2">IF((M8&gt;N8),D8,0)</f>
        <v>0</v>
      </c>
      <c r="Q8" s="75">
        <v>4</v>
      </c>
      <c r="R8" s="75">
        <v>4</v>
      </c>
      <c r="S8" s="74">
        <v>0</v>
      </c>
      <c r="T8" s="74">
        <f t="shared" ref="T8:T16" si="3">IF((Q8&gt;R8),D8,0)</f>
        <v>0</v>
      </c>
      <c r="U8" s="75">
        <v>14</v>
      </c>
      <c r="V8" s="75">
        <v>36</v>
      </c>
      <c r="W8" s="74">
        <v>0</v>
      </c>
      <c r="X8" s="74">
        <f t="shared" ref="X8:X16" si="4">IF((U8&gt;V8),D8,0)</f>
        <v>0</v>
      </c>
      <c r="Y8" s="75">
        <v>0</v>
      </c>
      <c r="Z8" s="75">
        <v>4</v>
      </c>
      <c r="AA8" s="74">
        <v>0</v>
      </c>
      <c r="AB8" s="74">
        <f t="shared" ref="AB8:AB16" si="5">IF((Y8&gt;Z8),D8,0)</f>
        <v>0</v>
      </c>
    </row>
    <row r="9" spans="1:28">
      <c r="A9" s="18">
        <v>3</v>
      </c>
      <c r="B9" s="108" t="s">
        <v>1628</v>
      </c>
      <c r="C9" s="67" t="s">
        <v>1629</v>
      </c>
      <c r="D9" s="74">
        <v>1</v>
      </c>
      <c r="E9" s="74">
        <v>7</v>
      </c>
      <c r="F9" s="74">
        <v>0</v>
      </c>
      <c r="G9" s="74">
        <v>0</v>
      </c>
      <c r="H9" s="74">
        <f t="shared" si="0"/>
        <v>7</v>
      </c>
      <c r="I9" s="74">
        <v>0</v>
      </c>
      <c r="J9" s="75">
        <v>6</v>
      </c>
      <c r="K9" s="74">
        <v>0</v>
      </c>
      <c r="L9" s="74">
        <f t="shared" si="1"/>
        <v>1</v>
      </c>
      <c r="M9" s="75">
        <v>11</v>
      </c>
      <c r="N9" s="75">
        <v>26</v>
      </c>
      <c r="O9" s="74">
        <v>0</v>
      </c>
      <c r="P9" s="74">
        <f t="shared" si="2"/>
        <v>0</v>
      </c>
      <c r="Q9" s="75">
        <v>3</v>
      </c>
      <c r="R9" s="75">
        <v>4</v>
      </c>
      <c r="S9" s="74">
        <v>0</v>
      </c>
      <c r="T9" s="74">
        <f t="shared" si="3"/>
        <v>0</v>
      </c>
      <c r="U9" s="75">
        <v>18</v>
      </c>
      <c r="V9" s="75">
        <v>36</v>
      </c>
      <c r="W9" s="74">
        <v>0</v>
      </c>
      <c r="X9" s="74">
        <f t="shared" si="4"/>
        <v>0</v>
      </c>
      <c r="Y9" s="75">
        <v>2</v>
      </c>
      <c r="Z9" s="75">
        <v>4</v>
      </c>
      <c r="AA9" s="74">
        <v>0</v>
      </c>
      <c r="AB9" s="74">
        <f t="shared" si="5"/>
        <v>0</v>
      </c>
    </row>
    <row r="10" spans="1:28">
      <c r="A10" s="18">
        <v>4</v>
      </c>
      <c r="B10" s="108" t="s">
        <v>1605</v>
      </c>
      <c r="C10" s="67" t="s">
        <v>1629</v>
      </c>
      <c r="D10" s="74">
        <v>1</v>
      </c>
      <c r="E10" s="74">
        <v>1</v>
      </c>
      <c r="F10" s="74">
        <v>0</v>
      </c>
      <c r="G10" s="74">
        <v>0</v>
      </c>
      <c r="H10" s="74">
        <f t="shared" si="0"/>
        <v>1</v>
      </c>
      <c r="I10" s="74">
        <v>0</v>
      </c>
      <c r="J10" s="75">
        <v>6</v>
      </c>
      <c r="K10" s="74">
        <v>0</v>
      </c>
      <c r="L10" s="74">
        <f t="shared" si="1"/>
        <v>0</v>
      </c>
      <c r="M10" s="75">
        <v>1</v>
      </c>
      <c r="N10" s="75">
        <v>26</v>
      </c>
      <c r="O10" s="74">
        <v>0</v>
      </c>
      <c r="P10" s="74">
        <f t="shared" si="2"/>
        <v>0</v>
      </c>
      <c r="Q10" s="75">
        <v>5</v>
      </c>
      <c r="R10" s="75">
        <v>4</v>
      </c>
      <c r="S10" s="74">
        <v>0</v>
      </c>
      <c r="T10" s="74">
        <f t="shared" si="3"/>
        <v>1</v>
      </c>
      <c r="U10" s="75">
        <v>23</v>
      </c>
      <c r="V10" s="75">
        <v>36</v>
      </c>
      <c r="W10" s="74">
        <v>0</v>
      </c>
      <c r="X10" s="74">
        <f t="shared" si="4"/>
        <v>0</v>
      </c>
      <c r="Y10" s="75">
        <v>2</v>
      </c>
      <c r="Z10" s="75">
        <v>4</v>
      </c>
      <c r="AA10" s="74">
        <v>0</v>
      </c>
      <c r="AB10" s="74">
        <f t="shared" si="5"/>
        <v>0</v>
      </c>
    </row>
    <row r="11" spans="1:28">
      <c r="A11" s="18">
        <v>5</v>
      </c>
      <c r="B11" s="108" t="s">
        <v>1606</v>
      </c>
      <c r="C11" s="67" t="s">
        <v>1629</v>
      </c>
      <c r="D11" s="74">
        <v>1</v>
      </c>
      <c r="E11" s="74">
        <v>0</v>
      </c>
      <c r="F11" s="74">
        <v>0</v>
      </c>
      <c r="G11" s="74">
        <v>0</v>
      </c>
      <c r="H11" s="74">
        <f t="shared" si="0"/>
        <v>0</v>
      </c>
      <c r="I11" s="74">
        <v>0</v>
      </c>
      <c r="J11" s="75">
        <v>6</v>
      </c>
      <c r="K11" s="74">
        <v>0</v>
      </c>
      <c r="L11" s="74">
        <f t="shared" si="1"/>
        <v>0</v>
      </c>
      <c r="M11" s="75">
        <v>0</v>
      </c>
      <c r="N11" s="75">
        <v>26</v>
      </c>
      <c r="O11" s="74">
        <v>0</v>
      </c>
      <c r="P11" s="74">
        <f t="shared" si="2"/>
        <v>0</v>
      </c>
      <c r="Q11" s="75">
        <v>4</v>
      </c>
      <c r="R11" s="75">
        <v>4</v>
      </c>
      <c r="S11" s="74">
        <v>0</v>
      </c>
      <c r="T11" s="74">
        <f t="shared" si="3"/>
        <v>0</v>
      </c>
      <c r="U11" s="75">
        <v>19</v>
      </c>
      <c r="V11" s="75">
        <v>36</v>
      </c>
      <c r="W11" s="74">
        <v>0</v>
      </c>
      <c r="X11" s="74">
        <f t="shared" si="4"/>
        <v>0</v>
      </c>
      <c r="Y11" s="75">
        <v>3</v>
      </c>
      <c r="Z11" s="75">
        <v>4</v>
      </c>
      <c r="AA11" s="74">
        <v>0</v>
      </c>
      <c r="AB11" s="74">
        <f t="shared" si="5"/>
        <v>0</v>
      </c>
    </row>
    <row r="12" spans="1:28">
      <c r="A12" s="18">
        <v>6</v>
      </c>
      <c r="B12" s="108" t="s">
        <v>1607</v>
      </c>
      <c r="C12" s="67" t="s">
        <v>1629</v>
      </c>
      <c r="D12" s="74">
        <v>1</v>
      </c>
      <c r="E12" s="74">
        <v>0</v>
      </c>
      <c r="F12" s="74">
        <v>0</v>
      </c>
      <c r="G12" s="74">
        <v>0</v>
      </c>
      <c r="H12" s="74">
        <f t="shared" si="0"/>
        <v>0</v>
      </c>
      <c r="I12" s="74">
        <v>0</v>
      </c>
      <c r="J12" s="75">
        <v>6</v>
      </c>
      <c r="K12" s="74">
        <v>0</v>
      </c>
      <c r="L12" s="74">
        <f t="shared" si="1"/>
        <v>0</v>
      </c>
      <c r="M12" s="75">
        <v>0</v>
      </c>
      <c r="N12" s="75">
        <v>26</v>
      </c>
      <c r="O12" s="74">
        <v>0</v>
      </c>
      <c r="P12" s="74">
        <f t="shared" si="2"/>
        <v>0</v>
      </c>
      <c r="Q12" s="75">
        <v>0</v>
      </c>
      <c r="R12" s="75">
        <v>4</v>
      </c>
      <c r="S12" s="74">
        <v>0</v>
      </c>
      <c r="T12" s="74">
        <f t="shared" si="3"/>
        <v>0</v>
      </c>
      <c r="U12" s="75">
        <v>0</v>
      </c>
      <c r="V12" s="75">
        <v>36</v>
      </c>
      <c r="W12" s="74">
        <v>0</v>
      </c>
      <c r="X12" s="74">
        <f t="shared" si="4"/>
        <v>0</v>
      </c>
      <c r="Y12" s="75">
        <v>2</v>
      </c>
      <c r="Z12" s="75">
        <v>4</v>
      </c>
      <c r="AA12" s="74">
        <v>0</v>
      </c>
      <c r="AB12" s="74">
        <f t="shared" si="5"/>
        <v>0</v>
      </c>
    </row>
    <row r="13" spans="1:28">
      <c r="A13" s="18">
        <v>7</v>
      </c>
      <c r="B13" s="108" t="s">
        <v>1608</v>
      </c>
      <c r="C13" s="67" t="s">
        <v>1629</v>
      </c>
      <c r="D13" s="74">
        <v>1</v>
      </c>
      <c r="E13" s="74">
        <v>0</v>
      </c>
      <c r="F13" s="74">
        <v>0</v>
      </c>
      <c r="G13" s="74">
        <v>0</v>
      </c>
      <c r="H13" s="74">
        <f t="shared" si="0"/>
        <v>0</v>
      </c>
      <c r="I13" s="74">
        <v>0</v>
      </c>
      <c r="J13" s="75">
        <v>6</v>
      </c>
      <c r="K13" s="74">
        <v>0</v>
      </c>
      <c r="L13" s="74">
        <f t="shared" si="1"/>
        <v>0</v>
      </c>
      <c r="M13" s="75">
        <v>0</v>
      </c>
      <c r="N13" s="75">
        <v>26</v>
      </c>
      <c r="O13" s="74">
        <v>0</v>
      </c>
      <c r="P13" s="74">
        <f t="shared" si="2"/>
        <v>0</v>
      </c>
      <c r="Q13" s="75">
        <v>0</v>
      </c>
      <c r="R13" s="75">
        <v>4</v>
      </c>
      <c r="S13" s="74">
        <v>0</v>
      </c>
      <c r="T13" s="74">
        <f t="shared" si="3"/>
        <v>0</v>
      </c>
      <c r="U13" s="75">
        <v>0</v>
      </c>
      <c r="V13" s="75">
        <v>36</v>
      </c>
      <c r="W13" s="74">
        <v>0</v>
      </c>
      <c r="X13" s="74">
        <f t="shared" si="4"/>
        <v>0</v>
      </c>
      <c r="Y13" s="75">
        <v>0</v>
      </c>
      <c r="Z13" s="75">
        <v>4</v>
      </c>
      <c r="AA13" s="74">
        <v>0</v>
      </c>
      <c r="AB13" s="74">
        <f t="shared" si="5"/>
        <v>0</v>
      </c>
    </row>
    <row r="14" spans="1:28">
      <c r="A14" s="18">
        <v>8</v>
      </c>
      <c r="B14" s="108" t="s">
        <v>1609</v>
      </c>
      <c r="C14" s="67" t="s">
        <v>1629</v>
      </c>
      <c r="D14" s="74">
        <v>1</v>
      </c>
      <c r="E14" s="74">
        <v>4</v>
      </c>
      <c r="F14" s="74">
        <v>0</v>
      </c>
      <c r="G14" s="74">
        <v>0</v>
      </c>
      <c r="H14" s="74">
        <f t="shared" si="0"/>
        <v>1</v>
      </c>
      <c r="I14" s="74">
        <v>3</v>
      </c>
      <c r="J14" s="75">
        <v>6</v>
      </c>
      <c r="K14" s="74">
        <v>0</v>
      </c>
      <c r="L14" s="74">
        <f t="shared" si="1"/>
        <v>0</v>
      </c>
      <c r="M14" s="75">
        <v>118</v>
      </c>
      <c r="N14" s="75">
        <v>26</v>
      </c>
      <c r="O14" s="74">
        <v>0</v>
      </c>
      <c r="P14" s="74">
        <f t="shared" si="2"/>
        <v>1</v>
      </c>
      <c r="Q14" s="75">
        <v>5</v>
      </c>
      <c r="R14" s="75">
        <v>4</v>
      </c>
      <c r="S14" s="74">
        <v>0</v>
      </c>
      <c r="T14" s="74">
        <f t="shared" si="3"/>
        <v>1</v>
      </c>
      <c r="U14" s="75">
        <v>21</v>
      </c>
      <c r="V14" s="75">
        <v>36</v>
      </c>
      <c r="W14" s="74">
        <v>0</v>
      </c>
      <c r="X14" s="74">
        <f t="shared" si="4"/>
        <v>0</v>
      </c>
      <c r="Y14" s="75">
        <v>0</v>
      </c>
      <c r="Z14" s="75">
        <v>4</v>
      </c>
      <c r="AA14" s="74">
        <v>0</v>
      </c>
      <c r="AB14" s="74">
        <f t="shared" si="5"/>
        <v>0</v>
      </c>
    </row>
    <row r="15" spans="1:28">
      <c r="A15" s="18">
        <v>9</v>
      </c>
      <c r="B15" s="108" t="s">
        <v>1610</v>
      </c>
      <c r="C15" s="67" t="s">
        <v>1629</v>
      </c>
      <c r="D15" s="74">
        <v>1</v>
      </c>
      <c r="E15" s="74">
        <v>0</v>
      </c>
      <c r="F15" s="74">
        <v>0</v>
      </c>
      <c r="G15" s="74">
        <v>0</v>
      </c>
      <c r="H15" s="74">
        <f t="shared" si="0"/>
        <v>0</v>
      </c>
      <c r="I15" s="74">
        <v>0</v>
      </c>
      <c r="J15" s="75">
        <v>6</v>
      </c>
      <c r="K15" s="74">
        <v>0</v>
      </c>
      <c r="L15" s="74">
        <f t="shared" si="1"/>
        <v>0</v>
      </c>
      <c r="M15" s="75">
        <v>0</v>
      </c>
      <c r="N15" s="75">
        <v>26</v>
      </c>
      <c r="O15" s="74">
        <v>0</v>
      </c>
      <c r="P15" s="74">
        <f t="shared" si="2"/>
        <v>0</v>
      </c>
      <c r="Q15" s="75">
        <v>15</v>
      </c>
      <c r="R15" s="75">
        <v>4</v>
      </c>
      <c r="S15" s="74">
        <v>0</v>
      </c>
      <c r="T15" s="74">
        <f t="shared" si="3"/>
        <v>1</v>
      </c>
      <c r="U15" s="75">
        <v>61</v>
      </c>
      <c r="V15" s="75">
        <v>36</v>
      </c>
      <c r="W15" s="74">
        <v>0</v>
      </c>
      <c r="X15" s="74">
        <f t="shared" si="4"/>
        <v>1</v>
      </c>
      <c r="Y15" s="75">
        <v>3</v>
      </c>
      <c r="Z15" s="75">
        <v>4</v>
      </c>
      <c r="AA15" s="74">
        <v>0</v>
      </c>
      <c r="AB15" s="74">
        <f t="shared" si="5"/>
        <v>0</v>
      </c>
    </row>
    <row r="16" spans="1:28" ht="15.75" thickBot="1">
      <c r="A16" s="85">
        <v>10</v>
      </c>
      <c r="B16" s="109" t="s">
        <v>1611</v>
      </c>
      <c r="C16" s="110" t="s">
        <v>1629</v>
      </c>
      <c r="D16" s="111">
        <v>1</v>
      </c>
      <c r="E16" s="111">
        <v>1</v>
      </c>
      <c r="F16" s="111">
        <v>0</v>
      </c>
      <c r="G16" s="111">
        <v>0</v>
      </c>
      <c r="H16" s="111">
        <f t="shared" si="0"/>
        <v>1</v>
      </c>
      <c r="I16" s="111">
        <v>0</v>
      </c>
      <c r="J16" s="112">
        <v>6</v>
      </c>
      <c r="K16" s="111">
        <v>0</v>
      </c>
      <c r="L16" s="111">
        <f t="shared" si="1"/>
        <v>0</v>
      </c>
      <c r="M16" s="112">
        <v>1</v>
      </c>
      <c r="N16" s="112">
        <v>26</v>
      </c>
      <c r="O16" s="111">
        <v>0</v>
      </c>
      <c r="P16" s="111">
        <f t="shared" si="2"/>
        <v>0</v>
      </c>
      <c r="Q16" s="112">
        <v>2</v>
      </c>
      <c r="R16" s="112">
        <v>4</v>
      </c>
      <c r="S16" s="111">
        <v>0</v>
      </c>
      <c r="T16" s="111">
        <f t="shared" si="3"/>
        <v>0</v>
      </c>
      <c r="U16" s="112">
        <v>8</v>
      </c>
      <c r="V16" s="112">
        <v>36</v>
      </c>
      <c r="W16" s="111">
        <v>0</v>
      </c>
      <c r="X16" s="111">
        <f t="shared" si="4"/>
        <v>0</v>
      </c>
      <c r="Y16" s="112">
        <v>8</v>
      </c>
      <c r="Z16" s="112">
        <v>4</v>
      </c>
      <c r="AA16" s="111">
        <v>0</v>
      </c>
      <c r="AB16" s="111">
        <f t="shared" si="5"/>
        <v>1</v>
      </c>
    </row>
    <row r="17" spans="1:28" ht="15.75" thickBot="1">
      <c r="A17" s="87"/>
      <c r="B17" s="88"/>
      <c r="C17" s="88"/>
      <c r="D17" s="39">
        <f>SUM(D7:D16)</f>
        <v>10</v>
      </c>
      <c r="E17" s="39">
        <f t="shared" ref="E17:AB17" si="6">SUM(E7:E16)</f>
        <v>20</v>
      </c>
      <c r="F17" s="39">
        <f t="shared" si="6"/>
        <v>0</v>
      </c>
      <c r="G17" s="39">
        <f t="shared" si="6"/>
        <v>0</v>
      </c>
      <c r="H17" s="39">
        <f t="shared" si="6"/>
        <v>17</v>
      </c>
      <c r="I17" s="39">
        <f t="shared" si="6"/>
        <v>3</v>
      </c>
      <c r="J17" s="39"/>
      <c r="K17" s="39">
        <f t="shared" si="6"/>
        <v>0</v>
      </c>
      <c r="L17" s="39">
        <f t="shared" si="6"/>
        <v>1</v>
      </c>
      <c r="M17" s="39">
        <f t="shared" si="6"/>
        <v>147</v>
      </c>
      <c r="N17" s="39"/>
      <c r="O17" s="39">
        <f t="shared" si="6"/>
        <v>0</v>
      </c>
      <c r="P17" s="39">
        <f t="shared" si="6"/>
        <v>1</v>
      </c>
      <c r="Q17" s="39">
        <f t="shared" si="6"/>
        <v>42</v>
      </c>
      <c r="R17" s="39"/>
      <c r="S17" s="39">
        <f t="shared" si="6"/>
        <v>0</v>
      </c>
      <c r="T17" s="39">
        <f t="shared" si="6"/>
        <v>3</v>
      </c>
      <c r="U17" s="39">
        <f t="shared" si="6"/>
        <v>180</v>
      </c>
      <c r="V17" s="39"/>
      <c r="W17" s="39">
        <f t="shared" si="6"/>
        <v>0</v>
      </c>
      <c r="X17" s="39">
        <f t="shared" si="6"/>
        <v>1</v>
      </c>
      <c r="Y17" s="39">
        <f t="shared" si="6"/>
        <v>43</v>
      </c>
      <c r="Z17" s="39"/>
      <c r="AA17" s="39">
        <f t="shared" si="6"/>
        <v>0</v>
      </c>
      <c r="AB17" s="89">
        <f t="shared" si="6"/>
        <v>2</v>
      </c>
    </row>
  </sheetData>
  <mergeCells count="27">
    <mergeCell ref="O5:O6"/>
    <mergeCell ref="E5:E6"/>
    <mergeCell ref="A4:A6"/>
    <mergeCell ref="B4:B6"/>
    <mergeCell ref="C5:C6"/>
    <mergeCell ref="D5:D6"/>
    <mergeCell ref="J5:J6"/>
    <mergeCell ref="K5:K6"/>
    <mergeCell ref="L5:L6"/>
    <mergeCell ref="M5:M6"/>
    <mergeCell ref="N5:N6"/>
    <mergeCell ref="B2:N2"/>
    <mergeCell ref="AB5:AB6"/>
    <mergeCell ref="F6:G6"/>
    <mergeCell ref="H6:I6"/>
    <mergeCell ref="V5:V6"/>
    <mergeCell ref="W5:W6"/>
    <mergeCell ref="X5:X6"/>
    <mergeCell ref="Y5:Y6"/>
    <mergeCell ref="Z5:Z6"/>
    <mergeCell ref="AA5:AA6"/>
    <mergeCell ref="P5:P6"/>
    <mergeCell ref="Q5:Q6"/>
    <mergeCell ref="R5:R6"/>
    <mergeCell ref="S5:S6"/>
    <mergeCell ref="T5:T6"/>
    <mergeCell ref="U5:U6"/>
  </mergeCells>
  <pageMargins left="0.7" right="0.7" top="0.75" bottom="0.75" header="0.3" footer="0.3"/>
  <pageSetup paperSize="9" scale="79" orientation="landscape" r:id="rId1"/>
  <colBreaks count="1" manualBreakCount="1">
    <brk id="1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83"/>
  <sheetViews>
    <sheetView topLeftCell="A10" zoomScaleNormal="100" zoomScaleSheetLayoutView="100" workbookViewId="0">
      <selection activeCell="E12" sqref="E12"/>
    </sheetView>
  </sheetViews>
  <sheetFormatPr defaultRowHeight="15"/>
  <cols>
    <col min="1" max="1" width="31.140625" style="40" customWidth="1"/>
    <col min="2" max="2" width="14" style="40" customWidth="1"/>
    <col min="3" max="3" width="15.5703125" style="40" customWidth="1"/>
    <col min="4" max="4" width="15.7109375" style="40" customWidth="1"/>
    <col min="5" max="5" width="13.7109375" style="40" customWidth="1"/>
    <col min="6" max="6" width="19.85546875" style="40" customWidth="1"/>
    <col min="7" max="7" width="21.5703125" style="40" customWidth="1"/>
    <col min="8" max="256" width="9.140625" style="40"/>
    <col min="257" max="257" width="31.140625" style="40" customWidth="1"/>
    <col min="258" max="258" width="14" style="40" customWidth="1"/>
    <col min="259" max="259" width="15.5703125" style="40" customWidth="1"/>
    <col min="260" max="260" width="15.7109375" style="40" customWidth="1"/>
    <col min="261" max="261" width="13.7109375" style="40" customWidth="1"/>
    <col min="262" max="262" width="19.85546875" style="40" customWidth="1"/>
    <col min="263" max="263" width="21.5703125" style="40" customWidth="1"/>
    <col min="264" max="512" width="9.140625" style="40"/>
    <col min="513" max="513" width="31.140625" style="40" customWidth="1"/>
    <col min="514" max="514" width="14" style="40" customWidth="1"/>
    <col min="515" max="515" width="15.5703125" style="40" customWidth="1"/>
    <col min="516" max="516" width="15.7109375" style="40" customWidth="1"/>
    <col min="517" max="517" width="13.7109375" style="40" customWidth="1"/>
    <col min="518" max="518" width="19.85546875" style="40" customWidth="1"/>
    <col min="519" max="519" width="21.5703125" style="40" customWidth="1"/>
    <col min="520" max="768" width="9.140625" style="40"/>
    <col min="769" max="769" width="31.140625" style="40" customWidth="1"/>
    <col min="770" max="770" width="14" style="40" customWidth="1"/>
    <col min="771" max="771" width="15.5703125" style="40" customWidth="1"/>
    <col min="772" max="772" width="15.7109375" style="40" customWidth="1"/>
    <col min="773" max="773" width="13.7109375" style="40" customWidth="1"/>
    <col min="774" max="774" width="19.85546875" style="40" customWidth="1"/>
    <col min="775" max="775" width="21.5703125" style="40" customWidth="1"/>
    <col min="776" max="1024" width="9.140625" style="40"/>
    <col min="1025" max="1025" width="31.140625" style="40" customWidth="1"/>
    <col min="1026" max="1026" width="14" style="40" customWidth="1"/>
    <col min="1027" max="1027" width="15.5703125" style="40" customWidth="1"/>
    <col min="1028" max="1028" width="15.7109375" style="40" customWidth="1"/>
    <col min="1029" max="1029" width="13.7109375" style="40" customWidth="1"/>
    <col min="1030" max="1030" width="19.85546875" style="40" customWidth="1"/>
    <col min="1031" max="1031" width="21.5703125" style="40" customWidth="1"/>
    <col min="1032" max="1280" width="9.140625" style="40"/>
    <col min="1281" max="1281" width="31.140625" style="40" customWidth="1"/>
    <col min="1282" max="1282" width="14" style="40" customWidth="1"/>
    <col min="1283" max="1283" width="15.5703125" style="40" customWidth="1"/>
    <col min="1284" max="1284" width="15.7109375" style="40" customWidth="1"/>
    <col min="1285" max="1285" width="13.7109375" style="40" customWidth="1"/>
    <col min="1286" max="1286" width="19.85546875" style="40" customWidth="1"/>
    <col min="1287" max="1287" width="21.5703125" style="40" customWidth="1"/>
    <col min="1288" max="1536" width="9.140625" style="40"/>
    <col min="1537" max="1537" width="31.140625" style="40" customWidth="1"/>
    <col min="1538" max="1538" width="14" style="40" customWidth="1"/>
    <col min="1539" max="1539" width="15.5703125" style="40" customWidth="1"/>
    <col min="1540" max="1540" width="15.7109375" style="40" customWidth="1"/>
    <col min="1541" max="1541" width="13.7109375" style="40" customWidth="1"/>
    <col min="1542" max="1542" width="19.85546875" style="40" customWidth="1"/>
    <col min="1543" max="1543" width="21.5703125" style="40" customWidth="1"/>
    <col min="1544" max="1792" width="9.140625" style="40"/>
    <col min="1793" max="1793" width="31.140625" style="40" customWidth="1"/>
    <col min="1794" max="1794" width="14" style="40" customWidth="1"/>
    <col min="1795" max="1795" width="15.5703125" style="40" customWidth="1"/>
    <col min="1796" max="1796" width="15.7109375" style="40" customWidth="1"/>
    <col min="1797" max="1797" width="13.7109375" style="40" customWidth="1"/>
    <col min="1798" max="1798" width="19.85546875" style="40" customWidth="1"/>
    <col min="1799" max="1799" width="21.5703125" style="40" customWidth="1"/>
    <col min="1800" max="2048" width="9.140625" style="40"/>
    <col min="2049" max="2049" width="31.140625" style="40" customWidth="1"/>
    <col min="2050" max="2050" width="14" style="40" customWidth="1"/>
    <col min="2051" max="2051" width="15.5703125" style="40" customWidth="1"/>
    <col min="2052" max="2052" width="15.7109375" style="40" customWidth="1"/>
    <col min="2053" max="2053" width="13.7109375" style="40" customWidth="1"/>
    <col min="2054" max="2054" width="19.85546875" style="40" customWidth="1"/>
    <col min="2055" max="2055" width="21.5703125" style="40" customWidth="1"/>
    <col min="2056" max="2304" width="9.140625" style="40"/>
    <col min="2305" max="2305" width="31.140625" style="40" customWidth="1"/>
    <col min="2306" max="2306" width="14" style="40" customWidth="1"/>
    <col min="2307" max="2307" width="15.5703125" style="40" customWidth="1"/>
    <col min="2308" max="2308" width="15.7109375" style="40" customWidth="1"/>
    <col min="2309" max="2309" width="13.7109375" style="40" customWidth="1"/>
    <col min="2310" max="2310" width="19.85546875" style="40" customWidth="1"/>
    <col min="2311" max="2311" width="21.5703125" style="40" customWidth="1"/>
    <col min="2312" max="2560" width="9.140625" style="40"/>
    <col min="2561" max="2561" width="31.140625" style="40" customWidth="1"/>
    <col min="2562" max="2562" width="14" style="40" customWidth="1"/>
    <col min="2563" max="2563" width="15.5703125" style="40" customWidth="1"/>
    <col min="2564" max="2564" width="15.7109375" style="40" customWidth="1"/>
    <col min="2565" max="2565" width="13.7109375" style="40" customWidth="1"/>
    <col min="2566" max="2566" width="19.85546875" style="40" customWidth="1"/>
    <col min="2567" max="2567" width="21.5703125" style="40" customWidth="1"/>
    <col min="2568" max="2816" width="9.140625" style="40"/>
    <col min="2817" max="2817" width="31.140625" style="40" customWidth="1"/>
    <col min="2818" max="2818" width="14" style="40" customWidth="1"/>
    <col min="2819" max="2819" width="15.5703125" style="40" customWidth="1"/>
    <col min="2820" max="2820" width="15.7109375" style="40" customWidth="1"/>
    <col min="2821" max="2821" width="13.7109375" style="40" customWidth="1"/>
    <col min="2822" max="2822" width="19.85546875" style="40" customWidth="1"/>
    <col min="2823" max="2823" width="21.5703125" style="40" customWidth="1"/>
    <col min="2824" max="3072" width="9.140625" style="40"/>
    <col min="3073" max="3073" width="31.140625" style="40" customWidth="1"/>
    <col min="3074" max="3074" width="14" style="40" customWidth="1"/>
    <col min="3075" max="3075" width="15.5703125" style="40" customWidth="1"/>
    <col min="3076" max="3076" width="15.7109375" style="40" customWidth="1"/>
    <col min="3077" max="3077" width="13.7109375" style="40" customWidth="1"/>
    <col min="3078" max="3078" width="19.85546875" style="40" customWidth="1"/>
    <col min="3079" max="3079" width="21.5703125" style="40" customWidth="1"/>
    <col min="3080" max="3328" width="9.140625" style="40"/>
    <col min="3329" max="3329" width="31.140625" style="40" customWidth="1"/>
    <col min="3330" max="3330" width="14" style="40" customWidth="1"/>
    <col min="3331" max="3331" width="15.5703125" style="40" customWidth="1"/>
    <col min="3332" max="3332" width="15.7109375" style="40" customWidth="1"/>
    <col min="3333" max="3333" width="13.7109375" style="40" customWidth="1"/>
    <col min="3334" max="3334" width="19.85546875" style="40" customWidth="1"/>
    <col min="3335" max="3335" width="21.5703125" style="40" customWidth="1"/>
    <col min="3336" max="3584" width="9.140625" style="40"/>
    <col min="3585" max="3585" width="31.140625" style="40" customWidth="1"/>
    <col min="3586" max="3586" width="14" style="40" customWidth="1"/>
    <col min="3587" max="3587" width="15.5703125" style="40" customWidth="1"/>
    <col min="3588" max="3588" width="15.7109375" style="40" customWidth="1"/>
    <col min="3589" max="3589" width="13.7109375" style="40" customWidth="1"/>
    <col min="3590" max="3590" width="19.85546875" style="40" customWidth="1"/>
    <col min="3591" max="3591" width="21.5703125" style="40" customWidth="1"/>
    <col min="3592" max="3840" width="9.140625" style="40"/>
    <col min="3841" max="3841" width="31.140625" style="40" customWidth="1"/>
    <col min="3842" max="3842" width="14" style="40" customWidth="1"/>
    <col min="3843" max="3843" width="15.5703125" style="40" customWidth="1"/>
    <col min="3844" max="3844" width="15.7109375" style="40" customWidth="1"/>
    <col min="3845" max="3845" width="13.7109375" style="40" customWidth="1"/>
    <col min="3846" max="3846" width="19.85546875" style="40" customWidth="1"/>
    <col min="3847" max="3847" width="21.5703125" style="40" customWidth="1"/>
    <col min="3848" max="4096" width="9.140625" style="40"/>
    <col min="4097" max="4097" width="31.140625" style="40" customWidth="1"/>
    <col min="4098" max="4098" width="14" style="40" customWidth="1"/>
    <col min="4099" max="4099" width="15.5703125" style="40" customWidth="1"/>
    <col min="4100" max="4100" width="15.7109375" style="40" customWidth="1"/>
    <col min="4101" max="4101" width="13.7109375" style="40" customWidth="1"/>
    <col min="4102" max="4102" width="19.85546875" style="40" customWidth="1"/>
    <col min="4103" max="4103" width="21.5703125" style="40" customWidth="1"/>
    <col min="4104" max="4352" width="9.140625" style="40"/>
    <col min="4353" max="4353" width="31.140625" style="40" customWidth="1"/>
    <col min="4354" max="4354" width="14" style="40" customWidth="1"/>
    <col min="4355" max="4355" width="15.5703125" style="40" customWidth="1"/>
    <col min="4356" max="4356" width="15.7109375" style="40" customWidth="1"/>
    <col min="4357" max="4357" width="13.7109375" style="40" customWidth="1"/>
    <col min="4358" max="4358" width="19.85546875" style="40" customWidth="1"/>
    <col min="4359" max="4359" width="21.5703125" style="40" customWidth="1"/>
    <col min="4360" max="4608" width="9.140625" style="40"/>
    <col min="4609" max="4609" width="31.140625" style="40" customWidth="1"/>
    <col min="4610" max="4610" width="14" style="40" customWidth="1"/>
    <col min="4611" max="4611" width="15.5703125" style="40" customWidth="1"/>
    <col min="4612" max="4612" width="15.7109375" style="40" customWidth="1"/>
    <col min="4613" max="4613" width="13.7109375" style="40" customWidth="1"/>
    <col min="4614" max="4614" width="19.85546875" style="40" customWidth="1"/>
    <col min="4615" max="4615" width="21.5703125" style="40" customWidth="1"/>
    <col min="4616" max="4864" width="9.140625" style="40"/>
    <col min="4865" max="4865" width="31.140625" style="40" customWidth="1"/>
    <col min="4866" max="4866" width="14" style="40" customWidth="1"/>
    <col min="4867" max="4867" width="15.5703125" style="40" customWidth="1"/>
    <col min="4868" max="4868" width="15.7109375" style="40" customWidth="1"/>
    <col min="4869" max="4869" width="13.7109375" style="40" customWidth="1"/>
    <col min="4870" max="4870" width="19.85546875" style="40" customWidth="1"/>
    <col min="4871" max="4871" width="21.5703125" style="40" customWidth="1"/>
    <col min="4872" max="5120" width="9.140625" style="40"/>
    <col min="5121" max="5121" width="31.140625" style="40" customWidth="1"/>
    <col min="5122" max="5122" width="14" style="40" customWidth="1"/>
    <col min="5123" max="5123" width="15.5703125" style="40" customWidth="1"/>
    <col min="5124" max="5124" width="15.7109375" style="40" customWidth="1"/>
    <col min="5125" max="5125" width="13.7109375" style="40" customWidth="1"/>
    <col min="5126" max="5126" width="19.85546875" style="40" customWidth="1"/>
    <col min="5127" max="5127" width="21.5703125" style="40" customWidth="1"/>
    <col min="5128" max="5376" width="9.140625" style="40"/>
    <col min="5377" max="5377" width="31.140625" style="40" customWidth="1"/>
    <col min="5378" max="5378" width="14" style="40" customWidth="1"/>
    <col min="5379" max="5379" width="15.5703125" style="40" customWidth="1"/>
    <col min="5380" max="5380" width="15.7109375" style="40" customWidth="1"/>
    <col min="5381" max="5381" width="13.7109375" style="40" customWidth="1"/>
    <col min="5382" max="5382" width="19.85546875" style="40" customWidth="1"/>
    <col min="5383" max="5383" width="21.5703125" style="40" customWidth="1"/>
    <col min="5384" max="5632" width="9.140625" style="40"/>
    <col min="5633" max="5633" width="31.140625" style="40" customWidth="1"/>
    <col min="5634" max="5634" width="14" style="40" customWidth="1"/>
    <col min="5635" max="5635" width="15.5703125" style="40" customWidth="1"/>
    <col min="5636" max="5636" width="15.7109375" style="40" customWidth="1"/>
    <col min="5637" max="5637" width="13.7109375" style="40" customWidth="1"/>
    <col min="5638" max="5638" width="19.85546875" style="40" customWidth="1"/>
    <col min="5639" max="5639" width="21.5703125" style="40" customWidth="1"/>
    <col min="5640" max="5888" width="9.140625" style="40"/>
    <col min="5889" max="5889" width="31.140625" style="40" customWidth="1"/>
    <col min="5890" max="5890" width="14" style="40" customWidth="1"/>
    <col min="5891" max="5891" width="15.5703125" style="40" customWidth="1"/>
    <col min="5892" max="5892" width="15.7109375" style="40" customWidth="1"/>
    <col min="5893" max="5893" width="13.7109375" style="40" customWidth="1"/>
    <col min="5894" max="5894" width="19.85546875" style="40" customWidth="1"/>
    <col min="5895" max="5895" width="21.5703125" style="40" customWidth="1"/>
    <col min="5896" max="6144" width="9.140625" style="40"/>
    <col min="6145" max="6145" width="31.140625" style="40" customWidth="1"/>
    <col min="6146" max="6146" width="14" style="40" customWidth="1"/>
    <col min="6147" max="6147" width="15.5703125" style="40" customWidth="1"/>
    <col min="6148" max="6148" width="15.7109375" style="40" customWidth="1"/>
    <col min="6149" max="6149" width="13.7109375" style="40" customWidth="1"/>
    <col min="6150" max="6150" width="19.85546875" style="40" customWidth="1"/>
    <col min="6151" max="6151" width="21.5703125" style="40" customWidth="1"/>
    <col min="6152" max="6400" width="9.140625" style="40"/>
    <col min="6401" max="6401" width="31.140625" style="40" customWidth="1"/>
    <col min="6402" max="6402" width="14" style="40" customWidth="1"/>
    <col min="6403" max="6403" width="15.5703125" style="40" customWidth="1"/>
    <col min="6404" max="6404" width="15.7109375" style="40" customWidth="1"/>
    <col min="6405" max="6405" width="13.7109375" style="40" customWidth="1"/>
    <col min="6406" max="6406" width="19.85546875" style="40" customWidth="1"/>
    <col min="6407" max="6407" width="21.5703125" style="40" customWidth="1"/>
    <col min="6408" max="6656" width="9.140625" style="40"/>
    <col min="6657" max="6657" width="31.140625" style="40" customWidth="1"/>
    <col min="6658" max="6658" width="14" style="40" customWidth="1"/>
    <col min="6659" max="6659" width="15.5703125" style="40" customWidth="1"/>
    <col min="6660" max="6660" width="15.7109375" style="40" customWidth="1"/>
    <col min="6661" max="6661" width="13.7109375" style="40" customWidth="1"/>
    <col min="6662" max="6662" width="19.85546875" style="40" customWidth="1"/>
    <col min="6663" max="6663" width="21.5703125" style="40" customWidth="1"/>
    <col min="6664" max="6912" width="9.140625" style="40"/>
    <col min="6913" max="6913" width="31.140625" style="40" customWidth="1"/>
    <col min="6914" max="6914" width="14" style="40" customWidth="1"/>
    <col min="6915" max="6915" width="15.5703125" style="40" customWidth="1"/>
    <col min="6916" max="6916" width="15.7109375" style="40" customWidth="1"/>
    <col min="6917" max="6917" width="13.7109375" style="40" customWidth="1"/>
    <col min="6918" max="6918" width="19.85546875" style="40" customWidth="1"/>
    <col min="6919" max="6919" width="21.5703125" style="40" customWidth="1"/>
    <col min="6920" max="7168" width="9.140625" style="40"/>
    <col min="7169" max="7169" width="31.140625" style="40" customWidth="1"/>
    <col min="7170" max="7170" width="14" style="40" customWidth="1"/>
    <col min="7171" max="7171" width="15.5703125" style="40" customWidth="1"/>
    <col min="7172" max="7172" width="15.7109375" style="40" customWidth="1"/>
    <col min="7173" max="7173" width="13.7109375" style="40" customWidth="1"/>
    <col min="7174" max="7174" width="19.85546875" style="40" customWidth="1"/>
    <col min="7175" max="7175" width="21.5703125" style="40" customWidth="1"/>
    <col min="7176" max="7424" width="9.140625" style="40"/>
    <col min="7425" max="7425" width="31.140625" style="40" customWidth="1"/>
    <col min="7426" max="7426" width="14" style="40" customWidth="1"/>
    <col min="7427" max="7427" width="15.5703125" style="40" customWidth="1"/>
    <col min="7428" max="7428" width="15.7109375" style="40" customWidth="1"/>
    <col min="7429" max="7429" width="13.7109375" style="40" customWidth="1"/>
    <col min="7430" max="7430" width="19.85546875" style="40" customWidth="1"/>
    <col min="7431" max="7431" width="21.5703125" style="40" customWidth="1"/>
    <col min="7432" max="7680" width="9.140625" style="40"/>
    <col min="7681" max="7681" width="31.140625" style="40" customWidth="1"/>
    <col min="7682" max="7682" width="14" style="40" customWidth="1"/>
    <col min="7683" max="7683" width="15.5703125" style="40" customWidth="1"/>
    <col min="7684" max="7684" width="15.7109375" style="40" customWidth="1"/>
    <col min="7685" max="7685" width="13.7109375" style="40" customWidth="1"/>
    <col min="7686" max="7686" width="19.85546875" style="40" customWidth="1"/>
    <col min="7687" max="7687" width="21.5703125" style="40" customWidth="1"/>
    <col min="7688" max="7936" width="9.140625" style="40"/>
    <col min="7937" max="7937" width="31.140625" style="40" customWidth="1"/>
    <col min="7938" max="7938" width="14" style="40" customWidth="1"/>
    <col min="7939" max="7939" width="15.5703125" style="40" customWidth="1"/>
    <col min="7940" max="7940" width="15.7109375" style="40" customWidth="1"/>
    <col min="7941" max="7941" width="13.7109375" style="40" customWidth="1"/>
    <col min="7942" max="7942" width="19.85546875" style="40" customWidth="1"/>
    <col min="7943" max="7943" width="21.5703125" style="40" customWidth="1"/>
    <col min="7944" max="8192" width="9.140625" style="40"/>
    <col min="8193" max="8193" width="31.140625" style="40" customWidth="1"/>
    <col min="8194" max="8194" width="14" style="40" customWidth="1"/>
    <col min="8195" max="8195" width="15.5703125" style="40" customWidth="1"/>
    <col min="8196" max="8196" width="15.7109375" style="40" customWidth="1"/>
    <col min="8197" max="8197" width="13.7109375" style="40" customWidth="1"/>
    <col min="8198" max="8198" width="19.85546875" style="40" customWidth="1"/>
    <col min="8199" max="8199" width="21.5703125" style="40" customWidth="1"/>
    <col min="8200" max="8448" width="9.140625" style="40"/>
    <col min="8449" max="8449" width="31.140625" style="40" customWidth="1"/>
    <col min="8450" max="8450" width="14" style="40" customWidth="1"/>
    <col min="8451" max="8451" width="15.5703125" style="40" customWidth="1"/>
    <col min="8452" max="8452" width="15.7109375" style="40" customWidth="1"/>
    <col min="8453" max="8453" width="13.7109375" style="40" customWidth="1"/>
    <col min="8454" max="8454" width="19.85546875" style="40" customWidth="1"/>
    <col min="8455" max="8455" width="21.5703125" style="40" customWidth="1"/>
    <col min="8456" max="8704" width="9.140625" style="40"/>
    <col min="8705" max="8705" width="31.140625" style="40" customWidth="1"/>
    <col min="8706" max="8706" width="14" style="40" customWidth="1"/>
    <col min="8707" max="8707" width="15.5703125" style="40" customWidth="1"/>
    <col min="8708" max="8708" width="15.7109375" style="40" customWidth="1"/>
    <col min="8709" max="8709" width="13.7109375" style="40" customWidth="1"/>
    <col min="8710" max="8710" width="19.85546875" style="40" customWidth="1"/>
    <col min="8711" max="8711" width="21.5703125" style="40" customWidth="1"/>
    <col min="8712" max="8960" width="9.140625" style="40"/>
    <col min="8961" max="8961" width="31.140625" style="40" customWidth="1"/>
    <col min="8962" max="8962" width="14" style="40" customWidth="1"/>
    <col min="8963" max="8963" width="15.5703125" style="40" customWidth="1"/>
    <col min="8964" max="8964" width="15.7109375" style="40" customWidth="1"/>
    <col min="8965" max="8965" width="13.7109375" style="40" customWidth="1"/>
    <col min="8966" max="8966" width="19.85546875" style="40" customWidth="1"/>
    <col min="8967" max="8967" width="21.5703125" style="40" customWidth="1"/>
    <col min="8968" max="9216" width="9.140625" style="40"/>
    <col min="9217" max="9217" width="31.140625" style="40" customWidth="1"/>
    <col min="9218" max="9218" width="14" style="40" customWidth="1"/>
    <col min="9219" max="9219" width="15.5703125" style="40" customWidth="1"/>
    <col min="9220" max="9220" width="15.7109375" style="40" customWidth="1"/>
    <col min="9221" max="9221" width="13.7109375" style="40" customWidth="1"/>
    <col min="9222" max="9222" width="19.85546875" style="40" customWidth="1"/>
    <col min="9223" max="9223" width="21.5703125" style="40" customWidth="1"/>
    <col min="9224" max="9472" width="9.140625" style="40"/>
    <col min="9473" max="9473" width="31.140625" style="40" customWidth="1"/>
    <col min="9474" max="9474" width="14" style="40" customWidth="1"/>
    <col min="9475" max="9475" width="15.5703125" style="40" customWidth="1"/>
    <col min="9476" max="9476" width="15.7109375" style="40" customWidth="1"/>
    <col min="9477" max="9477" width="13.7109375" style="40" customWidth="1"/>
    <col min="9478" max="9478" width="19.85546875" style="40" customWidth="1"/>
    <col min="9479" max="9479" width="21.5703125" style="40" customWidth="1"/>
    <col min="9480" max="9728" width="9.140625" style="40"/>
    <col min="9729" max="9729" width="31.140625" style="40" customWidth="1"/>
    <col min="9730" max="9730" width="14" style="40" customWidth="1"/>
    <col min="9731" max="9731" width="15.5703125" style="40" customWidth="1"/>
    <col min="9732" max="9732" width="15.7109375" style="40" customWidth="1"/>
    <col min="9733" max="9733" width="13.7109375" style="40" customWidth="1"/>
    <col min="9734" max="9734" width="19.85546875" style="40" customWidth="1"/>
    <col min="9735" max="9735" width="21.5703125" style="40" customWidth="1"/>
    <col min="9736" max="9984" width="9.140625" style="40"/>
    <col min="9985" max="9985" width="31.140625" style="40" customWidth="1"/>
    <col min="9986" max="9986" width="14" style="40" customWidth="1"/>
    <col min="9987" max="9987" width="15.5703125" style="40" customWidth="1"/>
    <col min="9988" max="9988" width="15.7109375" style="40" customWidth="1"/>
    <col min="9989" max="9989" width="13.7109375" style="40" customWidth="1"/>
    <col min="9990" max="9990" width="19.85546875" style="40" customWidth="1"/>
    <col min="9991" max="9991" width="21.5703125" style="40" customWidth="1"/>
    <col min="9992" max="10240" width="9.140625" style="40"/>
    <col min="10241" max="10241" width="31.140625" style="40" customWidth="1"/>
    <col min="10242" max="10242" width="14" style="40" customWidth="1"/>
    <col min="10243" max="10243" width="15.5703125" style="40" customWidth="1"/>
    <col min="10244" max="10244" width="15.7109375" style="40" customWidth="1"/>
    <col min="10245" max="10245" width="13.7109375" style="40" customWidth="1"/>
    <col min="10246" max="10246" width="19.85546875" style="40" customWidth="1"/>
    <col min="10247" max="10247" width="21.5703125" style="40" customWidth="1"/>
    <col min="10248" max="10496" width="9.140625" style="40"/>
    <col min="10497" max="10497" width="31.140625" style="40" customWidth="1"/>
    <col min="10498" max="10498" width="14" style="40" customWidth="1"/>
    <col min="10499" max="10499" width="15.5703125" style="40" customWidth="1"/>
    <col min="10500" max="10500" width="15.7109375" style="40" customWidth="1"/>
    <col min="10501" max="10501" width="13.7109375" style="40" customWidth="1"/>
    <col min="10502" max="10502" width="19.85546875" style="40" customWidth="1"/>
    <col min="10503" max="10503" width="21.5703125" style="40" customWidth="1"/>
    <col min="10504" max="10752" width="9.140625" style="40"/>
    <col min="10753" max="10753" width="31.140625" style="40" customWidth="1"/>
    <col min="10754" max="10754" width="14" style="40" customWidth="1"/>
    <col min="10755" max="10755" width="15.5703125" style="40" customWidth="1"/>
    <col min="10756" max="10756" width="15.7109375" style="40" customWidth="1"/>
    <col min="10757" max="10757" width="13.7109375" style="40" customWidth="1"/>
    <col min="10758" max="10758" width="19.85546875" style="40" customWidth="1"/>
    <col min="10759" max="10759" width="21.5703125" style="40" customWidth="1"/>
    <col min="10760" max="11008" width="9.140625" style="40"/>
    <col min="11009" max="11009" width="31.140625" style="40" customWidth="1"/>
    <col min="11010" max="11010" width="14" style="40" customWidth="1"/>
    <col min="11011" max="11011" width="15.5703125" style="40" customWidth="1"/>
    <col min="11012" max="11012" width="15.7109375" style="40" customWidth="1"/>
    <col min="11013" max="11013" width="13.7109375" style="40" customWidth="1"/>
    <col min="11014" max="11014" width="19.85546875" style="40" customWidth="1"/>
    <col min="11015" max="11015" width="21.5703125" style="40" customWidth="1"/>
    <col min="11016" max="11264" width="9.140625" style="40"/>
    <col min="11265" max="11265" width="31.140625" style="40" customWidth="1"/>
    <col min="11266" max="11266" width="14" style="40" customWidth="1"/>
    <col min="11267" max="11267" width="15.5703125" style="40" customWidth="1"/>
    <col min="11268" max="11268" width="15.7109375" style="40" customWidth="1"/>
    <col min="11269" max="11269" width="13.7109375" style="40" customWidth="1"/>
    <col min="11270" max="11270" width="19.85546875" style="40" customWidth="1"/>
    <col min="11271" max="11271" width="21.5703125" style="40" customWidth="1"/>
    <col min="11272" max="11520" width="9.140625" style="40"/>
    <col min="11521" max="11521" width="31.140625" style="40" customWidth="1"/>
    <col min="11522" max="11522" width="14" style="40" customWidth="1"/>
    <col min="11523" max="11523" width="15.5703125" style="40" customWidth="1"/>
    <col min="11524" max="11524" width="15.7109375" style="40" customWidth="1"/>
    <col min="11525" max="11525" width="13.7109375" style="40" customWidth="1"/>
    <col min="11526" max="11526" width="19.85546875" style="40" customWidth="1"/>
    <col min="11527" max="11527" width="21.5703125" style="40" customWidth="1"/>
    <col min="11528" max="11776" width="9.140625" style="40"/>
    <col min="11777" max="11777" width="31.140625" style="40" customWidth="1"/>
    <col min="11778" max="11778" width="14" style="40" customWidth="1"/>
    <col min="11779" max="11779" width="15.5703125" style="40" customWidth="1"/>
    <col min="11780" max="11780" width="15.7109375" style="40" customWidth="1"/>
    <col min="11781" max="11781" width="13.7109375" style="40" customWidth="1"/>
    <col min="11782" max="11782" width="19.85546875" style="40" customWidth="1"/>
    <col min="11783" max="11783" width="21.5703125" style="40" customWidth="1"/>
    <col min="11784" max="12032" width="9.140625" style="40"/>
    <col min="12033" max="12033" width="31.140625" style="40" customWidth="1"/>
    <col min="12034" max="12034" width="14" style="40" customWidth="1"/>
    <col min="12035" max="12035" width="15.5703125" style="40" customWidth="1"/>
    <col min="12036" max="12036" width="15.7109375" style="40" customWidth="1"/>
    <col min="12037" max="12037" width="13.7109375" style="40" customWidth="1"/>
    <col min="12038" max="12038" width="19.85546875" style="40" customWidth="1"/>
    <col min="12039" max="12039" width="21.5703125" style="40" customWidth="1"/>
    <col min="12040" max="12288" width="9.140625" style="40"/>
    <col min="12289" max="12289" width="31.140625" style="40" customWidth="1"/>
    <col min="12290" max="12290" width="14" style="40" customWidth="1"/>
    <col min="12291" max="12291" width="15.5703125" style="40" customWidth="1"/>
    <col min="12292" max="12292" width="15.7109375" style="40" customWidth="1"/>
    <col min="12293" max="12293" width="13.7109375" style="40" customWidth="1"/>
    <col min="12294" max="12294" width="19.85546875" style="40" customWidth="1"/>
    <col min="12295" max="12295" width="21.5703125" style="40" customWidth="1"/>
    <col min="12296" max="12544" width="9.140625" style="40"/>
    <col min="12545" max="12545" width="31.140625" style="40" customWidth="1"/>
    <col min="12546" max="12546" width="14" style="40" customWidth="1"/>
    <col min="12547" max="12547" width="15.5703125" style="40" customWidth="1"/>
    <col min="12548" max="12548" width="15.7109375" style="40" customWidth="1"/>
    <col min="12549" max="12549" width="13.7109375" style="40" customWidth="1"/>
    <col min="12550" max="12550" width="19.85546875" style="40" customWidth="1"/>
    <col min="12551" max="12551" width="21.5703125" style="40" customWidth="1"/>
    <col min="12552" max="12800" width="9.140625" style="40"/>
    <col min="12801" max="12801" width="31.140625" style="40" customWidth="1"/>
    <col min="12802" max="12802" width="14" style="40" customWidth="1"/>
    <col min="12803" max="12803" width="15.5703125" style="40" customWidth="1"/>
    <col min="12804" max="12804" width="15.7109375" style="40" customWidth="1"/>
    <col min="12805" max="12805" width="13.7109375" style="40" customWidth="1"/>
    <col min="12806" max="12806" width="19.85546875" style="40" customWidth="1"/>
    <col min="12807" max="12807" width="21.5703125" style="40" customWidth="1"/>
    <col min="12808" max="13056" width="9.140625" style="40"/>
    <col min="13057" max="13057" width="31.140625" style="40" customWidth="1"/>
    <col min="13058" max="13058" width="14" style="40" customWidth="1"/>
    <col min="13059" max="13059" width="15.5703125" style="40" customWidth="1"/>
    <col min="13060" max="13060" width="15.7109375" style="40" customWidth="1"/>
    <col min="13061" max="13061" width="13.7109375" style="40" customWidth="1"/>
    <col min="13062" max="13062" width="19.85546875" style="40" customWidth="1"/>
    <col min="13063" max="13063" width="21.5703125" style="40" customWidth="1"/>
    <col min="13064" max="13312" width="9.140625" style="40"/>
    <col min="13313" max="13313" width="31.140625" style="40" customWidth="1"/>
    <col min="13314" max="13314" width="14" style="40" customWidth="1"/>
    <col min="13315" max="13315" width="15.5703125" style="40" customWidth="1"/>
    <col min="13316" max="13316" width="15.7109375" style="40" customWidth="1"/>
    <col min="13317" max="13317" width="13.7109375" style="40" customWidth="1"/>
    <col min="13318" max="13318" width="19.85546875" style="40" customWidth="1"/>
    <col min="13319" max="13319" width="21.5703125" style="40" customWidth="1"/>
    <col min="13320" max="13568" width="9.140625" style="40"/>
    <col min="13569" max="13569" width="31.140625" style="40" customWidth="1"/>
    <col min="13570" max="13570" width="14" style="40" customWidth="1"/>
    <col min="13571" max="13571" width="15.5703125" style="40" customWidth="1"/>
    <col min="13572" max="13572" width="15.7109375" style="40" customWidth="1"/>
    <col min="13573" max="13573" width="13.7109375" style="40" customWidth="1"/>
    <col min="13574" max="13574" width="19.85546875" style="40" customWidth="1"/>
    <col min="13575" max="13575" width="21.5703125" style="40" customWidth="1"/>
    <col min="13576" max="13824" width="9.140625" style="40"/>
    <col min="13825" max="13825" width="31.140625" style="40" customWidth="1"/>
    <col min="13826" max="13826" width="14" style="40" customWidth="1"/>
    <col min="13827" max="13827" width="15.5703125" style="40" customWidth="1"/>
    <col min="13828" max="13828" width="15.7109375" style="40" customWidth="1"/>
    <col min="13829" max="13829" width="13.7109375" style="40" customWidth="1"/>
    <col min="13830" max="13830" width="19.85546875" style="40" customWidth="1"/>
    <col min="13831" max="13831" width="21.5703125" style="40" customWidth="1"/>
    <col min="13832" max="14080" width="9.140625" style="40"/>
    <col min="14081" max="14081" width="31.140625" style="40" customWidth="1"/>
    <col min="14082" max="14082" width="14" style="40" customWidth="1"/>
    <col min="14083" max="14083" width="15.5703125" style="40" customWidth="1"/>
    <col min="14084" max="14084" width="15.7109375" style="40" customWidth="1"/>
    <col min="14085" max="14085" width="13.7109375" style="40" customWidth="1"/>
    <col min="14086" max="14086" width="19.85546875" style="40" customWidth="1"/>
    <col min="14087" max="14087" width="21.5703125" style="40" customWidth="1"/>
    <col min="14088" max="14336" width="9.140625" style="40"/>
    <col min="14337" max="14337" width="31.140625" style="40" customWidth="1"/>
    <col min="14338" max="14338" width="14" style="40" customWidth="1"/>
    <col min="14339" max="14339" width="15.5703125" style="40" customWidth="1"/>
    <col min="14340" max="14340" width="15.7109375" style="40" customWidth="1"/>
    <col min="14341" max="14341" width="13.7109375" style="40" customWidth="1"/>
    <col min="14342" max="14342" width="19.85546875" style="40" customWidth="1"/>
    <col min="14343" max="14343" width="21.5703125" style="40" customWidth="1"/>
    <col min="14344" max="14592" width="9.140625" style="40"/>
    <col min="14593" max="14593" width="31.140625" style="40" customWidth="1"/>
    <col min="14594" max="14594" width="14" style="40" customWidth="1"/>
    <col min="14595" max="14595" width="15.5703125" style="40" customWidth="1"/>
    <col min="14596" max="14596" width="15.7109375" style="40" customWidth="1"/>
    <col min="14597" max="14597" width="13.7109375" style="40" customWidth="1"/>
    <col min="14598" max="14598" width="19.85546875" style="40" customWidth="1"/>
    <col min="14599" max="14599" width="21.5703125" style="40" customWidth="1"/>
    <col min="14600" max="14848" width="9.140625" style="40"/>
    <col min="14849" max="14849" width="31.140625" style="40" customWidth="1"/>
    <col min="14850" max="14850" width="14" style="40" customWidth="1"/>
    <col min="14851" max="14851" width="15.5703125" style="40" customWidth="1"/>
    <col min="14852" max="14852" width="15.7109375" style="40" customWidth="1"/>
    <col min="14853" max="14853" width="13.7109375" style="40" customWidth="1"/>
    <col min="14854" max="14854" width="19.85546875" style="40" customWidth="1"/>
    <col min="14855" max="14855" width="21.5703125" style="40" customWidth="1"/>
    <col min="14856" max="15104" width="9.140625" style="40"/>
    <col min="15105" max="15105" width="31.140625" style="40" customWidth="1"/>
    <col min="15106" max="15106" width="14" style="40" customWidth="1"/>
    <col min="15107" max="15107" width="15.5703125" style="40" customWidth="1"/>
    <col min="15108" max="15108" width="15.7109375" style="40" customWidth="1"/>
    <col min="15109" max="15109" width="13.7109375" style="40" customWidth="1"/>
    <col min="15110" max="15110" width="19.85546875" style="40" customWidth="1"/>
    <col min="15111" max="15111" width="21.5703125" style="40" customWidth="1"/>
    <col min="15112" max="15360" width="9.140625" style="40"/>
    <col min="15361" max="15361" width="31.140625" style="40" customWidth="1"/>
    <col min="15362" max="15362" width="14" style="40" customWidth="1"/>
    <col min="15363" max="15363" width="15.5703125" style="40" customWidth="1"/>
    <col min="15364" max="15364" width="15.7109375" style="40" customWidth="1"/>
    <col min="15365" max="15365" width="13.7109375" style="40" customWidth="1"/>
    <col min="15366" max="15366" width="19.85546875" style="40" customWidth="1"/>
    <col min="15367" max="15367" width="21.5703125" style="40" customWidth="1"/>
    <col min="15368" max="15616" width="9.140625" style="40"/>
    <col min="15617" max="15617" width="31.140625" style="40" customWidth="1"/>
    <col min="15618" max="15618" width="14" style="40" customWidth="1"/>
    <col min="15619" max="15619" width="15.5703125" style="40" customWidth="1"/>
    <col min="15620" max="15620" width="15.7109375" style="40" customWidth="1"/>
    <col min="15621" max="15621" width="13.7109375" style="40" customWidth="1"/>
    <col min="15622" max="15622" width="19.85546875" style="40" customWidth="1"/>
    <col min="15623" max="15623" width="21.5703125" style="40" customWidth="1"/>
    <col min="15624" max="15872" width="9.140625" style="40"/>
    <col min="15873" max="15873" width="31.140625" style="40" customWidth="1"/>
    <col min="15874" max="15874" width="14" style="40" customWidth="1"/>
    <col min="15875" max="15875" width="15.5703125" style="40" customWidth="1"/>
    <col min="15876" max="15876" width="15.7109375" style="40" customWidth="1"/>
    <col min="15877" max="15877" width="13.7109375" style="40" customWidth="1"/>
    <col min="15878" max="15878" width="19.85546875" style="40" customWidth="1"/>
    <col min="15879" max="15879" width="21.5703125" style="40" customWidth="1"/>
    <col min="15880" max="16128" width="9.140625" style="40"/>
    <col min="16129" max="16129" width="31.140625" style="40" customWidth="1"/>
    <col min="16130" max="16130" width="14" style="40" customWidth="1"/>
    <col min="16131" max="16131" width="15.5703125" style="40" customWidth="1"/>
    <col min="16132" max="16132" width="15.7109375" style="40" customWidth="1"/>
    <col min="16133" max="16133" width="13.7109375" style="40" customWidth="1"/>
    <col min="16134" max="16134" width="19.85546875" style="40" customWidth="1"/>
    <col min="16135" max="16135" width="21.5703125" style="40" customWidth="1"/>
    <col min="16136" max="16384" width="9.140625" style="40"/>
  </cols>
  <sheetData>
    <row r="1" spans="1:11" ht="15.75">
      <c r="A1" s="409" t="s">
        <v>1587</v>
      </c>
      <c r="B1" s="409"/>
      <c r="C1" s="409"/>
      <c r="D1" s="409"/>
      <c r="E1" s="409"/>
      <c r="F1" s="409"/>
      <c r="G1" s="409"/>
    </row>
    <row r="2" spans="1:11" ht="15.75">
      <c r="A2" s="409" t="s">
        <v>1739</v>
      </c>
      <c r="B2" s="409"/>
      <c r="C2" s="409"/>
      <c r="D2" s="409"/>
      <c r="E2" s="409"/>
      <c r="F2" s="409"/>
      <c r="G2" s="409"/>
      <c r="H2"/>
      <c r="I2"/>
      <c r="J2"/>
      <c r="K2"/>
    </row>
    <row r="3" spans="1:11" ht="15.75">
      <c r="A3" s="409" t="s">
        <v>1740</v>
      </c>
      <c r="B3" s="409"/>
      <c r="C3" s="409"/>
      <c r="D3" s="409"/>
      <c r="E3" s="409"/>
      <c r="F3" s="409"/>
      <c r="G3" s="409"/>
      <c r="H3"/>
      <c r="I3"/>
      <c r="J3"/>
      <c r="K3"/>
    </row>
    <row r="4" spans="1:11" ht="16.5" thickBot="1">
      <c r="A4" s="442" t="s">
        <v>1810</v>
      </c>
      <c r="B4" s="442"/>
      <c r="C4" s="442"/>
      <c r="D4" s="442"/>
      <c r="E4" s="442"/>
      <c r="F4" s="442"/>
      <c r="G4" s="442"/>
      <c r="H4"/>
      <c r="I4"/>
      <c r="J4"/>
      <c r="K4"/>
    </row>
    <row r="5" spans="1:11" ht="47.25">
      <c r="A5" s="178" t="s">
        <v>1741</v>
      </c>
      <c r="B5" s="179" t="s">
        <v>1742</v>
      </c>
      <c r="C5" s="179" t="s">
        <v>1743</v>
      </c>
      <c r="D5" s="179" t="s">
        <v>1744</v>
      </c>
      <c r="E5" s="179" t="s">
        <v>1745</v>
      </c>
      <c r="F5" s="179" t="s">
        <v>1746</v>
      </c>
      <c r="G5" s="180" t="s">
        <v>1747</v>
      </c>
      <c r="H5"/>
      <c r="I5"/>
      <c r="J5"/>
      <c r="K5"/>
    </row>
    <row r="6" spans="1:11" s="183" customFormat="1" ht="33" customHeight="1">
      <c r="A6" s="181" t="s">
        <v>1748</v>
      </c>
      <c r="B6" s="182">
        <v>6336</v>
      </c>
      <c r="C6" s="182">
        <v>9164</v>
      </c>
      <c r="D6" s="182">
        <v>2163</v>
      </c>
      <c r="E6" s="182">
        <v>2519</v>
      </c>
      <c r="F6" s="182" t="s">
        <v>1749</v>
      </c>
      <c r="G6" s="182" t="s">
        <v>1750</v>
      </c>
      <c r="H6"/>
      <c r="I6"/>
      <c r="J6"/>
      <c r="K6"/>
    </row>
    <row r="7" spans="1:11" ht="27.6" customHeight="1">
      <c r="A7" s="181" t="s">
        <v>1751</v>
      </c>
      <c r="B7" s="182">
        <v>15279</v>
      </c>
      <c r="C7" s="182">
        <v>98187</v>
      </c>
      <c r="D7" s="182">
        <v>33205</v>
      </c>
      <c r="E7" s="182">
        <v>1598</v>
      </c>
      <c r="F7" s="182" t="s">
        <v>1749</v>
      </c>
      <c r="G7" s="182" t="s">
        <v>1750</v>
      </c>
      <c r="H7"/>
      <c r="I7"/>
      <c r="J7"/>
      <c r="K7"/>
    </row>
    <row r="8" spans="1:11" ht="27.6" customHeight="1">
      <c r="A8" s="181" t="s">
        <v>1752</v>
      </c>
      <c r="B8" s="182">
        <v>2237</v>
      </c>
      <c r="C8" s="182">
        <v>3890</v>
      </c>
      <c r="D8" s="182">
        <v>2452</v>
      </c>
      <c r="E8" s="182">
        <v>1959</v>
      </c>
      <c r="F8" s="182" t="s">
        <v>1753</v>
      </c>
      <c r="G8" s="182" t="s">
        <v>1754</v>
      </c>
      <c r="H8"/>
      <c r="I8"/>
      <c r="J8"/>
      <c r="K8"/>
    </row>
    <row r="9" spans="1:11" ht="27.6" customHeight="1">
      <c r="A9" s="181" t="s">
        <v>1755</v>
      </c>
      <c r="B9" s="182">
        <v>3971</v>
      </c>
      <c r="C9" s="182">
        <v>19291</v>
      </c>
      <c r="D9" s="182">
        <v>8672</v>
      </c>
      <c r="E9" s="182">
        <v>548</v>
      </c>
      <c r="F9" s="182" t="s">
        <v>1753</v>
      </c>
      <c r="G9" s="182" t="s">
        <v>1756</v>
      </c>
      <c r="H9"/>
      <c r="I9"/>
      <c r="J9"/>
      <c r="K9"/>
    </row>
    <row r="10" spans="1:11" ht="27.6" customHeight="1">
      <c r="A10" s="181" t="s">
        <v>1757</v>
      </c>
      <c r="B10" s="182">
        <v>4901</v>
      </c>
      <c r="C10" s="182">
        <v>9109</v>
      </c>
      <c r="D10" s="182">
        <v>4461</v>
      </c>
      <c r="E10" s="182">
        <v>1162</v>
      </c>
      <c r="F10" s="182" t="s">
        <v>1758</v>
      </c>
      <c r="G10" s="182" t="s">
        <v>1759</v>
      </c>
      <c r="H10"/>
      <c r="I10"/>
      <c r="J10"/>
      <c r="K10"/>
    </row>
    <row r="11" spans="1:11" ht="27.6" customHeight="1">
      <c r="A11" s="181" t="s">
        <v>1760</v>
      </c>
      <c r="B11" s="182">
        <v>282</v>
      </c>
      <c r="C11" s="182">
        <v>436</v>
      </c>
      <c r="D11" s="182">
        <v>803</v>
      </c>
      <c r="E11" s="182">
        <v>182</v>
      </c>
      <c r="F11" s="182" t="s">
        <v>1761</v>
      </c>
      <c r="G11" s="182">
        <v>1</v>
      </c>
      <c r="H11"/>
      <c r="I11"/>
      <c r="J11"/>
      <c r="K11"/>
    </row>
    <row r="12" spans="1:11" ht="27.6" customHeight="1" thickBot="1">
      <c r="A12" s="184" t="s">
        <v>1762</v>
      </c>
      <c r="B12" s="182">
        <v>12701</v>
      </c>
      <c r="C12" s="182">
        <v>12460</v>
      </c>
      <c r="D12" s="182">
        <v>9339</v>
      </c>
      <c r="E12" s="182">
        <v>3136</v>
      </c>
      <c r="F12" s="182">
        <v>0</v>
      </c>
      <c r="G12" s="182">
        <v>0</v>
      </c>
      <c r="H12"/>
      <c r="I12"/>
      <c r="J12"/>
      <c r="K12"/>
    </row>
    <row r="13" spans="1:11" ht="27.6" customHeight="1" thickBot="1">
      <c r="A13" s="432" t="s">
        <v>1663</v>
      </c>
      <c r="B13" s="433"/>
      <c r="H13"/>
      <c r="I13"/>
      <c r="J13"/>
      <c r="K13"/>
    </row>
    <row r="14" spans="1:11" ht="47.25">
      <c r="A14" s="178" t="s">
        <v>1741</v>
      </c>
      <c r="B14" s="179" t="s">
        <v>1742</v>
      </c>
      <c r="C14" s="179" t="s">
        <v>1743</v>
      </c>
      <c r="D14" s="179" t="s">
        <v>1744</v>
      </c>
      <c r="E14" s="179" t="s">
        <v>1745</v>
      </c>
      <c r="F14" s="179" t="s">
        <v>1746</v>
      </c>
      <c r="G14" s="180" t="s">
        <v>1763</v>
      </c>
      <c r="H14"/>
      <c r="I14"/>
      <c r="J14"/>
      <c r="K14"/>
    </row>
    <row r="15" spans="1:11" s="183" customFormat="1" ht="32.25" customHeight="1">
      <c r="A15" s="185" t="s">
        <v>1748</v>
      </c>
      <c r="B15" s="80">
        <v>5760</v>
      </c>
      <c r="C15" s="80">
        <v>7637</v>
      </c>
      <c r="D15" s="186">
        <v>1664</v>
      </c>
      <c r="E15" s="80">
        <v>2290</v>
      </c>
      <c r="F15" s="80" t="s">
        <v>1749</v>
      </c>
      <c r="G15" s="80" t="s">
        <v>1750</v>
      </c>
      <c r="H15"/>
      <c r="I15"/>
      <c r="J15"/>
      <c r="K15"/>
    </row>
    <row r="16" spans="1:11" ht="27" customHeight="1">
      <c r="A16" s="185" t="s">
        <v>1751</v>
      </c>
      <c r="B16" s="80">
        <v>13890</v>
      </c>
      <c r="C16" s="80">
        <v>81147</v>
      </c>
      <c r="D16" s="186">
        <v>26564</v>
      </c>
      <c r="E16" s="80">
        <v>1440</v>
      </c>
      <c r="F16" s="80" t="s">
        <v>1749</v>
      </c>
      <c r="G16" s="80" t="s">
        <v>1750</v>
      </c>
      <c r="H16"/>
      <c r="I16"/>
      <c r="J16"/>
      <c r="K16"/>
    </row>
    <row r="17" spans="1:11" ht="27" customHeight="1">
      <c r="A17" s="185" t="s">
        <v>1752</v>
      </c>
      <c r="B17" s="80">
        <v>1721</v>
      </c>
      <c r="C17" s="80">
        <v>3383</v>
      </c>
      <c r="D17" s="186">
        <v>2114</v>
      </c>
      <c r="E17" s="80">
        <v>1798</v>
      </c>
      <c r="F17" s="80" t="s">
        <v>1753</v>
      </c>
      <c r="G17" s="80" t="s">
        <v>1754</v>
      </c>
      <c r="H17"/>
      <c r="I17"/>
      <c r="J17"/>
      <c r="K17"/>
    </row>
    <row r="18" spans="1:11" ht="27" customHeight="1">
      <c r="A18" s="185" t="s">
        <v>1755</v>
      </c>
      <c r="B18" s="80">
        <v>3177</v>
      </c>
      <c r="C18" s="80">
        <v>15433</v>
      </c>
      <c r="D18" s="186">
        <v>8030</v>
      </c>
      <c r="E18" s="80">
        <v>508</v>
      </c>
      <c r="F18" s="80" t="s">
        <v>1753</v>
      </c>
      <c r="G18" s="80" t="s">
        <v>1756</v>
      </c>
      <c r="H18"/>
      <c r="I18"/>
      <c r="J18"/>
      <c r="K18"/>
    </row>
    <row r="19" spans="1:11" ht="27" customHeight="1">
      <c r="A19" s="185" t="s">
        <v>1757</v>
      </c>
      <c r="B19" s="80">
        <v>4051</v>
      </c>
      <c r="C19" s="80">
        <v>7346</v>
      </c>
      <c r="D19" s="186">
        <v>3627</v>
      </c>
      <c r="E19" s="80">
        <v>1107</v>
      </c>
      <c r="F19" s="80" t="s">
        <v>1758</v>
      </c>
      <c r="G19" s="80" t="s">
        <v>1759</v>
      </c>
      <c r="H19"/>
      <c r="I19"/>
      <c r="J19"/>
      <c r="K19"/>
    </row>
    <row r="20" spans="1:11" ht="27" customHeight="1">
      <c r="A20" s="185" t="s">
        <v>1760</v>
      </c>
      <c r="B20" s="80">
        <v>246</v>
      </c>
      <c r="C20" s="80">
        <v>338</v>
      </c>
      <c r="D20" s="186">
        <v>574</v>
      </c>
      <c r="E20" s="80">
        <v>157</v>
      </c>
      <c r="F20" s="80" t="s">
        <v>1761</v>
      </c>
      <c r="G20" s="80">
        <v>1</v>
      </c>
      <c r="H20"/>
      <c r="I20"/>
      <c r="J20"/>
      <c r="K20"/>
    </row>
    <row r="21" spans="1:11" ht="27" customHeight="1" thickBot="1">
      <c r="A21" s="187" t="s">
        <v>1762</v>
      </c>
      <c r="B21" s="80">
        <v>11142</v>
      </c>
      <c r="C21" s="80">
        <v>11027</v>
      </c>
      <c r="D21" s="186">
        <v>7655</v>
      </c>
      <c r="E21" s="80">
        <v>3045</v>
      </c>
      <c r="F21" s="80">
        <v>0</v>
      </c>
      <c r="G21" s="80">
        <v>0</v>
      </c>
      <c r="H21"/>
      <c r="I21"/>
      <c r="J21"/>
      <c r="K21"/>
    </row>
    <row r="22" spans="1:11" ht="27" customHeight="1">
      <c r="A22"/>
      <c r="B22"/>
      <c r="C22"/>
      <c r="D22"/>
      <c r="E22"/>
      <c r="F22"/>
      <c r="G22"/>
      <c r="H22"/>
      <c r="I22"/>
      <c r="J22"/>
      <c r="K22"/>
    </row>
    <row r="23" spans="1:11">
      <c r="A23"/>
      <c r="B23"/>
      <c r="C23"/>
      <c r="D23"/>
      <c r="E23"/>
      <c r="F23"/>
      <c r="G23"/>
      <c r="H23"/>
      <c r="I23"/>
      <c r="J23"/>
      <c r="K23"/>
    </row>
    <row r="24" spans="1:11">
      <c r="A24"/>
      <c r="B24"/>
      <c r="C24"/>
      <c r="D24"/>
      <c r="E24"/>
      <c r="F24"/>
      <c r="G24"/>
      <c r="H24"/>
      <c r="I24"/>
      <c r="J24"/>
      <c r="K24"/>
    </row>
    <row r="25" spans="1:11">
      <c r="A25"/>
      <c r="B25"/>
      <c r="C25"/>
      <c r="D25"/>
      <c r="E25"/>
      <c r="F25"/>
      <c r="G25"/>
      <c r="H25"/>
      <c r="I25"/>
      <c r="J25"/>
      <c r="K25"/>
    </row>
    <row r="26" spans="1:11">
      <c r="A26"/>
      <c r="B26"/>
      <c r="C26"/>
      <c r="D26"/>
      <c r="E26"/>
      <c r="F26"/>
      <c r="G26"/>
      <c r="H26"/>
      <c r="I26"/>
      <c r="J26"/>
      <c r="K26"/>
    </row>
    <row r="27" spans="1:11">
      <c r="A27"/>
      <c r="B27"/>
      <c r="C27"/>
      <c r="D27"/>
      <c r="E27"/>
      <c r="F27"/>
      <c r="G27"/>
      <c r="H27"/>
      <c r="I27"/>
      <c r="J27"/>
      <c r="K27"/>
    </row>
    <row r="28" spans="1:11">
      <c r="A28"/>
      <c r="B28"/>
      <c r="C28"/>
      <c r="D28"/>
      <c r="E28"/>
      <c r="F28"/>
      <c r="G28"/>
      <c r="H28"/>
      <c r="I28"/>
      <c r="J28"/>
      <c r="K28"/>
    </row>
    <row r="29" spans="1:11">
      <c r="A29"/>
      <c r="B29"/>
      <c r="C29"/>
      <c r="D29"/>
      <c r="E29"/>
      <c r="F29"/>
      <c r="G29"/>
      <c r="H29"/>
      <c r="I29"/>
      <c r="J29"/>
      <c r="K29"/>
    </row>
    <row r="30" spans="1:11">
      <c r="A30"/>
      <c r="B30"/>
      <c r="C30"/>
      <c r="D30"/>
      <c r="E30"/>
      <c r="F30"/>
      <c r="G30"/>
      <c r="H30"/>
      <c r="I30"/>
      <c r="J30"/>
      <c r="K30"/>
    </row>
    <row r="31" spans="1:11">
      <c r="A31"/>
      <c r="B31"/>
      <c r="C31"/>
      <c r="D31"/>
      <c r="E31"/>
      <c r="F31"/>
      <c r="G31"/>
      <c r="H31"/>
      <c r="I31"/>
      <c r="J31"/>
      <c r="K31"/>
    </row>
    <row r="32" spans="1:11">
      <c r="A32"/>
      <c r="B32"/>
      <c r="C32"/>
      <c r="D32"/>
      <c r="E32"/>
      <c r="F32"/>
      <c r="G32"/>
      <c r="H32"/>
      <c r="I32"/>
      <c r="J32"/>
      <c r="K32"/>
    </row>
    <row r="33" spans="1:11">
      <c r="A33"/>
      <c r="B33"/>
      <c r="C33"/>
      <c r="D33"/>
      <c r="E33"/>
      <c r="F33"/>
      <c r="G33"/>
      <c r="H33"/>
      <c r="I33"/>
      <c r="J33"/>
      <c r="K33"/>
    </row>
    <row r="34" spans="1:11">
      <c r="A34"/>
      <c r="B34"/>
      <c r="C34"/>
      <c r="D34"/>
      <c r="E34"/>
      <c r="F34"/>
      <c r="G34"/>
      <c r="H34"/>
      <c r="I34"/>
      <c r="J34"/>
      <c r="K34"/>
    </row>
    <row r="35" spans="1:11">
      <c r="A35"/>
      <c r="B35"/>
      <c r="C35"/>
      <c r="D35"/>
      <c r="E35"/>
      <c r="F35"/>
      <c r="G35"/>
      <c r="H35"/>
      <c r="I35"/>
      <c r="J35"/>
      <c r="K35"/>
    </row>
    <row r="36" spans="1:11">
      <c r="A36"/>
      <c r="B36"/>
      <c r="C36"/>
      <c r="D36"/>
      <c r="E36"/>
      <c r="F36"/>
      <c r="G36"/>
      <c r="H36"/>
      <c r="I36"/>
      <c r="J36"/>
      <c r="K36"/>
    </row>
    <row r="37" spans="1:11">
      <c r="A37"/>
      <c r="B37"/>
      <c r="C37"/>
      <c r="D37"/>
      <c r="E37"/>
      <c r="F37"/>
      <c r="G37"/>
      <c r="H37"/>
      <c r="I37"/>
      <c r="J37"/>
      <c r="K37"/>
    </row>
    <row r="38" spans="1:11">
      <c r="A38"/>
      <c r="B38"/>
      <c r="C38"/>
      <c r="D38"/>
      <c r="E38"/>
      <c r="F38"/>
      <c r="G38"/>
      <c r="H38"/>
      <c r="I38"/>
      <c r="J38"/>
      <c r="K38"/>
    </row>
    <row r="39" spans="1:11">
      <c r="A39"/>
      <c r="B39"/>
      <c r="C39"/>
      <c r="D39"/>
      <c r="E39"/>
      <c r="F39"/>
      <c r="G39"/>
      <c r="H39"/>
      <c r="I39"/>
      <c r="J39"/>
      <c r="K39"/>
    </row>
    <row r="40" spans="1:11">
      <c r="A40"/>
      <c r="B40"/>
      <c r="C40"/>
      <c r="D40"/>
      <c r="E40"/>
      <c r="F40"/>
      <c r="G40"/>
      <c r="H40"/>
      <c r="I40"/>
      <c r="J40"/>
      <c r="K40"/>
    </row>
    <row r="41" spans="1:11">
      <c r="A41"/>
      <c r="B41"/>
      <c r="C41"/>
      <c r="D41"/>
      <c r="E41"/>
      <c r="F41"/>
      <c r="G41"/>
      <c r="H41"/>
      <c r="I41"/>
      <c r="J41"/>
      <c r="K41"/>
    </row>
    <row r="42" spans="1:11">
      <c r="A42"/>
      <c r="B42"/>
      <c r="C42"/>
      <c r="D42"/>
      <c r="E42"/>
      <c r="F42"/>
      <c r="G42"/>
      <c r="H42"/>
      <c r="I42"/>
      <c r="J42"/>
      <c r="K42"/>
    </row>
    <row r="43" spans="1:11">
      <c r="A43"/>
      <c r="B43"/>
      <c r="C43"/>
      <c r="D43"/>
      <c r="E43"/>
      <c r="F43"/>
      <c r="G43"/>
      <c r="H43"/>
      <c r="I43"/>
      <c r="J43"/>
      <c r="K43"/>
    </row>
    <row r="44" spans="1:11">
      <c r="A44"/>
      <c r="B44"/>
      <c r="C44"/>
      <c r="D44"/>
      <c r="E44"/>
      <c r="F44"/>
      <c r="G44"/>
      <c r="H44"/>
      <c r="I44"/>
      <c r="J44"/>
      <c r="K44"/>
    </row>
    <row r="45" spans="1:11">
      <c r="A45"/>
      <c r="B45"/>
      <c r="C45"/>
      <c r="D45"/>
      <c r="E45"/>
      <c r="F45"/>
      <c r="G45"/>
      <c r="H45"/>
      <c r="I45"/>
      <c r="J45"/>
      <c r="K45"/>
    </row>
    <row r="46" spans="1:11">
      <c r="A46"/>
      <c r="B46"/>
      <c r="C46"/>
      <c r="D46"/>
      <c r="E46"/>
      <c r="F46"/>
      <c r="G46"/>
      <c r="H46"/>
      <c r="I46"/>
      <c r="J46"/>
      <c r="K46"/>
    </row>
    <row r="47" spans="1:11">
      <c r="A47"/>
      <c r="B47"/>
      <c r="C47"/>
      <c r="D47"/>
      <c r="E47"/>
      <c r="F47"/>
      <c r="G47"/>
      <c r="H47"/>
      <c r="I47"/>
      <c r="J47"/>
      <c r="K47"/>
    </row>
    <row r="48" spans="1:11">
      <c r="A48"/>
      <c r="B48"/>
      <c r="C48"/>
      <c r="D48"/>
      <c r="E48"/>
      <c r="F48"/>
      <c r="G48"/>
      <c r="H48"/>
      <c r="I48"/>
      <c r="J48"/>
      <c r="K48"/>
    </row>
    <row r="49" spans="1:11">
      <c r="A49"/>
      <c r="B49"/>
      <c r="C49"/>
      <c r="D49"/>
      <c r="E49"/>
      <c r="F49"/>
      <c r="G49"/>
      <c r="H49"/>
      <c r="I49"/>
      <c r="J49"/>
      <c r="K49"/>
    </row>
    <row r="50" spans="1:11">
      <c r="A50"/>
      <c r="B50"/>
      <c r="C50"/>
      <c r="D50"/>
      <c r="E50"/>
      <c r="F50"/>
      <c r="G50"/>
      <c r="H50"/>
      <c r="I50"/>
      <c r="J50"/>
      <c r="K50"/>
    </row>
    <row r="51" spans="1:11">
      <c r="A51"/>
      <c r="B51"/>
      <c r="C51"/>
      <c r="D51"/>
      <c r="E51"/>
      <c r="F51"/>
      <c r="G51"/>
      <c r="H51"/>
      <c r="I51"/>
      <c r="J51"/>
      <c r="K51"/>
    </row>
    <row r="52" spans="1:11">
      <c r="A52"/>
      <c r="B52"/>
      <c r="C52"/>
      <c r="D52"/>
      <c r="E52"/>
      <c r="F52"/>
      <c r="G52"/>
      <c r="H52"/>
      <c r="I52"/>
      <c r="J52"/>
      <c r="K52"/>
    </row>
    <row r="53" spans="1:11">
      <c r="A53"/>
      <c r="B53"/>
      <c r="C53"/>
      <c r="D53"/>
      <c r="E53"/>
      <c r="F53"/>
      <c r="G53"/>
      <c r="H53"/>
      <c r="I53"/>
      <c r="J53"/>
      <c r="K53"/>
    </row>
    <row r="54" spans="1:11">
      <c r="A54"/>
      <c r="B54"/>
      <c r="C54"/>
      <c r="D54"/>
      <c r="E54"/>
      <c r="F54"/>
      <c r="G54"/>
      <c r="H54"/>
      <c r="I54"/>
      <c r="J54"/>
      <c r="K54"/>
    </row>
    <row r="55" spans="1:11">
      <c r="A55"/>
      <c r="B55"/>
      <c r="C55"/>
      <c r="D55"/>
      <c r="E55"/>
      <c r="F55"/>
      <c r="G55"/>
      <c r="H55"/>
      <c r="I55"/>
      <c r="J55"/>
      <c r="K55"/>
    </row>
    <row r="56" spans="1:11">
      <c r="A56"/>
      <c r="B56"/>
      <c r="C56"/>
      <c r="D56"/>
      <c r="E56"/>
      <c r="F56"/>
      <c r="G56"/>
      <c r="H56"/>
      <c r="I56"/>
      <c r="J56"/>
      <c r="K56"/>
    </row>
    <row r="57" spans="1:11">
      <c r="A57"/>
      <c r="B57"/>
      <c r="C57"/>
      <c r="D57"/>
      <c r="E57"/>
      <c r="F57"/>
      <c r="G57"/>
      <c r="H57"/>
      <c r="I57"/>
      <c r="J57"/>
      <c r="K57"/>
    </row>
    <row r="58" spans="1:11">
      <c r="A58"/>
      <c r="B58"/>
      <c r="C58"/>
      <c r="D58"/>
      <c r="E58"/>
      <c r="F58"/>
      <c r="G58"/>
      <c r="H58"/>
      <c r="I58"/>
      <c r="J58"/>
      <c r="K58"/>
    </row>
    <row r="59" spans="1:11">
      <c r="A59"/>
      <c r="B59"/>
      <c r="C59"/>
      <c r="D59"/>
      <c r="E59"/>
      <c r="F59"/>
      <c r="G59"/>
      <c r="H59"/>
      <c r="I59"/>
      <c r="J59"/>
      <c r="K59"/>
    </row>
    <row r="60" spans="1:11">
      <c r="A60"/>
      <c r="B60"/>
      <c r="C60"/>
      <c r="D60"/>
      <c r="E60"/>
      <c r="F60"/>
      <c r="G60"/>
      <c r="H60"/>
      <c r="I60"/>
      <c r="J60"/>
      <c r="K60"/>
    </row>
    <row r="61" spans="1:11">
      <c r="A61"/>
      <c r="B61"/>
      <c r="C61"/>
      <c r="D61"/>
      <c r="E61"/>
      <c r="F61"/>
      <c r="G61"/>
      <c r="H61"/>
      <c r="I61"/>
      <c r="J61"/>
      <c r="K61"/>
    </row>
    <row r="62" spans="1:11">
      <c r="A62"/>
      <c r="B62"/>
      <c r="C62"/>
      <c r="D62"/>
      <c r="E62"/>
      <c r="F62"/>
      <c r="G62"/>
      <c r="H62"/>
      <c r="I62"/>
      <c r="J62"/>
      <c r="K62"/>
    </row>
    <row r="63" spans="1:11">
      <c r="A63"/>
      <c r="B63"/>
      <c r="C63"/>
      <c r="D63"/>
      <c r="E63"/>
      <c r="F63"/>
      <c r="G63"/>
      <c r="H63"/>
      <c r="I63"/>
      <c r="J63"/>
      <c r="K63"/>
    </row>
    <row r="64" spans="1:11">
      <c r="A64"/>
      <c r="B64"/>
      <c r="C64"/>
      <c r="D64"/>
      <c r="E64"/>
      <c r="F64"/>
      <c r="G64"/>
      <c r="H64"/>
      <c r="I64"/>
      <c r="J64"/>
      <c r="K64"/>
    </row>
    <row r="65" spans="1:11">
      <c r="A65"/>
      <c r="B65"/>
      <c r="C65"/>
      <c r="D65"/>
      <c r="E65"/>
      <c r="F65"/>
      <c r="G65"/>
      <c r="H65"/>
      <c r="I65"/>
      <c r="J65"/>
      <c r="K65"/>
    </row>
    <row r="66" spans="1:11">
      <c r="A66"/>
      <c r="B66"/>
      <c r="C66"/>
      <c r="D66"/>
      <c r="E66"/>
      <c r="F66"/>
      <c r="G66"/>
      <c r="H66"/>
      <c r="I66"/>
      <c r="J66"/>
      <c r="K66"/>
    </row>
    <row r="67" spans="1:11">
      <c r="A67"/>
      <c r="B67"/>
      <c r="C67"/>
      <c r="D67"/>
      <c r="E67"/>
      <c r="F67"/>
      <c r="G67"/>
      <c r="H67"/>
      <c r="I67"/>
      <c r="J67"/>
      <c r="K67"/>
    </row>
    <row r="68" spans="1:11">
      <c r="A68"/>
      <c r="B68"/>
      <c r="C68"/>
      <c r="D68"/>
      <c r="E68"/>
      <c r="F68"/>
      <c r="G68"/>
      <c r="H68"/>
      <c r="I68"/>
      <c r="J68"/>
      <c r="K68"/>
    </row>
    <row r="69" spans="1:11">
      <c r="A69"/>
      <c r="B69"/>
      <c r="C69"/>
      <c r="D69"/>
      <c r="E69"/>
      <c r="F69"/>
      <c r="G69"/>
      <c r="H69"/>
      <c r="I69"/>
      <c r="J69"/>
      <c r="K69"/>
    </row>
    <row r="70" spans="1:11">
      <c r="A70"/>
      <c r="B70"/>
      <c r="C70"/>
      <c r="D70"/>
      <c r="E70"/>
      <c r="F70"/>
      <c r="G70"/>
      <c r="H70"/>
      <c r="I70"/>
      <c r="J70"/>
      <c r="K70"/>
    </row>
    <row r="71" spans="1:11">
      <c r="A71"/>
      <c r="B71"/>
      <c r="C71"/>
      <c r="D71"/>
      <c r="E71"/>
      <c r="F71"/>
      <c r="G71"/>
      <c r="H71"/>
      <c r="I71"/>
      <c r="J71"/>
      <c r="K71"/>
    </row>
    <row r="72" spans="1:11">
      <c r="A72"/>
      <c r="B72"/>
      <c r="C72"/>
      <c r="D72"/>
      <c r="E72"/>
      <c r="F72"/>
      <c r="G72"/>
      <c r="H72"/>
      <c r="I72"/>
      <c r="J72"/>
      <c r="K72"/>
    </row>
    <row r="73" spans="1:11">
      <c r="A73"/>
      <c r="B73"/>
      <c r="C73"/>
      <c r="D73"/>
      <c r="E73"/>
      <c r="F73"/>
      <c r="G73"/>
      <c r="H73"/>
      <c r="I73"/>
      <c r="J73"/>
      <c r="K73"/>
    </row>
    <row r="74" spans="1:11">
      <c r="A74"/>
      <c r="B74"/>
      <c r="C74"/>
      <c r="D74"/>
      <c r="E74"/>
      <c r="F74"/>
      <c r="G74"/>
      <c r="H74"/>
      <c r="I74"/>
      <c r="J74"/>
      <c r="K74"/>
    </row>
    <row r="75" spans="1:11">
      <c r="A75"/>
      <c r="B75"/>
      <c r="C75"/>
      <c r="D75"/>
      <c r="E75"/>
      <c r="F75"/>
      <c r="G75"/>
      <c r="H75"/>
      <c r="I75"/>
      <c r="J75"/>
      <c r="K75"/>
    </row>
    <row r="76" spans="1:11">
      <c r="A76"/>
      <c r="B76"/>
      <c r="C76"/>
      <c r="D76"/>
      <c r="E76"/>
      <c r="F76"/>
      <c r="G76"/>
      <c r="H76"/>
      <c r="I76"/>
      <c r="J76"/>
      <c r="K76"/>
    </row>
    <row r="77" spans="1:11">
      <c r="A77"/>
      <c r="B77"/>
      <c r="C77"/>
      <c r="D77"/>
      <c r="E77"/>
      <c r="F77"/>
      <c r="G77"/>
      <c r="H77"/>
      <c r="I77"/>
      <c r="J77"/>
      <c r="K77"/>
    </row>
    <row r="78" spans="1:11">
      <c r="A78"/>
      <c r="B78"/>
      <c r="C78"/>
      <c r="D78"/>
      <c r="E78"/>
      <c r="F78"/>
      <c r="G78"/>
      <c r="H78"/>
      <c r="I78"/>
      <c r="J78"/>
      <c r="K78"/>
    </row>
    <row r="79" spans="1:11">
      <c r="A79"/>
      <c r="B79"/>
      <c r="C79"/>
      <c r="D79"/>
      <c r="E79"/>
      <c r="F79"/>
      <c r="G79"/>
      <c r="H79"/>
      <c r="I79"/>
      <c r="J79"/>
      <c r="K79"/>
    </row>
    <row r="80" spans="1:11">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sheetData>
  <sheetProtection selectLockedCells="1" selectUnlockedCells="1"/>
  <mergeCells count="5">
    <mergeCell ref="A1:G1"/>
    <mergeCell ref="A2:G2"/>
    <mergeCell ref="A3:G3"/>
    <mergeCell ref="A4:G4"/>
    <mergeCell ref="A13:B13"/>
  </mergeCells>
  <printOptions horizontalCentered="1" verticalCentered="1"/>
  <pageMargins left="0.25" right="0.25" top="0.75" bottom="0.75" header="0.3" footer="0.3"/>
  <pageSetup paperSize="9" scale="8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D20"/>
  <sheetViews>
    <sheetView topLeftCell="A8" zoomScaleNormal="100" zoomScaleSheetLayoutView="85" workbookViewId="0">
      <selection activeCell="C15" sqref="C15"/>
    </sheetView>
  </sheetViews>
  <sheetFormatPr defaultRowHeight="15"/>
  <cols>
    <col min="1" max="1" width="42.7109375" customWidth="1"/>
    <col min="2" max="2" width="28.28515625" customWidth="1"/>
    <col min="3" max="3" width="26.28515625" customWidth="1"/>
    <col min="4" max="4" width="24.85546875" customWidth="1"/>
    <col min="257" max="257" width="42.7109375" customWidth="1"/>
    <col min="258" max="258" width="28.28515625" customWidth="1"/>
    <col min="259" max="259" width="26.28515625" customWidth="1"/>
    <col min="260" max="260" width="24.85546875" customWidth="1"/>
    <col min="513" max="513" width="42.7109375" customWidth="1"/>
    <col min="514" max="514" width="28.28515625" customWidth="1"/>
    <col min="515" max="515" width="26.28515625" customWidth="1"/>
    <col min="516" max="516" width="24.85546875" customWidth="1"/>
    <col min="769" max="769" width="42.7109375" customWidth="1"/>
    <col min="770" max="770" width="28.28515625" customWidth="1"/>
    <col min="771" max="771" width="26.28515625" customWidth="1"/>
    <col min="772" max="772" width="24.85546875" customWidth="1"/>
    <col min="1025" max="1025" width="42.7109375" customWidth="1"/>
    <col min="1026" max="1026" width="28.28515625" customWidth="1"/>
    <col min="1027" max="1027" width="26.28515625" customWidth="1"/>
    <col min="1028" max="1028" width="24.85546875" customWidth="1"/>
    <col min="1281" max="1281" width="42.7109375" customWidth="1"/>
    <col min="1282" max="1282" width="28.28515625" customWidth="1"/>
    <col min="1283" max="1283" width="26.28515625" customWidth="1"/>
    <col min="1284" max="1284" width="24.85546875" customWidth="1"/>
    <col min="1537" max="1537" width="42.7109375" customWidth="1"/>
    <col min="1538" max="1538" width="28.28515625" customWidth="1"/>
    <col min="1539" max="1539" width="26.28515625" customWidth="1"/>
    <col min="1540" max="1540" width="24.85546875" customWidth="1"/>
    <col min="1793" max="1793" width="42.7109375" customWidth="1"/>
    <col min="1794" max="1794" width="28.28515625" customWidth="1"/>
    <col min="1795" max="1795" width="26.28515625" customWidth="1"/>
    <col min="1796" max="1796" width="24.85546875" customWidth="1"/>
    <col min="2049" max="2049" width="42.7109375" customWidth="1"/>
    <col min="2050" max="2050" width="28.28515625" customWidth="1"/>
    <col min="2051" max="2051" width="26.28515625" customWidth="1"/>
    <col min="2052" max="2052" width="24.85546875" customWidth="1"/>
    <col min="2305" max="2305" width="42.7109375" customWidth="1"/>
    <col min="2306" max="2306" width="28.28515625" customWidth="1"/>
    <col min="2307" max="2307" width="26.28515625" customWidth="1"/>
    <col min="2308" max="2308" width="24.85546875" customWidth="1"/>
    <col min="2561" max="2561" width="42.7109375" customWidth="1"/>
    <col min="2562" max="2562" width="28.28515625" customWidth="1"/>
    <col min="2563" max="2563" width="26.28515625" customWidth="1"/>
    <col min="2564" max="2564" width="24.85546875" customWidth="1"/>
    <col min="2817" max="2817" width="42.7109375" customWidth="1"/>
    <col min="2818" max="2818" width="28.28515625" customWidth="1"/>
    <col min="2819" max="2819" width="26.28515625" customWidth="1"/>
    <col min="2820" max="2820" width="24.85546875" customWidth="1"/>
    <col min="3073" max="3073" width="42.7109375" customWidth="1"/>
    <col min="3074" max="3074" width="28.28515625" customWidth="1"/>
    <col min="3075" max="3075" width="26.28515625" customWidth="1"/>
    <col min="3076" max="3076" width="24.85546875" customWidth="1"/>
    <col min="3329" max="3329" width="42.7109375" customWidth="1"/>
    <col min="3330" max="3330" width="28.28515625" customWidth="1"/>
    <col min="3331" max="3331" width="26.28515625" customWidth="1"/>
    <col min="3332" max="3332" width="24.85546875" customWidth="1"/>
    <col min="3585" max="3585" width="42.7109375" customWidth="1"/>
    <col min="3586" max="3586" width="28.28515625" customWidth="1"/>
    <col min="3587" max="3587" width="26.28515625" customWidth="1"/>
    <col min="3588" max="3588" width="24.85546875" customWidth="1"/>
    <col min="3841" max="3841" width="42.7109375" customWidth="1"/>
    <col min="3842" max="3842" width="28.28515625" customWidth="1"/>
    <col min="3843" max="3843" width="26.28515625" customWidth="1"/>
    <col min="3844" max="3844" width="24.85546875" customWidth="1"/>
    <col min="4097" max="4097" width="42.7109375" customWidth="1"/>
    <col min="4098" max="4098" width="28.28515625" customWidth="1"/>
    <col min="4099" max="4099" width="26.28515625" customWidth="1"/>
    <col min="4100" max="4100" width="24.85546875" customWidth="1"/>
    <col min="4353" max="4353" width="42.7109375" customWidth="1"/>
    <col min="4354" max="4354" width="28.28515625" customWidth="1"/>
    <col min="4355" max="4355" width="26.28515625" customWidth="1"/>
    <col min="4356" max="4356" width="24.85546875" customWidth="1"/>
    <col min="4609" max="4609" width="42.7109375" customWidth="1"/>
    <col min="4610" max="4610" width="28.28515625" customWidth="1"/>
    <col min="4611" max="4611" width="26.28515625" customWidth="1"/>
    <col min="4612" max="4612" width="24.85546875" customWidth="1"/>
    <col min="4865" max="4865" width="42.7109375" customWidth="1"/>
    <col min="4866" max="4866" width="28.28515625" customWidth="1"/>
    <col min="4867" max="4867" width="26.28515625" customWidth="1"/>
    <col min="4868" max="4868" width="24.85546875" customWidth="1"/>
    <col min="5121" max="5121" width="42.7109375" customWidth="1"/>
    <col min="5122" max="5122" width="28.28515625" customWidth="1"/>
    <col min="5123" max="5123" width="26.28515625" customWidth="1"/>
    <col min="5124" max="5124" width="24.85546875" customWidth="1"/>
    <col min="5377" max="5377" width="42.7109375" customWidth="1"/>
    <col min="5378" max="5378" width="28.28515625" customWidth="1"/>
    <col min="5379" max="5379" width="26.28515625" customWidth="1"/>
    <col min="5380" max="5380" width="24.85546875" customWidth="1"/>
    <col min="5633" max="5633" width="42.7109375" customWidth="1"/>
    <col min="5634" max="5634" width="28.28515625" customWidth="1"/>
    <col min="5635" max="5635" width="26.28515625" customWidth="1"/>
    <col min="5636" max="5636" width="24.85546875" customWidth="1"/>
    <col min="5889" max="5889" width="42.7109375" customWidth="1"/>
    <col min="5890" max="5890" width="28.28515625" customWidth="1"/>
    <col min="5891" max="5891" width="26.28515625" customWidth="1"/>
    <col min="5892" max="5892" width="24.85546875" customWidth="1"/>
    <col min="6145" max="6145" width="42.7109375" customWidth="1"/>
    <col min="6146" max="6146" width="28.28515625" customWidth="1"/>
    <col min="6147" max="6147" width="26.28515625" customWidth="1"/>
    <col min="6148" max="6148" width="24.85546875" customWidth="1"/>
    <col min="6401" max="6401" width="42.7109375" customWidth="1"/>
    <col min="6402" max="6402" width="28.28515625" customWidth="1"/>
    <col min="6403" max="6403" width="26.28515625" customWidth="1"/>
    <col min="6404" max="6404" width="24.85546875" customWidth="1"/>
    <col min="6657" max="6657" width="42.7109375" customWidth="1"/>
    <col min="6658" max="6658" width="28.28515625" customWidth="1"/>
    <col min="6659" max="6659" width="26.28515625" customWidth="1"/>
    <col min="6660" max="6660" width="24.85546875" customWidth="1"/>
    <col min="6913" max="6913" width="42.7109375" customWidth="1"/>
    <col min="6914" max="6914" width="28.28515625" customWidth="1"/>
    <col min="6915" max="6915" width="26.28515625" customWidth="1"/>
    <col min="6916" max="6916" width="24.85546875" customWidth="1"/>
    <col min="7169" max="7169" width="42.7109375" customWidth="1"/>
    <col min="7170" max="7170" width="28.28515625" customWidth="1"/>
    <col min="7171" max="7171" width="26.28515625" customWidth="1"/>
    <col min="7172" max="7172" width="24.85546875" customWidth="1"/>
    <col min="7425" max="7425" width="42.7109375" customWidth="1"/>
    <col min="7426" max="7426" width="28.28515625" customWidth="1"/>
    <col min="7427" max="7427" width="26.28515625" customWidth="1"/>
    <col min="7428" max="7428" width="24.85546875" customWidth="1"/>
    <col min="7681" max="7681" width="42.7109375" customWidth="1"/>
    <col min="7682" max="7682" width="28.28515625" customWidth="1"/>
    <col min="7683" max="7683" width="26.28515625" customWidth="1"/>
    <col min="7684" max="7684" width="24.85546875" customWidth="1"/>
    <col min="7937" max="7937" width="42.7109375" customWidth="1"/>
    <col min="7938" max="7938" width="28.28515625" customWidth="1"/>
    <col min="7939" max="7939" width="26.28515625" customWidth="1"/>
    <col min="7940" max="7940" width="24.85546875" customWidth="1"/>
    <col min="8193" max="8193" width="42.7109375" customWidth="1"/>
    <col min="8194" max="8194" width="28.28515625" customWidth="1"/>
    <col min="8195" max="8195" width="26.28515625" customWidth="1"/>
    <col min="8196" max="8196" width="24.85546875" customWidth="1"/>
    <col min="8449" max="8449" width="42.7109375" customWidth="1"/>
    <col min="8450" max="8450" width="28.28515625" customWidth="1"/>
    <col min="8451" max="8451" width="26.28515625" customWidth="1"/>
    <col min="8452" max="8452" width="24.85546875" customWidth="1"/>
    <col min="8705" max="8705" width="42.7109375" customWidth="1"/>
    <col min="8706" max="8706" width="28.28515625" customWidth="1"/>
    <col min="8707" max="8707" width="26.28515625" customWidth="1"/>
    <col min="8708" max="8708" width="24.85546875" customWidth="1"/>
    <col min="8961" max="8961" width="42.7109375" customWidth="1"/>
    <col min="8962" max="8962" width="28.28515625" customWidth="1"/>
    <col min="8963" max="8963" width="26.28515625" customWidth="1"/>
    <col min="8964" max="8964" width="24.85546875" customWidth="1"/>
    <col min="9217" max="9217" width="42.7109375" customWidth="1"/>
    <col min="9218" max="9218" width="28.28515625" customWidth="1"/>
    <col min="9219" max="9219" width="26.28515625" customWidth="1"/>
    <col min="9220" max="9220" width="24.85546875" customWidth="1"/>
    <col min="9473" max="9473" width="42.7109375" customWidth="1"/>
    <col min="9474" max="9474" width="28.28515625" customWidth="1"/>
    <col min="9475" max="9475" width="26.28515625" customWidth="1"/>
    <col min="9476" max="9476" width="24.85546875" customWidth="1"/>
    <col min="9729" max="9729" width="42.7109375" customWidth="1"/>
    <col min="9730" max="9730" width="28.28515625" customWidth="1"/>
    <col min="9731" max="9731" width="26.28515625" customWidth="1"/>
    <col min="9732" max="9732" width="24.85546875" customWidth="1"/>
    <col min="9985" max="9985" width="42.7109375" customWidth="1"/>
    <col min="9986" max="9986" width="28.28515625" customWidth="1"/>
    <col min="9987" max="9987" width="26.28515625" customWidth="1"/>
    <col min="9988" max="9988" width="24.85546875" customWidth="1"/>
    <col min="10241" max="10241" width="42.7109375" customWidth="1"/>
    <col min="10242" max="10242" width="28.28515625" customWidth="1"/>
    <col min="10243" max="10243" width="26.28515625" customWidth="1"/>
    <col min="10244" max="10244" width="24.85546875" customWidth="1"/>
    <col min="10497" max="10497" width="42.7109375" customWidth="1"/>
    <col min="10498" max="10498" width="28.28515625" customWidth="1"/>
    <col min="10499" max="10499" width="26.28515625" customWidth="1"/>
    <col min="10500" max="10500" width="24.85546875" customWidth="1"/>
    <col min="10753" max="10753" width="42.7109375" customWidth="1"/>
    <col min="10754" max="10754" width="28.28515625" customWidth="1"/>
    <col min="10755" max="10755" width="26.28515625" customWidth="1"/>
    <col min="10756" max="10756" width="24.85546875" customWidth="1"/>
    <col min="11009" max="11009" width="42.7109375" customWidth="1"/>
    <col min="11010" max="11010" width="28.28515625" customWidth="1"/>
    <col min="11011" max="11011" width="26.28515625" customWidth="1"/>
    <col min="11012" max="11012" width="24.85546875" customWidth="1"/>
    <col min="11265" max="11265" width="42.7109375" customWidth="1"/>
    <col min="11266" max="11266" width="28.28515625" customWidth="1"/>
    <col min="11267" max="11267" width="26.28515625" customWidth="1"/>
    <col min="11268" max="11268" width="24.85546875" customWidth="1"/>
    <col min="11521" max="11521" width="42.7109375" customWidth="1"/>
    <col min="11522" max="11522" width="28.28515625" customWidth="1"/>
    <col min="11523" max="11523" width="26.28515625" customWidth="1"/>
    <col min="11524" max="11524" width="24.85546875" customWidth="1"/>
    <col min="11777" max="11777" width="42.7109375" customWidth="1"/>
    <col min="11778" max="11778" width="28.28515625" customWidth="1"/>
    <col min="11779" max="11779" width="26.28515625" customWidth="1"/>
    <col min="11780" max="11780" width="24.85546875" customWidth="1"/>
    <col min="12033" max="12033" width="42.7109375" customWidth="1"/>
    <col min="12034" max="12034" width="28.28515625" customWidth="1"/>
    <col min="12035" max="12035" width="26.28515625" customWidth="1"/>
    <col min="12036" max="12036" width="24.85546875" customWidth="1"/>
    <col min="12289" max="12289" width="42.7109375" customWidth="1"/>
    <col min="12290" max="12290" width="28.28515625" customWidth="1"/>
    <col min="12291" max="12291" width="26.28515625" customWidth="1"/>
    <col min="12292" max="12292" width="24.85546875" customWidth="1"/>
    <col min="12545" max="12545" width="42.7109375" customWidth="1"/>
    <col min="12546" max="12546" width="28.28515625" customWidth="1"/>
    <col min="12547" max="12547" width="26.28515625" customWidth="1"/>
    <col min="12548" max="12548" width="24.85546875" customWidth="1"/>
    <col min="12801" max="12801" width="42.7109375" customWidth="1"/>
    <col min="12802" max="12802" width="28.28515625" customWidth="1"/>
    <col min="12803" max="12803" width="26.28515625" customWidth="1"/>
    <col min="12804" max="12804" width="24.85546875" customWidth="1"/>
    <col min="13057" max="13057" width="42.7109375" customWidth="1"/>
    <col min="13058" max="13058" width="28.28515625" customWidth="1"/>
    <col min="13059" max="13059" width="26.28515625" customWidth="1"/>
    <col min="13060" max="13060" width="24.85546875" customWidth="1"/>
    <col min="13313" max="13313" width="42.7109375" customWidth="1"/>
    <col min="13314" max="13314" width="28.28515625" customWidth="1"/>
    <col min="13315" max="13315" width="26.28515625" customWidth="1"/>
    <col min="13316" max="13316" width="24.85546875" customWidth="1"/>
    <col min="13569" max="13569" width="42.7109375" customWidth="1"/>
    <col min="13570" max="13570" width="28.28515625" customWidth="1"/>
    <col min="13571" max="13571" width="26.28515625" customWidth="1"/>
    <col min="13572" max="13572" width="24.85546875" customWidth="1"/>
    <col min="13825" max="13825" width="42.7109375" customWidth="1"/>
    <col min="13826" max="13826" width="28.28515625" customWidth="1"/>
    <col min="13827" max="13827" width="26.28515625" customWidth="1"/>
    <col min="13828" max="13828" width="24.85546875" customWidth="1"/>
    <col min="14081" max="14081" width="42.7109375" customWidth="1"/>
    <col min="14082" max="14082" width="28.28515625" customWidth="1"/>
    <col min="14083" max="14083" width="26.28515625" customWidth="1"/>
    <col min="14084" max="14084" width="24.85546875" customWidth="1"/>
    <col min="14337" max="14337" width="42.7109375" customWidth="1"/>
    <col min="14338" max="14338" width="28.28515625" customWidth="1"/>
    <col min="14339" max="14339" width="26.28515625" customWidth="1"/>
    <col min="14340" max="14340" width="24.85546875" customWidth="1"/>
    <col min="14593" max="14593" width="42.7109375" customWidth="1"/>
    <col min="14594" max="14594" width="28.28515625" customWidth="1"/>
    <col min="14595" max="14595" width="26.28515625" customWidth="1"/>
    <col min="14596" max="14596" width="24.85546875" customWidth="1"/>
    <col min="14849" max="14849" width="42.7109375" customWidth="1"/>
    <col min="14850" max="14850" width="28.28515625" customWidth="1"/>
    <col min="14851" max="14851" width="26.28515625" customWidth="1"/>
    <col min="14852" max="14852" width="24.85546875" customWidth="1"/>
    <col min="15105" max="15105" width="42.7109375" customWidth="1"/>
    <col min="15106" max="15106" width="28.28515625" customWidth="1"/>
    <col min="15107" max="15107" width="26.28515625" customWidth="1"/>
    <col min="15108" max="15108" width="24.85546875" customWidth="1"/>
    <col min="15361" max="15361" width="42.7109375" customWidth="1"/>
    <col min="15362" max="15362" width="28.28515625" customWidth="1"/>
    <col min="15363" max="15363" width="26.28515625" customWidth="1"/>
    <col min="15364" max="15364" width="24.85546875" customWidth="1"/>
    <col min="15617" max="15617" width="42.7109375" customWidth="1"/>
    <col min="15618" max="15618" width="28.28515625" customWidth="1"/>
    <col min="15619" max="15619" width="26.28515625" customWidth="1"/>
    <col min="15620" max="15620" width="24.85546875" customWidth="1"/>
    <col min="15873" max="15873" width="42.7109375" customWidth="1"/>
    <col min="15874" max="15874" width="28.28515625" customWidth="1"/>
    <col min="15875" max="15875" width="26.28515625" customWidth="1"/>
    <col min="15876" max="15876" width="24.85546875" customWidth="1"/>
    <col min="16129" max="16129" width="42.7109375" customWidth="1"/>
    <col min="16130" max="16130" width="28.28515625" customWidth="1"/>
    <col min="16131" max="16131" width="26.28515625" customWidth="1"/>
    <col min="16132" max="16132" width="24.85546875" customWidth="1"/>
  </cols>
  <sheetData>
    <row r="1" spans="1:4" ht="15.75">
      <c r="A1" s="461" t="s">
        <v>1764</v>
      </c>
      <c r="B1" s="461"/>
      <c r="C1" s="461"/>
      <c r="D1" s="461"/>
    </row>
    <row r="2" spans="1:4">
      <c r="A2" s="462" t="s">
        <v>1587</v>
      </c>
      <c r="B2" s="462"/>
      <c r="C2" s="462"/>
      <c r="D2" s="462"/>
    </row>
    <row r="3" spans="1:4">
      <c r="A3" s="462" t="s">
        <v>1765</v>
      </c>
      <c r="B3" s="462"/>
      <c r="C3" s="462"/>
      <c r="D3" s="462"/>
    </row>
    <row r="4" spans="1:4">
      <c r="A4" s="463" t="s">
        <v>1766</v>
      </c>
      <c r="B4" s="463"/>
      <c r="C4" s="463"/>
      <c r="D4" s="463"/>
    </row>
    <row r="5" spans="1:4" ht="15.75" thickBot="1">
      <c r="A5" s="464" t="s">
        <v>1810</v>
      </c>
      <c r="B5" s="464"/>
      <c r="C5" s="464"/>
      <c r="D5" s="464"/>
    </row>
    <row r="6" spans="1:4" ht="42" customHeight="1" thickBot="1">
      <c r="A6" s="188" t="s">
        <v>1767</v>
      </c>
      <c r="B6" s="189" t="s">
        <v>1768</v>
      </c>
      <c r="C6" s="189" t="s">
        <v>1769</v>
      </c>
      <c r="D6" s="190" t="s">
        <v>1770</v>
      </c>
    </row>
    <row r="7" spans="1:4" ht="27" customHeight="1">
      <c r="A7" s="191" t="s">
        <v>1686</v>
      </c>
      <c r="B7" s="192">
        <v>28</v>
      </c>
      <c r="C7" s="192">
        <v>0</v>
      </c>
      <c r="D7" s="193">
        <v>0</v>
      </c>
    </row>
    <row r="8" spans="1:4" ht="27" customHeight="1">
      <c r="A8" s="194" t="s">
        <v>1597</v>
      </c>
      <c r="B8" s="195">
        <v>54.5</v>
      </c>
      <c r="C8" s="195">
        <v>20</v>
      </c>
      <c r="D8" s="196">
        <v>0.36599999999999999</v>
      </c>
    </row>
    <row r="9" spans="1:4" ht="27" customHeight="1">
      <c r="A9" s="194" t="s">
        <v>1598</v>
      </c>
      <c r="B9" s="195">
        <v>0</v>
      </c>
      <c r="C9" s="195">
        <v>0</v>
      </c>
      <c r="D9" s="195">
        <v>0</v>
      </c>
    </row>
    <row r="10" spans="1:4" ht="27" customHeight="1">
      <c r="A10" s="194" t="s">
        <v>1599</v>
      </c>
      <c r="B10" s="195">
        <v>0</v>
      </c>
      <c r="C10" s="195">
        <v>0</v>
      </c>
      <c r="D10" s="195">
        <v>0</v>
      </c>
    </row>
    <row r="11" spans="1:4" ht="27" customHeight="1">
      <c r="A11" s="194" t="s">
        <v>1600</v>
      </c>
      <c r="B11" s="197">
        <v>1662</v>
      </c>
      <c r="C11" s="197">
        <v>1303</v>
      </c>
      <c r="D11" s="368">
        <v>0.78300000000000003</v>
      </c>
    </row>
    <row r="12" spans="1:4" ht="27" customHeight="1" thickBot="1">
      <c r="A12" s="199" t="s">
        <v>1601</v>
      </c>
      <c r="B12" s="200">
        <v>50451</v>
      </c>
      <c r="C12" s="200">
        <v>53822</v>
      </c>
      <c r="D12" s="369">
        <v>1.0660000000000001</v>
      </c>
    </row>
    <row r="13" spans="1:4" s="203" customFormat="1" ht="16.5" thickBot="1">
      <c r="A13" s="432" t="s">
        <v>1923</v>
      </c>
      <c r="B13" s="433"/>
      <c r="C13" s="202"/>
      <c r="D13" s="202"/>
    </row>
    <row r="14" spans="1:4" ht="42" customHeight="1" thickBot="1">
      <c r="A14" s="188" t="s">
        <v>1767</v>
      </c>
      <c r="B14" s="189" t="s">
        <v>1768</v>
      </c>
      <c r="C14" s="189" t="s">
        <v>1769</v>
      </c>
      <c r="D14" s="190" t="s">
        <v>1770</v>
      </c>
    </row>
    <row r="15" spans="1:4" ht="27" customHeight="1">
      <c r="A15" s="191" t="s">
        <v>1686</v>
      </c>
      <c r="B15" s="192" t="s">
        <v>1688</v>
      </c>
      <c r="C15" s="192" t="s">
        <v>1688</v>
      </c>
      <c r="D15" s="193" t="s">
        <v>1688</v>
      </c>
    </row>
    <row r="16" spans="1:4" ht="27" customHeight="1">
      <c r="A16" s="194" t="s">
        <v>1597</v>
      </c>
      <c r="B16" s="195">
        <v>26.2</v>
      </c>
      <c r="C16" s="195">
        <v>94</v>
      </c>
      <c r="D16" s="196">
        <v>3.5870000000000002</v>
      </c>
    </row>
    <row r="17" spans="1:4" ht="27" customHeight="1">
      <c r="A17" s="194" t="s">
        <v>1598</v>
      </c>
      <c r="B17" s="195" t="s">
        <v>1688</v>
      </c>
      <c r="C17" s="195" t="s">
        <v>1688</v>
      </c>
      <c r="D17" s="195" t="s">
        <v>1688</v>
      </c>
    </row>
    <row r="18" spans="1:4" ht="27" customHeight="1">
      <c r="A18" s="194" t="s">
        <v>1599</v>
      </c>
      <c r="B18" s="195" t="s">
        <v>1688</v>
      </c>
      <c r="C18" s="195" t="s">
        <v>1688</v>
      </c>
      <c r="D18" s="195" t="s">
        <v>1688</v>
      </c>
    </row>
    <row r="19" spans="1:4" ht="27" customHeight="1">
      <c r="A19" s="194" t="s">
        <v>1600</v>
      </c>
      <c r="B19" s="197">
        <v>1731.04</v>
      </c>
      <c r="C19" s="197">
        <v>9476</v>
      </c>
      <c r="D19" s="198">
        <v>5.4740000000000002</v>
      </c>
    </row>
    <row r="20" spans="1:4" ht="27" customHeight="1" thickBot="1">
      <c r="A20" s="199" t="s">
        <v>1601</v>
      </c>
      <c r="B20" s="200">
        <v>50333</v>
      </c>
      <c r="C20" s="200">
        <v>332133</v>
      </c>
      <c r="D20" s="201">
        <v>6.5979999999999999</v>
      </c>
    </row>
  </sheetData>
  <mergeCells count="6">
    <mergeCell ref="A13:B13"/>
    <mergeCell ref="A1:D1"/>
    <mergeCell ref="A2:D2"/>
    <mergeCell ref="A3:D3"/>
    <mergeCell ref="A4:D4"/>
    <mergeCell ref="A5:D5"/>
  </mergeCells>
  <printOptions horizontalCentered="1" verticalCentered="1"/>
  <pageMargins left="0.7" right="0.7" top="0.75" bottom="0.75" header="0.3" footer="0.3"/>
  <pageSetup paperSize="9" scale="9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70" zoomScaleNormal="70" zoomScaleSheetLayoutView="70" workbookViewId="0">
      <selection activeCell="F14" sqref="F14"/>
    </sheetView>
  </sheetViews>
  <sheetFormatPr defaultColWidth="11.42578125" defaultRowHeight="16.5"/>
  <cols>
    <col min="1" max="1" width="15.7109375" style="205" customWidth="1"/>
    <col min="2" max="2" width="15.85546875" style="214" customWidth="1"/>
    <col min="3" max="3" width="13.7109375" style="214" customWidth="1"/>
    <col min="4" max="4" width="17.28515625" style="214" customWidth="1"/>
    <col min="5" max="5" width="16" style="214" customWidth="1"/>
    <col min="6" max="6" width="14.140625" style="214" customWidth="1"/>
    <col min="7" max="7" width="15.140625" style="214" customWidth="1"/>
    <col min="8" max="8" width="13.85546875" style="214" customWidth="1"/>
    <col min="9" max="9" width="11.7109375" style="214" customWidth="1"/>
    <col min="10" max="10" width="13.7109375" style="214" customWidth="1"/>
    <col min="11" max="11" width="11.42578125" style="214"/>
    <col min="12" max="12" width="16.140625" style="214" bestFit="1" customWidth="1"/>
    <col min="13" max="13" width="12.140625" style="214" bestFit="1" customWidth="1"/>
    <col min="14" max="14" width="14.28515625" style="214" bestFit="1" customWidth="1"/>
    <col min="15" max="15" width="12" style="214" bestFit="1" customWidth="1"/>
    <col min="16" max="236" width="11.42578125" style="214"/>
    <col min="237" max="237" width="16.85546875" style="214" customWidth="1"/>
    <col min="238" max="238" width="16" style="214" customWidth="1"/>
    <col min="239" max="239" width="14.42578125" style="214" customWidth="1"/>
    <col min="240" max="240" width="13.28515625" style="214" customWidth="1"/>
    <col min="241" max="241" width="13.85546875" style="214" customWidth="1"/>
    <col min="242" max="242" width="13.42578125" style="214" customWidth="1"/>
    <col min="243" max="243" width="13.140625" style="214" customWidth="1"/>
    <col min="244" max="245" width="13.85546875" style="214" customWidth="1"/>
    <col min="246" max="246" width="11.7109375" style="214" customWidth="1"/>
    <col min="247" max="247" width="13.7109375" style="214" customWidth="1"/>
    <col min="248" max="492" width="11.42578125" style="214"/>
    <col min="493" max="493" width="16.85546875" style="214" customWidth="1"/>
    <col min="494" max="494" width="16" style="214" customWidth="1"/>
    <col min="495" max="495" width="14.42578125" style="214" customWidth="1"/>
    <col min="496" max="496" width="13.28515625" style="214" customWidth="1"/>
    <col min="497" max="497" width="13.85546875" style="214" customWidth="1"/>
    <col min="498" max="498" width="13.42578125" style="214" customWidth="1"/>
    <col min="499" max="499" width="13.140625" style="214" customWidth="1"/>
    <col min="500" max="501" width="13.85546875" style="214" customWidth="1"/>
    <col min="502" max="502" width="11.7109375" style="214" customWidth="1"/>
    <col min="503" max="503" width="13.7109375" style="214" customWidth="1"/>
    <col min="504" max="748" width="11.42578125" style="214"/>
    <col min="749" max="749" width="16.85546875" style="214" customWidth="1"/>
    <col min="750" max="750" width="16" style="214" customWidth="1"/>
    <col min="751" max="751" width="14.42578125" style="214" customWidth="1"/>
    <col min="752" max="752" width="13.28515625" style="214" customWidth="1"/>
    <col min="753" max="753" width="13.85546875" style="214" customWidth="1"/>
    <col min="754" max="754" width="13.42578125" style="214" customWidth="1"/>
    <col min="755" max="755" width="13.140625" style="214" customWidth="1"/>
    <col min="756" max="757" width="13.85546875" style="214" customWidth="1"/>
    <col min="758" max="758" width="11.7109375" style="214" customWidth="1"/>
    <col min="759" max="759" width="13.7109375" style="214" customWidth="1"/>
    <col min="760" max="1004" width="11.42578125" style="214"/>
    <col min="1005" max="1005" width="16.85546875" style="214" customWidth="1"/>
    <col min="1006" max="1006" width="16" style="214" customWidth="1"/>
    <col min="1007" max="1007" width="14.42578125" style="214" customWidth="1"/>
    <col min="1008" max="1008" width="13.28515625" style="214" customWidth="1"/>
    <col min="1009" max="1009" width="13.85546875" style="214" customWidth="1"/>
    <col min="1010" max="1010" width="13.42578125" style="214" customWidth="1"/>
    <col min="1011" max="1011" width="13.140625" style="214" customWidth="1"/>
    <col min="1012" max="1013" width="13.85546875" style="214" customWidth="1"/>
    <col min="1014" max="1014" width="11.7109375" style="214" customWidth="1"/>
    <col min="1015" max="1015" width="13.7109375" style="214" customWidth="1"/>
    <col min="1016" max="1260" width="11.42578125" style="214"/>
    <col min="1261" max="1261" width="16.85546875" style="214" customWidth="1"/>
    <col min="1262" max="1262" width="16" style="214" customWidth="1"/>
    <col min="1263" max="1263" width="14.42578125" style="214" customWidth="1"/>
    <col min="1264" max="1264" width="13.28515625" style="214" customWidth="1"/>
    <col min="1265" max="1265" width="13.85546875" style="214" customWidth="1"/>
    <col min="1266" max="1266" width="13.42578125" style="214" customWidth="1"/>
    <col min="1267" max="1267" width="13.140625" style="214" customWidth="1"/>
    <col min="1268" max="1269" width="13.85546875" style="214" customWidth="1"/>
    <col min="1270" max="1270" width="11.7109375" style="214" customWidth="1"/>
    <col min="1271" max="1271" width="13.7109375" style="214" customWidth="1"/>
    <col min="1272" max="1516" width="11.42578125" style="214"/>
    <col min="1517" max="1517" width="16.85546875" style="214" customWidth="1"/>
    <col min="1518" max="1518" width="16" style="214" customWidth="1"/>
    <col min="1519" max="1519" width="14.42578125" style="214" customWidth="1"/>
    <col min="1520" max="1520" width="13.28515625" style="214" customWidth="1"/>
    <col min="1521" max="1521" width="13.85546875" style="214" customWidth="1"/>
    <col min="1522" max="1522" width="13.42578125" style="214" customWidth="1"/>
    <col min="1523" max="1523" width="13.140625" style="214" customWidth="1"/>
    <col min="1524" max="1525" width="13.85546875" style="214" customWidth="1"/>
    <col min="1526" max="1526" width="11.7109375" style="214" customWidth="1"/>
    <col min="1527" max="1527" width="13.7109375" style="214" customWidth="1"/>
    <col min="1528" max="1772" width="11.42578125" style="214"/>
    <col min="1773" max="1773" width="16.85546875" style="214" customWidth="1"/>
    <col min="1774" max="1774" width="16" style="214" customWidth="1"/>
    <col min="1775" max="1775" width="14.42578125" style="214" customWidth="1"/>
    <col min="1776" max="1776" width="13.28515625" style="214" customWidth="1"/>
    <col min="1777" max="1777" width="13.85546875" style="214" customWidth="1"/>
    <col min="1778" max="1778" width="13.42578125" style="214" customWidth="1"/>
    <col min="1779" max="1779" width="13.140625" style="214" customWidth="1"/>
    <col min="1780" max="1781" width="13.85546875" style="214" customWidth="1"/>
    <col min="1782" max="1782" width="11.7109375" style="214" customWidth="1"/>
    <col min="1783" max="1783" width="13.7109375" style="214" customWidth="1"/>
    <col min="1784" max="2028" width="11.42578125" style="214"/>
    <col min="2029" max="2029" width="16.85546875" style="214" customWidth="1"/>
    <col min="2030" max="2030" width="16" style="214" customWidth="1"/>
    <col min="2031" max="2031" width="14.42578125" style="214" customWidth="1"/>
    <col min="2032" max="2032" width="13.28515625" style="214" customWidth="1"/>
    <col min="2033" max="2033" width="13.85546875" style="214" customWidth="1"/>
    <col min="2034" max="2034" width="13.42578125" style="214" customWidth="1"/>
    <col min="2035" max="2035" width="13.140625" style="214" customWidth="1"/>
    <col min="2036" max="2037" width="13.85546875" style="214" customWidth="1"/>
    <col min="2038" max="2038" width="11.7109375" style="214" customWidth="1"/>
    <col min="2039" max="2039" width="13.7109375" style="214" customWidth="1"/>
    <col min="2040" max="2284" width="11.42578125" style="214"/>
    <col min="2285" max="2285" width="16.85546875" style="214" customWidth="1"/>
    <col min="2286" max="2286" width="16" style="214" customWidth="1"/>
    <col min="2287" max="2287" width="14.42578125" style="214" customWidth="1"/>
    <col min="2288" max="2288" width="13.28515625" style="214" customWidth="1"/>
    <col min="2289" max="2289" width="13.85546875" style="214" customWidth="1"/>
    <col min="2290" max="2290" width="13.42578125" style="214" customWidth="1"/>
    <col min="2291" max="2291" width="13.140625" style="214" customWidth="1"/>
    <col min="2292" max="2293" width="13.85546875" style="214" customWidth="1"/>
    <col min="2294" max="2294" width="11.7109375" style="214" customWidth="1"/>
    <col min="2295" max="2295" width="13.7109375" style="214" customWidth="1"/>
    <col min="2296" max="2540" width="11.42578125" style="214"/>
    <col min="2541" max="2541" width="16.85546875" style="214" customWidth="1"/>
    <col min="2542" max="2542" width="16" style="214" customWidth="1"/>
    <col min="2543" max="2543" width="14.42578125" style="214" customWidth="1"/>
    <col min="2544" max="2544" width="13.28515625" style="214" customWidth="1"/>
    <col min="2545" max="2545" width="13.85546875" style="214" customWidth="1"/>
    <col min="2546" max="2546" width="13.42578125" style="214" customWidth="1"/>
    <col min="2547" max="2547" width="13.140625" style="214" customWidth="1"/>
    <col min="2548" max="2549" width="13.85546875" style="214" customWidth="1"/>
    <col min="2550" max="2550" width="11.7109375" style="214" customWidth="1"/>
    <col min="2551" max="2551" width="13.7109375" style="214" customWidth="1"/>
    <col min="2552" max="2796" width="11.42578125" style="214"/>
    <col min="2797" max="2797" width="16.85546875" style="214" customWidth="1"/>
    <col min="2798" max="2798" width="16" style="214" customWidth="1"/>
    <col min="2799" max="2799" width="14.42578125" style="214" customWidth="1"/>
    <col min="2800" max="2800" width="13.28515625" style="214" customWidth="1"/>
    <col min="2801" max="2801" width="13.85546875" style="214" customWidth="1"/>
    <col min="2802" max="2802" width="13.42578125" style="214" customWidth="1"/>
    <col min="2803" max="2803" width="13.140625" style="214" customWidth="1"/>
    <col min="2804" max="2805" width="13.85546875" style="214" customWidth="1"/>
    <col min="2806" max="2806" width="11.7109375" style="214" customWidth="1"/>
    <col min="2807" max="2807" width="13.7109375" style="214" customWidth="1"/>
    <col min="2808" max="3052" width="11.42578125" style="214"/>
    <col min="3053" max="3053" width="16.85546875" style="214" customWidth="1"/>
    <col min="3054" max="3054" width="16" style="214" customWidth="1"/>
    <col min="3055" max="3055" width="14.42578125" style="214" customWidth="1"/>
    <col min="3056" max="3056" width="13.28515625" style="214" customWidth="1"/>
    <col min="3057" max="3057" width="13.85546875" style="214" customWidth="1"/>
    <col min="3058" max="3058" width="13.42578125" style="214" customWidth="1"/>
    <col min="3059" max="3059" width="13.140625" style="214" customWidth="1"/>
    <col min="3060" max="3061" width="13.85546875" style="214" customWidth="1"/>
    <col min="3062" max="3062" width="11.7109375" style="214" customWidth="1"/>
    <col min="3063" max="3063" width="13.7109375" style="214" customWidth="1"/>
    <col min="3064" max="3308" width="11.42578125" style="214"/>
    <col min="3309" max="3309" width="16.85546875" style="214" customWidth="1"/>
    <col min="3310" max="3310" width="16" style="214" customWidth="1"/>
    <col min="3311" max="3311" width="14.42578125" style="214" customWidth="1"/>
    <col min="3312" max="3312" width="13.28515625" style="214" customWidth="1"/>
    <col min="3313" max="3313" width="13.85546875" style="214" customWidth="1"/>
    <col min="3314" max="3314" width="13.42578125" style="214" customWidth="1"/>
    <col min="3315" max="3315" width="13.140625" style="214" customWidth="1"/>
    <col min="3316" max="3317" width="13.85546875" style="214" customWidth="1"/>
    <col min="3318" max="3318" width="11.7109375" style="214" customWidth="1"/>
    <col min="3319" max="3319" width="13.7109375" style="214" customWidth="1"/>
    <col min="3320" max="3564" width="11.42578125" style="214"/>
    <col min="3565" max="3565" width="16.85546875" style="214" customWidth="1"/>
    <col min="3566" max="3566" width="16" style="214" customWidth="1"/>
    <col min="3567" max="3567" width="14.42578125" style="214" customWidth="1"/>
    <col min="3568" max="3568" width="13.28515625" style="214" customWidth="1"/>
    <col min="3569" max="3569" width="13.85546875" style="214" customWidth="1"/>
    <col min="3570" max="3570" width="13.42578125" style="214" customWidth="1"/>
    <col min="3571" max="3571" width="13.140625" style="214" customWidth="1"/>
    <col min="3572" max="3573" width="13.85546875" style="214" customWidth="1"/>
    <col min="3574" max="3574" width="11.7109375" style="214" customWidth="1"/>
    <col min="3575" max="3575" width="13.7109375" style="214" customWidth="1"/>
    <col min="3576" max="3820" width="11.42578125" style="214"/>
    <col min="3821" max="3821" width="16.85546875" style="214" customWidth="1"/>
    <col min="3822" max="3822" width="16" style="214" customWidth="1"/>
    <col min="3823" max="3823" width="14.42578125" style="214" customWidth="1"/>
    <col min="3824" max="3824" width="13.28515625" style="214" customWidth="1"/>
    <col min="3825" max="3825" width="13.85546875" style="214" customWidth="1"/>
    <col min="3826" max="3826" width="13.42578125" style="214" customWidth="1"/>
    <col min="3827" max="3827" width="13.140625" style="214" customWidth="1"/>
    <col min="3828" max="3829" width="13.85546875" style="214" customWidth="1"/>
    <col min="3830" max="3830" width="11.7109375" style="214" customWidth="1"/>
    <col min="3831" max="3831" width="13.7109375" style="214" customWidth="1"/>
    <col min="3832" max="4076" width="11.42578125" style="214"/>
    <col min="4077" max="4077" width="16.85546875" style="214" customWidth="1"/>
    <col min="4078" max="4078" width="16" style="214" customWidth="1"/>
    <col min="4079" max="4079" width="14.42578125" style="214" customWidth="1"/>
    <col min="4080" max="4080" width="13.28515625" style="214" customWidth="1"/>
    <col min="4081" max="4081" width="13.85546875" style="214" customWidth="1"/>
    <col min="4082" max="4082" width="13.42578125" style="214" customWidth="1"/>
    <col min="4083" max="4083" width="13.140625" style="214" customWidth="1"/>
    <col min="4084" max="4085" width="13.85546875" style="214" customWidth="1"/>
    <col min="4086" max="4086" width="11.7109375" style="214" customWidth="1"/>
    <col min="4087" max="4087" width="13.7109375" style="214" customWidth="1"/>
    <col min="4088" max="4332" width="11.42578125" style="214"/>
    <col min="4333" max="4333" width="16.85546875" style="214" customWidth="1"/>
    <col min="4334" max="4334" width="16" style="214" customWidth="1"/>
    <col min="4335" max="4335" width="14.42578125" style="214" customWidth="1"/>
    <col min="4336" max="4336" width="13.28515625" style="214" customWidth="1"/>
    <col min="4337" max="4337" width="13.85546875" style="214" customWidth="1"/>
    <col min="4338" max="4338" width="13.42578125" style="214" customWidth="1"/>
    <col min="4339" max="4339" width="13.140625" style="214" customWidth="1"/>
    <col min="4340" max="4341" width="13.85546875" style="214" customWidth="1"/>
    <col min="4342" max="4342" width="11.7109375" style="214" customWidth="1"/>
    <col min="4343" max="4343" width="13.7109375" style="214" customWidth="1"/>
    <col min="4344" max="4588" width="11.42578125" style="214"/>
    <col min="4589" max="4589" width="16.85546875" style="214" customWidth="1"/>
    <col min="4590" max="4590" width="16" style="214" customWidth="1"/>
    <col min="4591" max="4591" width="14.42578125" style="214" customWidth="1"/>
    <col min="4592" max="4592" width="13.28515625" style="214" customWidth="1"/>
    <col min="4593" max="4593" width="13.85546875" style="214" customWidth="1"/>
    <col min="4594" max="4594" width="13.42578125" style="214" customWidth="1"/>
    <col min="4595" max="4595" width="13.140625" style="214" customWidth="1"/>
    <col min="4596" max="4597" width="13.85546875" style="214" customWidth="1"/>
    <col min="4598" max="4598" width="11.7109375" style="214" customWidth="1"/>
    <col min="4599" max="4599" width="13.7109375" style="214" customWidth="1"/>
    <col min="4600" max="4844" width="11.42578125" style="214"/>
    <col min="4845" max="4845" width="16.85546875" style="214" customWidth="1"/>
    <col min="4846" max="4846" width="16" style="214" customWidth="1"/>
    <col min="4847" max="4847" width="14.42578125" style="214" customWidth="1"/>
    <col min="4848" max="4848" width="13.28515625" style="214" customWidth="1"/>
    <col min="4849" max="4849" width="13.85546875" style="214" customWidth="1"/>
    <col min="4850" max="4850" width="13.42578125" style="214" customWidth="1"/>
    <col min="4851" max="4851" width="13.140625" style="214" customWidth="1"/>
    <col min="4852" max="4853" width="13.85546875" style="214" customWidth="1"/>
    <col min="4854" max="4854" width="11.7109375" style="214" customWidth="1"/>
    <col min="4855" max="4855" width="13.7109375" style="214" customWidth="1"/>
    <col min="4856" max="5100" width="11.42578125" style="214"/>
    <col min="5101" max="5101" width="16.85546875" style="214" customWidth="1"/>
    <col min="5102" max="5102" width="16" style="214" customWidth="1"/>
    <col min="5103" max="5103" width="14.42578125" style="214" customWidth="1"/>
    <col min="5104" max="5104" width="13.28515625" style="214" customWidth="1"/>
    <col min="5105" max="5105" width="13.85546875" style="214" customWidth="1"/>
    <col min="5106" max="5106" width="13.42578125" style="214" customWidth="1"/>
    <col min="5107" max="5107" width="13.140625" style="214" customWidth="1"/>
    <col min="5108" max="5109" width="13.85546875" style="214" customWidth="1"/>
    <col min="5110" max="5110" width="11.7109375" style="214" customWidth="1"/>
    <col min="5111" max="5111" width="13.7109375" style="214" customWidth="1"/>
    <col min="5112" max="5356" width="11.42578125" style="214"/>
    <col min="5357" max="5357" width="16.85546875" style="214" customWidth="1"/>
    <col min="5358" max="5358" width="16" style="214" customWidth="1"/>
    <col min="5359" max="5359" width="14.42578125" style="214" customWidth="1"/>
    <col min="5360" max="5360" width="13.28515625" style="214" customWidth="1"/>
    <col min="5361" max="5361" width="13.85546875" style="214" customWidth="1"/>
    <col min="5362" max="5362" width="13.42578125" style="214" customWidth="1"/>
    <col min="5363" max="5363" width="13.140625" style="214" customWidth="1"/>
    <col min="5364" max="5365" width="13.85546875" style="214" customWidth="1"/>
    <col min="5366" max="5366" width="11.7109375" style="214" customWidth="1"/>
    <col min="5367" max="5367" width="13.7109375" style="214" customWidth="1"/>
    <col min="5368" max="5612" width="11.42578125" style="214"/>
    <col min="5613" max="5613" width="16.85546875" style="214" customWidth="1"/>
    <col min="5614" max="5614" width="16" style="214" customWidth="1"/>
    <col min="5615" max="5615" width="14.42578125" style="214" customWidth="1"/>
    <col min="5616" max="5616" width="13.28515625" style="214" customWidth="1"/>
    <col min="5617" max="5617" width="13.85546875" style="214" customWidth="1"/>
    <col min="5618" max="5618" width="13.42578125" style="214" customWidth="1"/>
    <col min="5619" max="5619" width="13.140625" style="214" customWidth="1"/>
    <col min="5620" max="5621" width="13.85546875" style="214" customWidth="1"/>
    <col min="5622" max="5622" width="11.7109375" style="214" customWidth="1"/>
    <col min="5623" max="5623" width="13.7109375" style="214" customWidth="1"/>
    <col min="5624" max="5868" width="11.42578125" style="214"/>
    <col min="5869" max="5869" width="16.85546875" style="214" customWidth="1"/>
    <col min="5870" max="5870" width="16" style="214" customWidth="1"/>
    <col min="5871" max="5871" width="14.42578125" style="214" customWidth="1"/>
    <col min="5872" max="5872" width="13.28515625" style="214" customWidth="1"/>
    <col min="5873" max="5873" width="13.85546875" style="214" customWidth="1"/>
    <col min="5874" max="5874" width="13.42578125" style="214" customWidth="1"/>
    <col min="5875" max="5875" width="13.140625" style="214" customWidth="1"/>
    <col min="5876" max="5877" width="13.85546875" style="214" customWidth="1"/>
    <col min="5878" max="5878" width="11.7109375" style="214" customWidth="1"/>
    <col min="5879" max="5879" width="13.7109375" style="214" customWidth="1"/>
    <col min="5880" max="6124" width="11.42578125" style="214"/>
    <col min="6125" max="6125" width="16.85546875" style="214" customWidth="1"/>
    <col min="6126" max="6126" width="16" style="214" customWidth="1"/>
    <col min="6127" max="6127" width="14.42578125" style="214" customWidth="1"/>
    <col min="6128" max="6128" width="13.28515625" style="214" customWidth="1"/>
    <col min="6129" max="6129" width="13.85546875" style="214" customWidth="1"/>
    <col min="6130" max="6130" width="13.42578125" style="214" customWidth="1"/>
    <col min="6131" max="6131" width="13.140625" style="214" customWidth="1"/>
    <col min="6132" max="6133" width="13.85546875" style="214" customWidth="1"/>
    <col min="6134" max="6134" width="11.7109375" style="214" customWidth="1"/>
    <col min="6135" max="6135" width="13.7109375" style="214" customWidth="1"/>
    <col min="6136" max="6380" width="11.42578125" style="214"/>
    <col min="6381" max="6381" width="16.85546875" style="214" customWidth="1"/>
    <col min="6382" max="6382" width="16" style="214" customWidth="1"/>
    <col min="6383" max="6383" width="14.42578125" style="214" customWidth="1"/>
    <col min="6384" max="6384" width="13.28515625" style="214" customWidth="1"/>
    <col min="6385" max="6385" width="13.85546875" style="214" customWidth="1"/>
    <col min="6386" max="6386" width="13.42578125" style="214" customWidth="1"/>
    <col min="6387" max="6387" width="13.140625" style="214" customWidth="1"/>
    <col min="6388" max="6389" width="13.85546875" style="214" customWidth="1"/>
    <col min="6390" max="6390" width="11.7109375" style="214" customWidth="1"/>
    <col min="6391" max="6391" width="13.7109375" style="214" customWidth="1"/>
    <col min="6392" max="6636" width="11.42578125" style="214"/>
    <col min="6637" max="6637" width="16.85546875" style="214" customWidth="1"/>
    <col min="6638" max="6638" width="16" style="214" customWidth="1"/>
    <col min="6639" max="6639" width="14.42578125" style="214" customWidth="1"/>
    <col min="6640" max="6640" width="13.28515625" style="214" customWidth="1"/>
    <col min="6641" max="6641" width="13.85546875" style="214" customWidth="1"/>
    <col min="6642" max="6642" width="13.42578125" style="214" customWidth="1"/>
    <col min="6643" max="6643" width="13.140625" style="214" customWidth="1"/>
    <col min="6644" max="6645" width="13.85546875" style="214" customWidth="1"/>
    <col min="6646" max="6646" width="11.7109375" style="214" customWidth="1"/>
    <col min="6647" max="6647" width="13.7109375" style="214" customWidth="1"/>
    <col min="6648" max="6892" width="11.42578125" style="214"/>
    <col min="6893" max="6893" width="16.85546875" style="214" customWidth="1"/>
    <col min="6894" max="6894" width="16" style="214" customWidth="1"/>
    <col min="6895" max="6895" width="14.42578125" style="214" customWidth="1"/>
    <col min="6896" max="6896" width="13.28515625" style="214" customWidth="1"/>
    <col min="6897" max="6897" width="13.85546875" style="214" customWidth="1"/>
    <col min="6898" max="6898" width="13.42578125" style="214" customWidth="1"/>
    <col min="6899" max="6899" width="13.140625" style="214" customWidth="1"/>
    <col min="6900" max="6901" width="13.85546875" style="214" customWidth="1"/>
    <col min="6902" max="6902" width="11.7109375" style="214" customWidth="1"/>
    <col min="6903" max="6903" width="13.7109375" style="214" customWidth="1"/>
    <col min="6904" max="7148" width="11.42578125" style="214"/>
    <col min="7149" max="7149" width="16.85546875" style="214" customWidth="1"/>
    <col min="7150" max="7150" width="16" style="214" customWidth="1"/>
    <col min="7151" max="7151" width="14.42578125" style="214" customWidth="1"/>
    <col min="7152" max="7152" width="13.28515625" style="214" customWidth="1"/>
    <col min="7153" max="7153" width="13.85546875" style="214" customWidth="1"/>
    <col min="7154" max="7154" width="13.42578125" style="214" customWidth="1"/>
    <col min="7155" max="7155" width="13.140625" style="214" customWidth="1"/>
    <col min="7156" max="7157" width="13.85546875" style="214" customWidth="1"/>
    <col min="7158" max="7158" width="11.7109375" style="214" customWidth="1"/>
    <col min="7159" max="7159" width="13.7109375" style="214" customWidth="1"/>
    <col min="7160" max="7404" width="11.42578125" style="214"/>
    <col min="7405" max="7405" width="16.85546875" style="214" customWidth="1"/>
    <col min="7406" max="7406" width="16" style="214" customWidth="1"/>
    <col min="7407" max="7407" width="14.42578125" style="214" customWidth="1"/>
    <col min="7408" max="7408" width="13.28515625" style="214" customWidth="1"/>
    <col min="7409" max="7409" width="13.85546875" style="214" customWidth="1"/>
    <col min="7410" max="7410" width="13.42578125" style="214" customWidth="1"/>
    <col min="7411" max="7411" width="13.140625" style="214" customWidth="1"/>
    <col min="7412" max="7413" width="13.85546875" style="214" customWidth="1"/>
    <col min="7414" max="7414" width="11.7109375" style="214" customWidth="1"/>
    <col min="7415" max="7415" width="13.7109375" style="214" customWidth="1"/>
    <col min="7416" max="7660" width="11.42578125" style="214"/>
    <col min="7661" max="7661" width="16.85546875" style="214" customWidth="1"/>
    <col min="7662" max="7662" width="16" style="214" customWidth="1"/>
    <col min="7663" max="7663" width="14.42578125" style="214" customWidth="1"/>
    <col min="7664" max="7664" width="13.28515625" style="214" customWidth="1"/>
    <col min="7665" max="7665" width="13.85546875" style="214" customWidth="1"/>
    <col min="7666" max="7666" width="13.42578125" style="214" customWidth="1"/>
    <col min="7667" max="7667" width="13.140625" style="214" customWidth="1"/>
    <col min="7668" max="7669" width="13.85546875" style="214" customWidth="1"/>
    <col min="7670" max="7670" width="11.7109375" style="214" customWidth="1"/>
    <col min="7671" max="7671" width="13.7109375" style="214" customWidth="1"/>
    <col min="7672" max="7916" width="11.42578125" style="214"/>
    <col min="7917" max="7917" width="16.85546875" style="214" customWidth="1"/>
    <col min="7918" max="7918" width="16" style="214" customWidth="1"/>
    <col min="7919" max="7919" width="14.42578125" style="214" customWidth="1"/>
    <col min="7920" max="7920" width="13.28515625" style="214" customWidth="1"/>
    <col min="7921" max="7921" width="13.85546875" style="214" customWidth="1"/>
    <col min="7922" max="7922" width="13.42578125" style="214" customWidth="1"/>
    <col min="7923" max="7923" width="13.140625" style="214" customWidth="1"/>
    <col min="7924" max="7925" width="13.85546875" style="214" customWidth="1"/>
    <col min="7926" max="7926" width="11.7109375" style="214" customWidth="1"/>
    <col min="7927" max="7927" width="13.7109375" style="214" customWidth="1"/>
    <col min="7928" max="8172" width="11.42578125" style="214"/>
    <col min="8173" max="8173" width="16.85546875" style="214" customWidth="1"/>
    <col min="8174" max="8174" width="16" style="214" customWidth="1"/>
    <col min="8175" max="8175" width="14.42578125" style="214" customWidth="1"/>
    <col min="8176" max="8176" width="13.28515625" style="214" customWidth="1"/>
    <col min="8177" max="8177" width="13.85546875" style="214" customWidth="1"/>
    <col min="8178" max="8178" width="13.42578125" style="214" customWidth="1"/>
    <col min="8179" max="8179" width="13.140625" style="214" customWidth="1"/>
    <col min="8180" max="8181" width="13.85546875" style="214" customWidth="1"/>
    <col min="8182" max="8182" width="11.7109375" style="214" customWidth="1"/>
    <col min="8183" max="8183" width="13.7109375" style="214" customWidth="1"/>
    <col min="8184" max="8428" width="11.42578125" style="214"/>
    <col min="8429" max="8429" width="16.85546875" style="214" customWidth="1"/>
    <col min="8430" max="8430" width="16" style="214" customWidth="1"/>
    <col min="8431" max="8431" width="14.42578125" style="214" customWidth="1"/>
    <col min="8432" max="8432" width="13.28515625" style="214" customWidth="1"/>
    <col min="8433" max="8433" width="13.85546875" style="214" customWidth="1"/>
    <col min="8434" max="8434" width="13.42578125" style="214" customWidth="1"/>
    <col min="8435" max="8435" width="13.140625" style="214" customWidth="1"/>
    <col min="8436" max="8437" width="13.85546875" style="214" customWidth="1"/>
    <col min="8438" max="8438" width="11.7109375" style="214" customWidth="1"/>
    <col min="8439" max="8439" width="13.7109375" style="214" customWidth="1"/>
    <col min="8440" max="8684" width="11.42578125" style="214"/>
    <col min="8685" max="8685" width="16.85546875" style="214" customWidth="1"/>
    <col min="8686" max="8686" width="16" style="214" customWidth="1"/>
    <col min="8687" max="8687" width="14.42578125" style="214" customWidth="1"/>
    <col min="8688" max="8688" width="13.28515625" style="214" customWidth="1"/>
    <col min="8689" max="8689" width="13.85546875" style="214" customWidth="1"/>
    <col min="8690" max="8690" width="13.42578125" style="214" customWidth="1"/>
    <col min="8691" max="8691" width="13.140625" style="214" customWidth="1"/>
    <col min="8692" max="8693" width="13.85546875" style="214" customWidth="1"/>
    <col min="8694" max="8694" width="11.7109375" style="214" customWidth="1"/>
    <col min="8695" max="8695" width="13.7109375" style="214" customWidth="1"/>
    <col min="8696" max="8940" width="11.42578125" style="214"/>
    <col min="8941" max="8941" width="16.85546875" style="214" customWidth="1"/>
    <col min="8942" max="8942" width="16" style="214" customWidth="1"/>
    <col min="8943" max="8943" width="14.42578125" style="214" customWidth="1"/>
    <col min="8944" max="8944" width="13.28515625" style="214" customWidth="1"/>
    <col min="8945" max="8945" width="13.85546875" style="214" customWidth="1"/>
    <col min="8946" max="8946" width="13.42578125" style="214" customWidth="1"/>
    <col min="8947" max="8947" width="13.140625" style="214" customWidth="1"/>
    <col min="8948" max="8949" width="13.85546875" style="214" customWidth="1"/>
    <col min="8950" max="8950" width="11.7109375" style="214" customWidth="1"/>
    <col min="8951" max="8951" width="13.7109375" style="214" customWidth="1"/>
    <col min="8952" max="9196" width="11.42578125" style="214"/>
    <col min="9197" max="9197" width="16.85546875" style="214" customWidth="1"/>
    <col min="9198" max="9198" width="16" style="214" customWidth="1"/>
    <col min="9199" max="9199" width="14.42578125" style="214" customWidth="1"/>
    <col min="9200" max="9200" width="13.28515625" style="214" customWidth="1"/>
    <col min="9201" max="9201" width="13.85546875" style="214" customWidth="1"/>
    <col min="9202" max="9202" width="13.42578125" style="214" customWidth="1"/>
    <col min="9203" max="9203" width="13.140625" style="214" customWidth="1"/>
    <col min="9204" max="9205" width="13.85546875" style="214" customWidth="1"/>
    <col min="9206" max="9206" width="11.7109375" style="214" customWidth="1"/>
    <col min="9207" max="9207" width="13.7109375" style="214" customWidth="1"/>
    <col min="9208" max="9452" width="11.42578125" style="214"/>
    <col min="9453" max="9453" width="16.85546875" style="214" customWidth="1"/>
    <col min="9454" max="9454" width="16" style="214" customWidth="1"/>
    <col min="9455" max="9455" width="14.42578125" style="214" customWidth="1"/>
    <col min="9456" max="9456" width="13.28515625" style="214" customWidth="1"/>
    <col min="9457" max="9457" width="13.85546875" style="214" customWidth="1"/>
    <col min="9458" max="9458" width="13.42578125" style="214" customWidth="1"/>
    <col min="9459" max="9459" width="13.140625" style="214" customWidth="1"/>
    <col min="9460" max="9461" width="13.85546875" style="214" customWidth="1"/>
    <col min="9462" max="9462" width="11.7109375" style="214" customWidth="1"/>
    <col min="9463" max="9463" width="13.7109375" style="214" customWidth="1"/>
    <col min="9464" max="9708" width="11.42578125" style="214"/>
    <col min="9709" max="9709" width="16.85546875" style="214" customWidth="1"/>
    <col min="9710" max="9710" width="16" style="214" customWidth="1"/>
    <col min="9711" max="9711" width="14.42578125" style="214" customWidth="1"/>
    <col min="9712" max="9712" width="13.28515625" style="214" customWidth="1"/>
    <col min="9713" max="9713" width="13.85546875" style="214" customWidth="1"/>
    <col min="9714" max="9714" width="13.42578125" style="214" customWidth="1"/>
    <col min="9715" max="9715" width="13.140625" style="214" customWidth="1"/>
    <col min="9716" max="9717" width="13.85546875" style="214" customWidth="1"/>
    <col min="9718" max="9718" width="11.7109375" style="214" customWidth="1"/>
    <col min="9719" max="9719" width="13.7109375" style="214" customWidth="1"/>
    <col min="9720" max="9964" width="11.42578125" style="214"/>
    <col min="9965" max="9965" width="16.85546875" style="214" customWidth="1"/>
    <col min="9966" max="9966" width="16" style="214" customWidth="1"/>
    <col min="9967" max="9967" width="14.42578125" style="214" customWidth="1"/>
    <col min="9968" max="9968" width="13.28515625" style="214" customWidth="1"/>
    <col min="9969" max="9969" width="13.85546875" style="214" customWidth="1"/>
    <col min="9970" max="9970" width="13.42578125" style="214" customWidth="1"/>
    <col min="9971" max="9971" width="13.140625" style="214" customWidth="1"/>
    <col min="9972" max="9973" width="13.85546875" style="214" customWidth="1"/>
    <col min="9974" max="9974" width="11.7109375" style="214" customWidth="1"/>
    <col min="9975" max="9975" width="13.7109375" style="214" customWidth="1"/>
    <col min="9976" max="10220" width="11.42578125" style="214"/>
    <col min="10221" max="10221" width="16.85546875" style="214" customWidth="1"/>
    <col min="10222" max="10222" width="16" style="214" customWidth="1"/>
    <col min="10223" max="10223" width="14.42578125" style="214" customWidth="1"/>
    <col min="10224" max="10224" width="13.28515625" style="214" customWidth="1"/>
    <col min="10225" max="10225" width="13.85546875" style="214" customWidth="1"/>
    <col min="10226" max="10226" width="13.42578125" style="214" customWidth="1"/>
    <col min="10227" max="10227" width="13.140625" style="214" customWidth="1"/>
    <col min="10228" max="10229" width="13.85546875" style="214" customWidth="1"/>
    <col min="10230" max="10230" width="11.7109375" style="214" customWidth="1"/>
    <col min="10231" max="10231" width="13.7109375" style="214" customWidth="1"/>
    <col min="10232" max="10476" width="11.42578125" style="214"/>
    <col min="10477" max="10477" width="16.85546875" style="214" customWidth="1"/>
    <col min="10478" max="10478" width="16" style="214" customWidth="1"/>
    <col min="10479" max="10479" width="14.42578125" style="214" customWidth="1"/>
    <col min="10480" max="10480" width="13.28515625" style="214" customWidth="1"/>
    <col min="10481" max="10481" width="13.85546875" style="214" customWidth="1"/>
    <col min="10482" max="10482" width="13.42578125" style="214" customWidth="1"/>
    <col min="10483" max="10483" width="13.140625" style="214" customWidth="1"/>
    <col min="10484" max="10485" width="13.85546875" style="214" customWidth="1"/>
    <col min="10486" max="10486" width="11.7109375" style="214" customWidth="1"/>
    <col min="10487" max="10487" width="13.7109375" style="214" customWidth="1"/>
    <col min="10488" max="10732" width="11.42578125" style="214"/>
    <col min="10733" max="10733" width="16.85546875" style="214" customWidth="1"/>
    <col min="10734" max="10734" width="16" style="214" customWidth="1"/>
    <col min="10735" max="10735" width="14.42578125" style="214" customWidth="1"/>
    <col min="10736" max="10736" width="13.28515625" style="214" customWidth="1"/>
    <col min="10737" max="10737" width="13.85546875" style="214" customWidth="1"/>
    <col min="10738" max="10738" width="13.42578125" style="214" customWidth="1"/>
    <col min="10739" max="10739" width="13.140625" style="214" customWidth="1"/>
    <col min="10740" max="10741" width="13.85546875" style="214" customWidth="1"/>
    <col min="10742" max="10742" width="11.7109375" style="214" customWidth="1"/>
    <col min="10743" max="10743" width="13.7109375" style="214" customWidth="1"/>
    <col min="10744" max="10988" width="11.42578125" style="214"/>
    <col min="10989" max="10989" width="16.85546875" style="214" customWidth="1"/>
    <col min="10990" max="10990" width="16" style="214" customWidth="1"/>
    <col min="10991" max="10991" width="14.42578125" style="214" customWidth="1"/>
    <col min="10992" max="10992" width="13.28515625" style="214" customWidth="1"/>
    <col min="10993" max="10993" width="13.85546875" style="214" customWidth="1"/>
    <col min="10994" max="10994" width="13.42578125" style="214" customWidth="1"/>
    <col min="10995" max="10995" width="13.140625" style="214" customWidth="1"/>
    <col min="10996" max="10997" width="13.85546875" style="214" customWidth="1"/>
    <col min="10998" max="10998" width="11.7109375" style="214" customWidth="1"/>
    <col min="10999" max="10999" width="13.7109375" style="214" customWidth="1"/>
    <col min="11000" max="11244" width="11.42578125" style="214"/>
    <col min="11245" max="11245" width="16.85546875" style="214" customWidth="1"/>
    <col min="11246" max="11246" width="16" style="214" customWidth="1"/>
    <col min="11247" max="11247" width="14.42578125" style="214" customWidth="1"/>
    <col min="11248" max="11248" width="13.28515625" style="214" customWidth="1"/>
    <col min="11249" max="11249" width="13.85546875" style="214" customWidth="1"/>
    <col min="11250" max="11250" width="13.42578125" style="214" customWidth="1"/>
    <col min="11251" max="11251" width="13.140625" style="214" customWidth="1"/>
    <col min="11252" max="11253" width="13.85546875" style="214" customWidth="1"/>
    <col min="11254" max="11254" width="11.7109375" style="214" customWidth="1"/>
    <col min="11255" max="11255" width="13.7109375" style="214" customWidth="1"/>
    <col min="11256" max="11500" width="11.42578125" style="214"/>
    <col min="11501" max="11501" width="16.85546875" style="214" customWidth="1"/>
    <col min="11502" max="11502" width="16" style="214" customWidth="1"/>
    <col min="11503" max="11503" width="14.42578125" style="214" customWidth="1"/>
    <col min="11504" max="11504" width="13.28515625" style="214" customWidth="1"/>
    <col min="11505" max="11505" width="13.85546875" style="214" customWidth="1"/>
    <col min="11506" max="11506" width="13.42578125" style="214" customWidth="1"/>
    <col min="11507" max="11507" width="13.140625" style="214" customWidth="1"/>
    <col min="11508" max="11509" width="13.85546875" style="214" customWidth="1"/>
    <col min="11510" max="11510" width="11.7109375" style="214" customWidth="1"/>
    <col min="11511" max="11511" width="13.7109375" style="214" customWidth="1"/>
    <col min="11512" max="11756" width="11.42578125" style="214"/>
    <col min="11757" max="11757" width="16.85546875" style="214" customWidth="1"/>
    <col min="11758" max="11758" width="16" style="214" customWidth="1"/>
    <col min="11759" max="11759" width="14.42578125" style="214" customWidth="1"/>
    <col min="11760" max="11760" width="13.28515625" style="214" customWidth="1"/>
    <col min="11761" max="11761" width="13.85546875" style="214" customWidth="1"/>
    <col min="11762" max="11762" width="13.42578125" style="214" customWidth="1"/>
    <col min="11763" max="11763" width="13.140625" style="214" customWidth="1"/>
    <col min="11764" max="11765" width="13.85546875" style="214" customWidth="1"/>
    <col min="11766" max="11766" width="11.7109375" style="214" customWidth="1"/>
    <col min="11767" max="11767" width="13.7109375" style="214" customWidth="1"/>
    <col min="11768" max="12012" width="11.42578125" style="214"/>
    <col min="12013" max="12013" width="16.85546875" style="214" customWidth="1"/>
    <col min="12014" max="12014" width="16" style="214" customWidth="1"/>
    <col min="12015" max="12015" width="14.42578125" style="214" customWidth="1"/>
    <col min="12016" max="12016" width="13.28515625" style="214" customWidth="1"/>
    <col min="12017" max="12017" width="13.85546875" style="214" customWidth="1"/>
    <col min="12018" max="12018" width="13.42578125" style="214" customWidth="1"/>
    <col min="12019" max="12019" width="13.140625" style="214" customWidth="1"/>
    <col min="12020" max="12021" width="13.85546875" style="214" customWidth="1"/>
    <col min="12022" max="12022" width="11.7109375" style="214" customWidth="1"/>
    <col min="12023" max="12023" width="13.7109375" style="214" customWidth="1"/>
    <col min="12024" max="12268" width="11.42578125" style="214"/>
    <col min="12269" max="12269" width="16.85546875" style="214" customWidth="1"/>
    <col min="12270" max="12270" width="16" style="214" customWidth="1"/>
    <col min="12271" max="12271" width="14.42578125" style="214" customWidth="1"/>
    <col min="12272" max="12272" width="13.28515625" style="214" customWidth="1"/>
    <col min="12273" max="12273" width="13.85546875" style="214" customWidth="1"/>
    <col min="12274" max="12274" width="13.42578125" style="214" customWidth="1"/>
    <col min="12275" max="12275" width="13.140625" style="214" customWidth="1"/>
    <col min="12276" max="12277" width="13.85546875" style="214" customWidth="1"/>
    <col min="12278" max="12278" width="11.7109375" style="214" customWidth="1"/>
    <col min="12279" max="12279" width="13.7109375" style="214" customWidth="1"/>
    <col min="12280" max="12524" width="11.42578125" style="214"/>
    <col min="12525" max="12525" width="16.85546875" style="214" customWidth="1"/>
    <col min="12526" max="12526" width="16" style="214" customWidth="1"/>
    <col min="12527" max="12527" width="14.42578125" style="214" customWidth="1"/>
    <col min="12528" max="12528" width="13.28515625" style="214" customWidth="1"/>
    <col min="12529" max="12529" width="13.85546875" style="214" customWidth="1"/>
    <col min="12530" max="12530" width="13.42578125" style="214" customWidth="1"/>
    <col min="12531" max="12531" width="13.140625" style="214" customWidth="1"/>
    <col min="12532" max="12533" width="13.85546875" style="214" customWidth="1"/>
    <col min="12534" max="12534" width="11.7109375" style="214" customWidth="1"/>
    <col min="12535" max="12535" width="13.7109375" style="214" customWidth="1"/>
    <col min="12536" max="12780" width="11.42578125" style="214"/>
    <col min="12781" max="12781" width="16.85546875" style="214" customWidth="1"/>
    <col min="12782" max="12782" width="16" style="214" customWidth="1"/>
    <col min="12783" max="12783" width="14.42578125" style="214" customWidth="1"/>
    <col min="12784" max="12784" width="13.28515625" style="214" customWidth="1"/>
    <col min="12785" max="12785" width="13.85546875" style="214" customWidth="1"/>
    <col min="12786" max="12786" width="13.42578125" style="214" customWidth="1"/>
    <col min="12787" max="12787" width="13.140625" style="214" customWidth="1"/>
    <col min="12788" max="12789" width="13.85546875" style="214" customWidth="1"/>
    <col min="12790" max="12790" width="11.7109375" style="214" customWidth="1"/>
    <col min="12791" max="12791" width="13.7109375" style="214" customWidth="1"/>
    <col min="12792" max="13036" width="11.42578125" style="214"/>
    <col min="13037" max="13037" width="16.85546875" style="214" customWidth="1"/>
    <col min="13038" max="13038" width="16" style="214" customWidth="1"/>
    <col min="13039" max="13039" width="14.42578125" style="214" customWidth="1"/>
    <col min="13040" max="13040" width="13.28515625" style="214" customWidth="1"/>
    <col min="13041" max="13041" width="13.85546875" style="214" customWidth="1"/>
    <col min="13042" max="13042" width="13.42578125" style="214" customWidth="1"/>
    <col min="13043" max="13043" width="13.140625" style="214" customWidth="1"/>
    <col min="13044" max="13045" width="13.85546875" style="214" customWidth="1"/>
    <col min="13046" max="13046" width="11.7109375" style="214" customWidth="1"/>
    <col min="13047" max="13047" width="13.7109375" style="214" customWidth="1"/>
    <col min="13048" max="13292" width="11.42578125" style="214"/>
    <col min="13293" max="13293" width="16.85546875" style="214" customWidth="1"/>
    <col min="13294" max="13294" width="16" style="214" customWidth="1"/>
    <col min="13295" max="13295" width="14.42578125" style="214" customWidth="1"/>
    <col min="13296" max="13296" width="13.28515625" style="214" customWidth="1"/>
    <col min="13297" max="13297" width="13.85546875" style="214" customWidth="1"/>
    <col min="13298" max="13298" width="13.42578125" style="214" customWidth="1"/>
    <col min="13299" max="13299" width="13.140625" style="214" customWidth="1"/>
    <col min="13300" max="13301" width="13.85546875" style="214" customWidth="1"/>
    <col min="13302" max="13302" width="11.7109375" style="214" customWidth="1"/>
    <col min="13303" max="13303" width="13.7109375" style="214" customWidth="1"/>
    <col min="13304" max="13548" width="11.42578125" style="214"/>
    <col min="13549" max="13549" width="16.85546875" style="214" customWidth="1"/>
    <col min="13550" max="13550" width="16" style="214" customWidth="1"/>
    <col min="13551" max="13551" width="14.42578125" style="214" customWidth="1"/>
    <col min="13552" max="13552" width="13.28515625" style="214" customWidth="1"/>
    <col min="13553" max="13553" width="13.85546875" style="214" customWidth="1"/>
    <col min="13554" max="13554" width="13.42578125" style="214" customWidth="1"/>
    <col min="13555" max="13555" width="13.140625" style="214" customWidth="1"/>
    <col min="13556" max="13557" width="13.85546875" style="214" customWidth="1"/>
    <col min="13558" max="13558" width="11.7109375" style="214" customWidth="1"/>
    <col min="13559" max="13559" width="13.7109375" style="214" customWidth="1"/>
    <col min="13560" max="13804" width="11.42578125" style="214"/>
    <col min="13805" max="13805" width="16.85546875" style="214" customWidth="1"/>
    <col min="13806" max="13806" width="16" style="214" customWidth="1"/>
    <col min="13807" max="13807" width="14.42578125" style="214" customWidth="1"/>
    <col min="13808" max="13808" width="13.28515625" style="214" customWidth="1"/>
    <col min="13809" max="13809" width="13.85546875" style="214" customWidth="1"/>
    <col min="13810" max="13810" width="13.42578125" style="214" customWidth="1"/>
    <col min="13811" max="13811" width="13.140625" style="214" customWidth="1"/>
    <col min="13812" max="13813" width="13.85546875" style="214" customWidth="1"/>
    <col min="13814" max="13814" width="11.7109375" style="214" customWidth="1"/>
    <col min="13815" max="13815" width="13.7109375" style="214" customWidth="1"/>
    <col min="13816" max="14060" width="11.42578125" style="214"/>
    <col min="14061" max="14061" width="16.85546875" style="214" customWidth="1"/>
    <col min="14062" max="14062" width="16" style="214" customWidth="1"/>
    <col min="14063" max="14063" width="14.42578125" style="214" customWidth="1"/>
    <col min="14064" max="14064" width="13.28515625" style="214" customWidth="1"/>
    <col min="14065" max="14065" width="13.85546875" style="214" customWidth="1"/>
    <col min="14066" max="14066" width="13.42578125" style="214" customWidth="1"/>
    <col min="14067" max="14067" width="13.140625" style="214" customWidth="1"/>
    <col min="14068" max="14069" width="13.85546875" style="214" customWidth="1"/>
    <col min="14070" max="14070" width="11.7109375" style="214" customWidth="1"/>
    <col min="14071" max="14071" width="13.7109375" style="214" customWidth="1"/>
    <col min="14072" max="14316" width="11.42578125" style="214"/>
    <col min="14317" max="14317" width="16.85546875" style="214" customWidth="1"/>
    <col min="14318" max="14318" width="16" style="214" customWidth="1"/>
    <col min="14319" max="14319" width="14.42578125" style="214" customWidth="1"/>
    <col min="14320" max="14320" width="13.28515625" style="214" customWidth="1"/>
    <col min="14321" max="14321" width="13.85546875" style="214" customWidth="1"/>
    <col min="14322" max="14322" width="13.42578125" style="214" customWidth="1"/>
    <col min="14323" max="14323" width="13.140625" style="214" customWidth="1"/>
    <col min="14324" max="14325" width="13.85546875" style="214" customWidth="1"/>
    <col min="14326" max="14326" width="11.7109375" style="214" customWidth="1"/>
    <col min="14327" max="14327" width="13.7109375" style="214" customWidth="1"/>
    <col min="14328" max="14572" width="11.42578125" style="214"/>
    <col min="14573" max="14573" width="16.85546875" style="214" customWidth="1"/>
    <col min="14574" max="14574" width="16" style="214" customWidth="1"/>
    <col min="14575" max="14575" width="14.42578125" style="214" customWidth="1"/>
    <col min="14576" max="14576" width="13.28515625" style="214" customWidth="1"/>
    <col min="14577" max="14577" width="13.85546875" style="214" customWidth="1"/>
    <col min="14578" max="14578" width="13.42578125" style="214" customWidth="1"/>
    <col min="14579" max="14579" width="13.140625" style="214" customWidth="1"/>
    <col min="14580" max="14581" width="13.85546875" style="214" customWidth="1"/>
    <col min="14582" max="14582" width="11.7109375" style="214" customWidth="1"/>
    <col min="14583" max="14583" width="13.7109375" style="214" customWidth="1"/>
    <col min="14584" max="14828" width="11.42578125" style="214"/>
    <col min="14829" max="14829" width="16.85546875" style="214" customWidth="1"/>
    <col min="14830" max="14830" width="16" style="214" customWidth="1"/>
    <col min="14831" max="14831" width="14.42578125" style="214" customWidth="1"/>
    <col min="14832" max="14832" width="13.28515625" style="214" customWidth="1"/>
    <col min="14833" max="14833" width="13.85546875" style="214" customWidth="1"/>
    <col min="14834" max="14834" width="13.42578125" style="214" customWidth="1"/>
    <col min="14835" max="14835" width="13.140625" style="214" customWidth="1"/>
    <col min="14836" max="14837" width="13.85546875" style="214" customWidth="1"/>
    <col min="14838" max="14838" width="11.7109375" style="214" customWidth="1"/>
    <col min="14839" max="14839" width="13.7109375" style="214" customWidth="1"/>
    <col min="14840" max="15084" width="11.42578125" style="214"/>
    <col min="15085" max="15085" width="16.85546875" style="214" customWidth="1"/>
    <col min="15086" max="15086" width="16" style="214" customWidth="1"/>
    <col min="15087" max="15087" width="14.42578125" style="214" customWidth="1"/>
    <col min="15088" max="15088" width="13.28515625" style="214" customWidth="1"/>
    <col min="15089" max="15089" width="13.85546875" style="214" customWidth="1"/>
    <col min="15090" max="15090" width="13.42578125" style="214" customWidth="1"/>
    <col min="15091" max="15091" width="13.140625" style="214" customWidth="1"/>
    <col min="15092" max="15093" width="13.85546875" style="214" customWidth="1"/>
    <col min="15094" max="15094" width="11.7109375" style="214" customWidth="1"/>
    <col min="15095" max="15095" width="13.7109375" style="214" customWidth="1"/>
    <col min="15096" max="15340" width="11.42578125" style="214"/>
    <col min="15341" max="15341" width="16.85546875" style="214" customWidth="1"/>
    <col min="15342" max="15342" width="16" style="214" customWidth="1"/>
    <col min="15343" max="15343" width="14.42578125" style="214" customWidth="1"/>
    <col min="15344" max="15344" width="13.28515625" style="214" customWidth="1"/>
    <col min="15345" max="15345" width="13.85546875" style="214" customWidth="1"/>
    <col min="15346" max="15346" width="13.42578125" style="214" customWidth="1"/>
    <col min="15347" max="15347" width="13.140625" style="214" customWidth="1"/>
    <col min="15348" max="15349" width="13.85546875" style="214" customWidth="1"/>
    <col min="15350" max="15350" width="11.7109375" style="214" customWidth="1"/>
    <col min="15351" max="15351" width="13.7109375" style="214" customWidth="1"/>
    <col min="15352" max="15596" width="11.42578125" style="214"/>
    <col min="15597" max="15597" width="16.85546875" style="214" customWidth="1"/>
    <col min="15598" max="15598" width="16" style="214" customWidth="1"/>
    <col min="15599" max="15599" width="14.42578125" style="214" customWidth="1"/>
    <col min="15600" max="15600" width="13.28515625" style="214" customWidth="1"/>
    <col min="15601" max="15601" width="13.85546875" style="214" customWidth="1"/>
    <col min="15602" max="15602" width="13.42578125" style="214" customWidth="1"/>
    <col min="15603" max="15603" width="13.140625" style="214" customWidth="1"/>
    <col min="15604" max="15605" width="13.85546875" style="214" customWidth="1"/>
    <col min="15606" max="15606" width="11.7109375" style="214" customWidth="1"/>
    <col min="15607" max="15607" width="13.7109375" style="214" customWidth="1"/>
    <col min="15608" max="15852" width="11.42578125" style="214"/>
    <col min="15853" max="15853" width="16.85546875" style="214" customWidth="1"/>
    <col min="15854" max="15854" width="16" style="214" customWidth="1"/>
    <col min="15855" max="15855" width="14.42578125" style="214" customWidth="1"/>
    <col min="15856" max="15856" width="13.28515625" style="214" customWidth="1"/>
    <col min="15857" max="15857" width="13.85546875" style="214" customWidth="1"/>
    <col min="15858" max="15858" width="13.42578125" style="214" customWidth="1"/>
    <col min="15859" max="15859" width="13.140625" style="214" customWidth="1"/>
    <col min="15860" max="15861" width="13.85546875" style="214" customWidth="1"/>
    <col min="15862" max="15862" width="11.7109375" style="214" customWidth="1"/>
    <col min="15863" max="15863" width="13.7109375" style="214" customWidth="1"/>
    <col min="15864" max="16108" width="11.42578125" style="214"/>
    <col min="16109" max="16109" width="16.85546875" style="214" customWidth="1"/>
    <col min="16110" max="16110" width="16" style="214" customWidth="1"/>
    <col min="16111" max="16111" width="14.42578125" style="214" customWidth="1"/>
    <col min="16112" max="16112" width="13.28515625" style="214" customWidth="1"/>
    <col min="16113" max="16113" width="13.85546875" style="214" customWidth="1"/>
    <col min="16114" max="16114" width="13.42578125" style="214" customWidth="1"/>
    <col min="16115" max="16115" width="13.140625" style="214" customWidth="1"/>
    <col min="16116" max="16117" width="13.85546875" style="214" customWidth="1"/>
    <col min="16118" max="16118" width="11.7109375" style="214" customWidth="1"/>
    <col min="16119" max="16119" width="13.7109375" style="214" customWidth="1"/>
    <col min="16120" max="16384" width="11.42578125" style="214"/>
  </cols>
  <sheetData>
    <row r="1" spans="1:13" s="205" customFormat="1" ht="20.25">
      <c r="A1" s="475" t="s">
        <v>1771</v>
      </c>
      <c r="B1" s="476"/>
      <c r="C1" s="476"/>
      <c r="D1" s="476"/>
      <c r="E1" s="476"/>
      <c r="F1" s="476"/>
      <c r="G1" s="476"/>
      <c r="H1" s="476"/>
      <c r="I1" s="476"/>
      <c r="J1" s="476"/>
      <c r="K1" s="204"/>
    </row>
    <row r="2" spans="1:13" s="205" customFormat="1" ht="20.25">
      <c r="A2" s="465" t="s">
        <v>1793</v>
      </c>
      <c r="B2" s="465"/>
      <c r="C2" s="465"/>
      <c r="D2" s="465"/>
      <c r="E2" s="465"/>
      <c r="F2" s="465"/>
      <c r="G2" s="465"/>
      <c r="H2" s="465"/>
      <c r="I2" s="465"/>
      <c r="J2" s="465"/>
    </row>
    <row r="3" spans="1:13" s="205" customFormat="1" ht="19.5" customHeight="1">
      <c r="A3" s="206"/>
      <c r="H3" s="477" t="s">
        <v>1773</v>
      </c>
      <c r="I3" s="477"/>
      <c r="J3" s="477"/>
    </row>
    <row r="4" spans="1:13" s="205" customFormat="1" ht="20.25" customHeight="1">
      <c r="A4" s="478" t="s">
        <v>1774</v>
      </c>
      <c r="B4" s="478" t="s">
        <v>1775</v>
      </c>
      <c r="C4" s="478"/>
      <c r="D4" s="478"/>
      <c r="E4" s="478" t="s">
        <v>1776</v>
      </c>
      <c r="F4" s="478"/>
      <c r="G4" s="478"/>
      <c r="H4" s="479" t="s">
        <v>1777</v>
      </c>
      <c r="I4" s="479"/>
      <c r="J4" s="479"/>
    </row>
    <row r="5" spans="1:13" s="205" customFormat="1" ht="21.75" customHeight="1">
      <c r="A5" s="478"/>
      <c r="B5" s="207" t="s">
        <v>1778</v>
      </c>
      <c r="C5" s="207" t="s">
        <v>1779</v>
      </c>
      <c r="D5" s="216" t="s">
        <v>342</v>
      </c>
      <c r="E5" s="207" t="s">
        <v>1778</v>
      </c>
      <c r="F5" s="207" t="s">
        <v>1779</v>
      </c>
      <c r="G5" s="216" t="s">
        <v>342</v>
      </c>
      <c r="H5" s="207" t="s">
        <v>1778</v>
      </c>
      <c r="I5" s="207" t="s">
        <v>1780</v>
      </c>
      <c r="J5" s="216" t="s">
        <v>342</v>
      </c>
    </row>
    <row r="6" spans="1:13" s="205" customFormat="1" ht="19.5" customHeight="1">
      <c r="A6" s="208" t="s">
        <v>1781</v>
      </c>
      <c r="B6" s="209">
        <v>29087.3</v>
      </c>
      <c r="C6" s="209">
        <v>1432.6700000000003</v>
      </c>
      <c r="D6" s="217">
        <f t="shared" ref="D6:D17" si="0">B6+C6</f>
        <v>30519.97</v>
      </c>
      <c r="E6" s="209">
        <v>27911.554</v>
      </c>
      <c r="F6" s="209">
        <v>1366.5039999999999</v>
      </c>
      <c r="G6" s="217">
        <f t="shared" ref="G6:G17" si="1">E6+F6</f>
        <v>29278.058000000001</v>
      </c>
      <c r="H6" s="209">
        <f t="shared" ref="H6:J17" si="2">E6/B6*100</f>
        <v>95.957871648451388</v>
      </c>
      <c r="I6" s="209">
        <f t="shared" si="2"/>
        <v>95.381630103233789</v>
      </c>
      <c r="J6" s="218">
        <f t="shared" si="2"/>
        <v>95.930821688225777</v>
      </c>
      <c r="K6" s="210"/>
    </row>
    <row r="7" spans="1:13" s="205" customFormat="1" ht="19.5" customHeight="1">
      <c r="A7" s="208" t="s">
        <v>1782</v>
      </c>
      <c r="B7" s="209">
        <v>37781.11</v>
      </c>
      <c r="C7" s="209">
        <v>1986.55</v>
      </c>
      <c r="D7" s="217">
        <f t="shared" si="0"/>
        <v>39767.660000000003</v>
      </c>
      <c r="E7" s="209">
        <v>37023.74</v>
      </c>
      <c r="F7" s="209">
        <v>1845.2</v>
      </c>
      <c r="G7" s="217">
        <f t="shared" si="1"/>
        <v>38868.939999999995</v>
      </c>
      <c r="H7" s="209">
        <f t="shared" si="2"/>
        <v>97.995373878639342</v>
      </c>
      <c r="I7" s="209">
        <f t="shared" si="2"/>
        <v>92.884649266315975</v>
      </c>
      <c r="J7" s="218">
        <f t="shared" si="2"/>
        <v>97.740073215270883</v>
      </c>
    </row>
    <row r="8" spans="1:13" s="205" customFormat="1" ht="19.5" customHeight="1">
      <c r="A8" s="208" t="s">
        <v>1783</v>
      </c>
      <c r="B8" s="209">
        <v>35115.480000000003</v>
      </c>
      <c r="C8" s="209">
        <v>1973.67</v>
      </c>
      <c r="D8" s="217">
        <f t="shared" si="0"/>
        <v>37089.15</v>
      </c>
      <c r="E8" s="209">
        <v>35744.550000000003</v>
      </c>
      <c r="F8" s="209">
        <v>2038.4</v>
      </c>
      <c r="G8" s="217">
        <f t="shared" si="1"/>
        <v>37782.950000000004</v>
      </c>
      <c r="H8" s="209">
        <f t="shared" si="2"/>
        <v>101.79143215470783</v>
      </c>
      <c r="I8" s="209">
        <f t="shared" si="2"/>
        <v>103.27967694700735</v>
      </c>
      <c r="J8" s="218">
        <f t="shared" si="2"/>
        <v>101.87062793296693</v>
      </c>
    </row>
    <row r="9" spans="1:13" s="205" customFormat="1" ht="19.5" customHeight="1">
      <c r="A9" s="208" t="s">
        <v>1784</v>
      </c>
      <c r="B9" s="209">
        <v>33371.949999999997</v>
      </c>
      <c r="C9" s="209">
        <v>2313.3200000000002</v>
      </c>
      <c r="D9" s="217">
        <f t="shared" si="0"/>
        <v>35685.269999999997</v>
      </c>
      <c r="E9" s="209">
        <v>33049.949999999997</v>
      </c>
      <c r="F9" s="209">
        <v>1752.95</v>
      </c>
      <c r="G9" s="217">
        <f t="shared" si="1"/>
        <v>34802.899999999994</v>
      </c>
      <c r="H9" s="209">
        <f t="shared" si="2"/>
        <v>99.035117816010157</v>
      </c>
      <c r="I9" s="209">
        <f t="shared" si="2"/>
        <v>75.776373350855039</v>
      </c>
      <c r="J9" s="218">
        <f t="shared" si="2"/>
        <v>97.527355124397246</v>
      </c>
    </row>
    <row r="10" spans="1:13" s="205" customFormat="1" ht="19.5" customHeight="1">
      <c r="A10" s="208" t="s">
        <v>1785</v>
      </c>
      <c r="B10" s="209">
        <v>27114.06</v>
      </c>
      <c r="C10" s="209">
        <v>1481.43</v>
      </c>
      <c r="D10" s="217">
        <f t="shared" si="0"/>
        <v>28595.49</v>
      </c>
      <c r="E10" s="209">
        <v>27691.127345000004</v>
      </c>
      <c r="F10" s="209">
        <v>1612.5650939999998</v>
      </c>
      <c r="G10" s="217">
        <f t="shared" si="1"/>
        <v>29303.692439000006</v>
      </c>
      <c r="H10" s="209">
        <f t="shared" si="2"/>
        <v>102.12829559645439</v>
      </c>
      <c r="I10" s="209">
        <f t="shared" si="2"/>
        <v>108.85192644944411</v>
      </c>
      <c r="J10" s="218">
        <f t="shared" si="2"/>
        <v>102.47662284856808</v>
      </c>
    </row>
    <row r="11" spans="1:13" s="205" customFormat="1" ht="19.5" customHeight="1">
      <c r="A11" s="208" t="s">
        <v>1786</v>
      </c>
      <c r="B11" s="209">
        <v>23398.03</v>
      </c>
      <c r="C11" s="209">
        <v>1342.37</v>
      </c>
      <c r="D11" s="217">
        <f t="shared" si="0"/>
        <v>24740.399999999998</v>
      </c>
      <c r="E11" s="209">
        <v>24139.91</v>
      </c>
      <c r="F11" s="209">
        <v>1361.09</v>
      </c>
      <c r="G11" s="217">
        <f t="shared" si="1"/>
        <v>25501</v>
      </c>
      <c r="H11" s="209">
        <f t="shared" si="2"/>
        <v>103.17069428494621</v>
      </c>
      <c r="I11" s="209">
        <f t="shared" si="2"/>
        <v>101.39454844789439</v>
      </c>
      <c r="J11" s="218">
        <f t="shared" si="2"/>
        <v>103.07432377811192</v>
      </c>
    </row>
    <row r="12" spans="1:13" s="205" customFormat="1" ht="19.5" customHeight="1">
      <c r="A12" s="208" t="s">
        <v>1787</v>
      </c>
      <c r="B12" s="209">
        <v>23966.51</v>
      </c>
      <c r="C12" s="209">
        <v>1637.26</v>
      </c>
      <c r="D12" s="217">
        <f t="shared" si="0"/>
        <v>25603.769999999997</v>
      </c>
      <c r="E12" s="209">
        <v>23808.146000000004</v>
      </c>
      <c r="F12" s="209">
        <v>1488.5239999999999</v>
      </c>
      <c r="G12" s="217">
        <f t="shared" si="1"/>
        <v>25296.670000000006</v>
      </c>
      <c r="H12" s="209">
        <f t="shared" si="2"/>
        <v>99.339227947665336</v>
      </c>
      <c r="I12" s="209">
        <f t="shared" si="2"/>
        <v>90.915554035400604</v>
      </c>
      <c r="J12" s="218">
        <f t="shared" si="2"/>
        <v>98.800567260212105</v>
      </c>
    </row>
    <row r="13" spans="1:13" s="205" customFormat="1" ht="19.5" customHeight="1">
      <c r="A13" s="208" t="s">
        <v>1788</v>
      </c>
      <c r="B13" s="209">
        <v>20850.418000000001</v>
      </c>
      <c r="C13" s="209">
        <v>1767.354</v>
      </c>
      <c r="D13" s="217">
        <f t="shared" si="0"/>
        <v>22617.772000000001</v>
      </c>
      <c r="E13" s="209">
        <v>20898.763999999996</v>
      </c>
      <c r="F13" s="209">
        <v>1443.0339999999999</v>
      </c>
      <c r="G13" s="217">
        <f t="shared" si="1"/>
        <v>22341.797999999995</v>
      </c>
      <c r="H13" s="209">
        <f t="shared" si="2"/>
        <v>100.23187065122625</v>
      </c>
      <c r="I13" s="209">
        <f t="shared" si="2"/>
        <v>81.649403571667008</v>
      </c>
      <c r="J13" s="218">
        <f t="shared" si="2"/>
        <v>98.779835608918489</v>
      </c>
      <c r="M13" s="210"/>
    </row>
    <row r="14" spans="1:13" s="205" customFormat="1" ht="19.5" customHeight="1">
      <c r="A14" s="208" t="s">
        <v>1789</v>
      </c>
      <c r="B14" s="209">
        <v>19279.52</v>
      </c>
      <c r="C14" s="209">
        <v>1486.1</v>
      </c>
      <c r="D14" s="217">
        <f t="shared" si="0"/>
        <v>20765.62</v>
      </c>
      <c r="E14" s="209">
        <v>19100.400000000001</v>
      </c>
      <c r="F14" s="209">
        <v>1426.2</v>
      </c>
      <c r="G14" s="217">
        <f t="shared" si="1"/>
        <v>20526.600000000002</v>
      </c>
      <c r="H14" s="209">
        <f t="shared" si="2"/>
        <v>99.070931226503561</v>
      </c>
      <c r="I14" s="209">
        <f t="shared" si="2"/>
        <v>95.969315658434837</v>
      </c>
      <c r="J14" s="218">
        <f t="shared" si="2"/>
        <v>98.848962853023423</v>
      </c>
    </row>
    <row r="15" spans="1:13" s="205" customFormat="1" ht="19.5" customHeight="1">
      <c r="A15" s="208" t="s">
        <v>1790</v>
      </c>
      <c r="B15" s="209">
        <v>24905.865999999998</v>
      </c>
      <c r="C15" s="209">
        <v>2126.33</v>
      </c>
      <c r="D15" s="217">
        <f t="shared" si="0"/>
        <v>27032.195999999996</v>
      </c>
      <c r="E15" s="209">
        <v>25030.000000000004</v>
      </c>
      <c r="F15" s="209">
        <v>1593.5219999999999</v>
      </c>
      <c r="G15" s="217">
        <f t="shared" si="1"/>
        <v>26623.522000000004</v>
      </c>
      <c r="H15" s="209">
        <f t="shared" si="2"/>
        <v>100.49841270325635</v>
      </c>
      <c r="I15" s="209">
        <f t="shared" si="2"/>
        <v>74.942365484191072</v>
      </c>
      <c r="J15" s="218">
        <f t="shared" si="2"/>
        <v>98.488195335665694</v>
      </c>
    </row>
    <row r="16" spans="1:13" s="205" customFormat="1" ht="19.5" customHeight="1">
      <c r="A16" s="208" t="s">
        <v>1791</v>
      </c>
      <c r="B16" s="209">
        <v>30215.530000000002</v>
      </c>
      <c r="C16" s="209">
        <v>2043</v>
      </c>
      <c r="D16" s="217">
        <f t="shared" si="0"/>
        <v>32258.530000000002</v>
      </c>
      <c r="E16" s="209">
        <v>30232.232745000001</v>
      </c>
      <c r="F16" s="209">
        <v>1873.629185</v>
      </c>
      <c r="G16" s="217">
        <f t="shared" si="1"/>
        <v>32105.861930000003</v>
      </c>
      <c r="H16" s="209">
        <f t="shared" si="2"/>
        <v>100.05527867623042</v>
      </c>
      <c r="I16" s="209">
        <f t="shared" si="2"/>
        <v>91.709700685266753</v>
      </c>
      <c r="J16" s="218">
        <f t="shared" si="2"/>
        <v>99.526735812202233</v>
      </c>
    </row>
    <row r="17" spans="1:15" s="205" customFormat="1" ht="19.5" customHeight="1">
      <c r="A17" s="211" t="s">
        <v>1792</v>
      </c>
      <c r="B17" s="209">
        <v>37239.326000000001</v>
      </c>
      <c r="C17" s="209">
        <v>2163.6779999999999</v>
      </c>
      <c r="D17" s="217">
        <f t="shared" si="0"/>
        <v>39403.004000000001</v>
      </c>
      <c r="E17" s="209">
        <v>37402.58</v>
      </c>
      <c r="F17" s="209">
        <v>3260.66</v>
      </c>
      <c r="G17" s="217">
        <f t="shared" si="1"/>
        <v>40663.240000000005</v>
      </c>
      <c r="H17" s="209">
        <f t="shared" si="2"/>
        <v>100.43839139301286</v>
      </c>
      <c r="I17" s="209">
        <f t="shared" si="2"/>
        <v>150.69987308647589</v>
      </c>
      <c r="J17" s="218">
        <f t="shared" si="2"/>
        <v>103.1983246759562</v>
      </c>
      <c r="K17" s="210"/>
    </row>
    <row r="18" spans="1:15" s="205" customFormat="1" ht="19.5" customHeight="1">
      <c r="A18" s="219" t="s">
        <v>342</v>
      </c>
      <c r="B18" s="217">
        <f t="shared" ref="B18:G18" si="3">SUM(B6:B17)</f>
        <v>342325.10000000003</v>
      </c>
      <c r="C18" s="217">
        <f t="shared" si="3"/>
        <v>21753.732000000004</v>
      </c>
      <c r="D18" s="217">
        <f t="shared" si="3"/>
        <v>364078.83199999999</v>
      </c>
      <c r="E18" s="217">
        <f t="shared" si="3"/>
        <v>342032.95409000001</v>
      </c>
      <c r="F18" s="217">
        <f t="shared" si="3"/>
        <v>21062.278279000002</v>
      </c>
      <c r="G18" s="217">
        <f t="shared" si="3"/>
        <v>363095.23236899998</v>
      </c>
      <c r="H18" s="218">
        <f>E18/B18*100</f>
        <v>99.914658343779053</v>
      </c>
      <c r="I18" s="218">
        <f>F18/C18*100</f>
        <v>96.821447827894531</v>
      </c>
      <c r="J18" s="218">
        <f>G18/D18*100</f>
        <v>99.729838830344292</v>
      </c>
      <c r="L18" s="212"/>
      <c r="M18" s="210"/>
      <c r="N18" s="210"/>
      <c r="O18" s="210"/>
    </row>
    <row r="19" spans="1:15" ht="9" customHeight="1">
      <c r="A19" s="213"/>
      <c r="D19" s="215"/>
      <c r="G19" s="215"/>
      <c r="J19" s="215"/>
    </row>
    <row r="20" spans="1:15" ht="21.75" customHeight="1">
      <c r="A20" s="465" t="s">
        <v>1772</v>
      </c>
      <c r="B20" s="465"/>
      <c r="C20" s="465"/>
      <c r="D20" s="465"/>
      <c r="E20" s="465"/>
      <c r="F20" s="465"/>
      <c r="G20" s="465"/>
      <c r="H20" s="465"/>
      <c r="I20" s="465"/>
      <c r="J20" s="465"/>
      <c r="K20" s="205"/>
      <c r="L20" s="205"/>
      <c r="M20" s="205"/>
    </row>
    <row r="21" spans="1:15" ht="6.75" customHeight="1">
      <c r="A21" s="206"/>
      <c r="B21" s="205"/>
      <c r="C21" s="205"/>
      <c r="D21" s="205"/>
      <c r="E21" s="205"/>
      <c r="F21" s="205"/>
      <c r="G21" s="205"/>
      <c r="H21" s="466" t="s">
        <v>1773</v>
      </c>
      <c r="I21" s="466"/>
      <c r="J21" s="466"/>
      <c r="K21" s="205"/>
      <c r="L21" s="205"/>
      <c r="M21" s="205"/>
    </row>
    <row r="22" spans="1:15" ht="18" customHeight="1">
      <c r="A22" s="467" t="s">
        <v>1774</v>
      </c>
      <c r="B22" s="469" t="s">
        <v>1775</v>
      </c>
      <c r="C22" s="470"/>
      <c r="D22" s="471"/>
      <c r="E22" s="469" t="s">
        <v>1776</v>
      </c>
      <c r="F22" s="470"/>
      <c r="G22" s="471"/>
      <c r="H22" s="472" t="s">
        <v>1777</v>
      </c>
      <c r="I22" s="473"/>
      <c r="J22" s="474"/>
      <c r="K22" s="205"/>
      <c r="L22" s="205"/>
      <c r="M22" s="205"/>
    </row>
    <row r="23" spans="1:15" ht="18">
      <c r="A23" s="468"/>
      <c r="B23" s="207" t="s">
        <v>1778</v>
      </c>
      <c r="C23" s="207" t="s">
        <v>1779</v>
      </c>
      <c r="D23" s="216" t="s">
        <v>342</v>
      </c>
      <c r="E23" s="207" t="s">
        <v>1778</v>
      </c>
      <c r="F23" s="207" t="s">
        <v>1779</v>
      </c>
      <c r="G23" s="216" t="s">
        <v>342</v>
      </c>
      <c r="H23" s="207" t="s">
        <v>1778</v>
      </c>
      <c r="I23" s="207" t="s">
        <v>1780</v>
      </c>
      <c r="J23" s="216" t="s">
        <v>342</v>
      </c>
      <c r="K23" s="205"/>
      <c r="L23" s="205"/>
      <c r="M23" s="205"/>
    </row>
    <row r="24" spans="1:15" ht="18">
      <c r="A24" s="208" t="s">
        <v>1781</v>
      </c>
      <c r="B24" s="209">
        <v>29375.96</v>
      </c>
      <c r="C24" s="209">
        <v>1434.375</v>
      </c>
      <c r="D24" s="217">
        <f t="shared" ref="D24:D34" si="4">B24+C24</f>
        <v>30810.334999999999</v>
      </c>
      <c r="E24" s="209">
        <v>29946.41</v>
      </c>
      <c r="F24" s="209">
        <v>861.37</v>
      </c>
      <c r="G24" s="217">
        <f t="shared" ref="G24:G31" si="5">E24+F24</f>
        <v>30807.78</v>
      </c>
      <c r="H24" s="209">
        <f t="shared" ref="H24:J36" si="6">E24/B24*100</f>
        <v>101.94189398406044</v>
      </c>
      <c r="I24" s="209">
        <f t="shared" si="6"/>
        <v>60.051938997821352</v>
      </c>
      <c r="J24" s="218">
        <f t="shared" si="6"/>
        <v>99.991707328076757</v>
      </c>
      <c r="K24" s="210"/>
      <c r="L24" s="205"/>
      <c r="M24" s="205"/>
    </row>
    <row r="25" spans="1:15" ht="18">
      <c r="A25" s="208" t="s">
        <v>1782</v>
      </c>
      <c r="B25" s="209">
        <v>29560.67</v>
      </c>
      <c r="C25" s="209">
        <v>1437.145</v>
      </c>
      <c r="D25" s="217">
        <f t="shared" si="4"/>
        <v>30997.814999999999</v>
      </c>
      <c r="E25" s="209">
        <v>30658.16</v>
      </c>
      <c r="F25" s="209">
        <v>1330.4</v>
      </c>
      <c r="G25" s="217">
        <f t="shared" si="5"/>
        <v>31988.560000000001</v>
      </c>
      <c r="H25" s="209">
        <f t="shared" si="6"/>
        <v>103.71266957075061</v>
      </c>
      <c r="I25" s="209">
        <f t="shared" si="6"/>
        <v>92.57242658186891</v>
      </c>
      <c r="J25" s="218">
        <f t="shared" si="6"/>
        <v>103.19617689182287</v>
      </c>
      <c r="K25" s="205"/>
      <c r="L25" s="205"/>
      <c r="M25" s="205"/>
    </row>
    <row r="26" spans="1:15" ht="18">
      <c r="A26" s="208" t="s">
        <v>1783</v>
      </c>
      <c r="B26" s="209">
        <v>29585.686000000002</v>
      </c>
      <c r="C26" s="209">
        <v>1749.0459999999998</v>
      </c>
      <c r="D26" s="217">
        <f t="shared" si="4"/>
        <v>31334.732</v>
      </c>
      <c r="E26" s="209">
        <v>31463.200000000004</v>
      </c>
      <c r="F26" s="209">
        <v>1629.2999999999997</v>
      </c>
      <c r="G26" s="217">
        <f t="shared" si="5"/>
        <v>33092.500000000007</v>
      </c>
      <c r="H26" s="209">
        <f t="shared" si="6"/>
        <v>106.34602151864927</v>
      </c>
      <c r="I26" s="209">
        <f t="shared" si="6"/>
        <v>93.153639183875086</v>
      </c>
      <c r="J26" s="218">
        <f t="shared" si="6"/>
        <v>105.60964746722586</v>
      </c>
      <c r="K26" s="205"/>
      <c r="L26" s="205"/>
      <c r="M26" s="205"/>
    </row>
    <row r="27" spans="1:15" ht="18">
      <c r="A27" s="208" t="s">
        <v>1784</v>
      </c>
      <c r="B27" s="209">
        <v>24705.302</v>
      </c>
      <c r="C27" s="209">
        <v>1763.336</v>
      </c>
      <c r="D27" s="217">
        <f t="shared" si="4"/>
        <v>26468.637999999999</v>
      </c>
      <c r="E27" s="209">
        <v>26680.707551</v>
      </c>
      <c r="F27" s="209">
        <v>1615.2838489999999</v>
      </c>
      <c r="G27" s="217">
        <f t="shared" si="5"/>
        <v>28295.991399999999</v>
      </c>
      <c r="H27" s="209">
        <f t="shared" si="6"/>
        <v>107.99587696195741</v>
      </c>
      <c r="I27" s="209">
        <f t="shared" si="6"/>
        <v>91.603860466751655</v>
      </c>
      <c r="J27" s="218">
        <f t="shared" si="6"/>
        <v>106.90384371118755</v>
      </c>
      <c r="K27" s="205"/>
      <c r="L27" s="205"/>
      <c r="M27" s="205"/>
    </row>
    <row r="28" spans="1:15" ht="18">
      <c r="A28" s="208" t="s">
        <v>1785</v>
      </c>
      <c r="B28" s="209">
        <v>17511.7</v>
      </c>
      <c r="C28" s="209">
        <v>1116.9449999999999</v>
      </c>
      <c r="D28" s="217">
        <f t="shared" si="4"/>
        <v>18628.645</v>
      </c>
      <c r="E28" s="209">
        <v>20157.574965</v>
      </c>
      <c r="F28" s="209">
        <v>1178.5106699999999</v>
      </c>
      <c r="G28" s="217">
        <f t="shared" si="5"/>
        <v>21336.085634999999</v>
      </c>
      <c r="H28" s="209">
        <f t="shared" si="6"/>
        <v>115.10918394559067</v>
      </c>
      <c r="I28" s="209">
        <f t="shared" si="6"/>
        <v>105.51196970307402</v>
      </c>
      <c r="J28" s="218">
        <f t="shared" si="6"/>
        <v>114.53374969032906</v>
      </c>
      <c r="K28" s="205"/>
      <c r="L28" s="205"/>
      <c r="M28" s="205"/>
    </row>
    <row r="29" spans="1:15" ht="18">
      <c r="A29" s="208" t="s">
        <v>1786</v>
      </c>
      <c r="B29" s="209">
        <v>13064.74</v>
      </c>
      <c r="C29" s="209">
        <v>945.86</v>
      </c>
      <c r="D29" s="217">
        <f t="shared" si="4"/>
        <v>14010.6</v>
      </c>
      <c r="E29" s="209">
        <v>15466.77</v>
      </c>
      <c r="F29" s="209">
        <v>1020.9799999999998</v>
      </c>
      <c r="G29" s="217">
        <f t="shared" si="5"/>
        <v>16487.75</v>
      </c>
      <c r="H29" s="209">
        <f t="shared" si="6"/>
        <v>118.38559359007527</v>
      </c>
      <c r="I29" s="209">
        <f t="shared" si="6"/>
        <v>107.94197872835301</v>
      </c>
      <c r="J29" s="218">
        <f t="shared" si="6"/>
        <v>117.68054187543717</v>
      </c>
      <c r="K29" s="205"/>
      <c r="L29" s="205"/>
      <c r="M29" s="205"/>
      <c r="O29" s="215"/>
    </row>
    <row r="30" spans="1:15" ht="18">
      <c r="A30" s="208" t="s">
        <v>1787</v>
      </c>
      <c r="B30" s="209">
        <v>13479.986000000001</v>
      </c>
      <c r="C30" s="209">
        <v>1300.6570000000002</v>
      </c>
      <c r="D30" s="217">
        <f t="shared" si="4"/>
        <v>14780.643</v>
      </c>
      <c r="E30" s="209">
        <v>13974.137611</v>
      </c>
      <c r="F30" s="209">
        <v>1159.6050250000003</v>
      </c>
      <c r="G30" s="217">
        <f t="shared" si="5"/>
        <v>15133.742636000001</v>
      </c>
      <c r="H30" s="209">
        <f t="shared" si="6"/>
        <v>103.66581694521047</v>
      </c>
      <c r="I30" s="209">
        <f t="shared" si="6"/>
        <v>89.155328806902986</v>
      </c>
      <c r="J30" s="218">
        <f t="shared" si="6"/>
        <v>102.38893284953843</v>
      </c>
      <c r="K30" s="205"/>
      <c r="L30" s="210"/>
      <c r="M30" s="205"/>
    </row>
    <row r="31" spans="1:15" ht="18">
      <c r="A31" s="208" t="s">
        <v>1788</v>
      </c>
      <c r="B31" s="209">
        <v>13286.843999999999</v>
      </c>
      <c r="C31" s="209">
        <v>1350.2950000000001</v>
      </c>
      <c r="D31" s="217">
        <f t="shared" si="4"/>
        <v>14637.138999999999</v>
      </c>
      <c r="E31" s="209">
        <v>13421.34</v>
      </c>
      <c r="F31" s="209">
        <v>1155.7020000000002</v>
      </c>
      <c r="G31" s="217">
        <f t="shared" si="5"/>
        <v>14577.042000000001</v>
      </c>
      <c r="H31" s="209">
        <f t="shared" si="6"/>
        <v>101.01224941001792</v>
      </c>
      <c r="I31" s="209">
        <f t="shared" si="6"/>
        <v>85.588852806238648</v>
      </c>
      <c r="J31" s="218">
        <f t="shared" si="6"/>
        <v>99.589421129361426</v>
      </c>
      <c r="K31" s="205"/>
      <c r="L31" s="210"/>
      <c r="M31" s="210"/>
    </row>
    <row r="32" spans="1:15" ht="18">
      <c r="A32" s="208" t="s">
        <v>1789</v>
      </c>
      <c r="B32" s="209">
        <v>14776.1224</v>
      </c>
      <c r="C32" s="209">
        <v>1149.1985</v>
      </c>
      <c r="D32" s="217">
        <f t="shared" si="4"/>
        <v>15925.320900000001</v>
      </c>
      <c r="E32" s="209">
        <v>14441.683000000001</v>
      </c>
      <c r="F32" s="209">
        <v>938.75400000000002</v>
      </c>
      <c r="G32" s="217">
        <f>SUM(E32:F32)</f>
        <v>15380.437000000002</v>
      </c>
      <c r="H32" s="209">
        <f t="shared" si="6"/>
        <v>97.736622701501176</v>
      </c>
      <c r="I32" s="209">
        <f t="shared" si="6"/>
        <v>81.687715394685952</v>
      </c>
      <c r="J32" s="218">
        <f t="shared" si="6"/>
        <v>96.578505994186912</v>
      </c>
      <c r="K32" s="205"/>
      <c r="L32" s="205"/>
      <c r="M32" s="205"/>
    </row>
    <row r="33" spans="1:13" ht="18">
      <c r="A33" s="208" t="s">
        <v>1790</v>
      </c>
      <c r="B33" s="209">
        <v>18776.214</v>
      </c>
      <c r="C33" s="209">
        <v>1265.8050000000001</v>
      </c>
      <c r="D33" s="217">
        <f t="shared" si="4"/>
        <v>20042.019</v>
      </c>
      <c r="E33" s="209">
        <v>18359.650000000001</v>
      </c>
      <c r="F33" s="209">
        <v>995.95</v>
      </c>
      <c r="G33" s="217">
        <f t="shared" ref="G33:G34" si="7">SUM(E33:F33)</f>
        <v>19355.600000000002</v>
      </c>
      <c r="H33" s="209">
        <f t="shared" si="6"/>
        <v>97.781427075767255</v>
      </c>
      <c r="I33" s="209">
        <f t="shared" si="6"/>
        <v>78.681155470234359</v>
      </c>
      <c r="J33" s="217">
        <f t="shared" si="6"/>
        <v>96.575100542515216</v>
      </c>
      <c r="K33" s="205"/>
      <c r="L33" s="210"/>
      <c r="M33" s="205"/>
    </row>
    <row r="34" spans="1:13" ht="18">
      <c r="A34" s="208" t="s">
        <v>1791</v>
      </c>
      <c r="B34" s="209">
        <v>24289.98</v>
      </c>
      <c r="C34" s="209">
        <v>1202.2850000000001</v>
      </c>
      <c r="D34" s="217">
        <f t="shared" si="4"/>
        <v>25492.264999999999</v>
      </c>
      <c r="E34" s="209">
        <v>23718.65</v>
      </c>
      <c r="F34" s="209">
        <v>1343.21</v>
      </c>
      <c r="G34" s="217">
        <f t="shared" si="7"/>
        <v>25061.86</v>
      </c>
      <c r="H34" s="209">
        <f t="shared" si="6"/>
        <v>97.647877849220137</v>
      </c>
      <c r="I34" s="209">
        <f t="shared" si="6"/>
        <v>111.72143044286504</v>
      </c>
      <c r="J34" s="217">
        <f t="shared" si="6"/>
        <v>98.311625114520041</v>
      </c>
      <c r="K34" s="205"/>
      <c r="L34" s="205"/>
      <c r="M34" s="205"/>
    </row>
    <row r="35" spans="1:13" ht="18">
      <c r="A35" s="211" t="s">
        <v>1792</v>
      </c>
      <c r="B35" s="209">
        <v>27747.133999999998</v>
      </c>
      <c r="C35" s="209">
        <v>1700.7449999999999</v>
      </c>
      <c r="D35" s="217">
        <f>SUM(B35+C35)</f>
        <v>29447.878999999997</v>
      </c>
      <c r="E35" s="209">
        <v>28650.02</v>
      </c>
      <c r="F35" s="209">
        <v>2236.75</v>
      </c>
      <c r="G35" s="217">
        <f t="shared" ref="G35" si="8">SUM(E35:F35)</f>
        <v>30886.77</v>
      </c>
      <c r="H35" s="209">
        <f t="shared" si="6"/>
        <v>103.25397931188138</v>
      </c>
      <c r="I35" s="209">
        <f t="shared" si="6"/>
        <v>131.51589450505514</v>
      </c>
      <c r="J35" s="217">
        <f t="shared" si="6"/>
        <v>104.88622966699911</v>
      </c>
      <c r="K35" s="210"/>
      <c r="L35" s="205"/>
      <c r="M35" s="205"/>
    </row>
    <row r="36" spans="1:13" ht="18">
      <c r="A36" s="219" t="s">
        <v>342</v>
      </c>
      <c r="B36" s="217">
        <f t="shared" ref="B36:D36" si="9">SUM(B24:B35)</f>
        <v>256160.33840000001</v>
      </c>
      <c r="C36" s="217">
        <f t="shared" si="9"/>
        <v>16415.692500000001</v>
      </c>
      <c r="D36" s="217">
        <f t="shared" si="9"/>
        <v>272576.03090000001</v>
      </c>
      <c r="E36" s="217">
        <f>SUM(E24:E35)</f>
        <v>266938.30312699999</v>
      </c>
      <c r="F36" s="217">
        <f>SUM(F24:F35)</f>
        <v>15465.815544000001</v>
      </c>
      <c r="G36" s="217">
        <f>SUM(G24:G35)</f>
        <v>282404.118671</v>
      </c>
      <c r="H36" s="218">
        <f t="shared" si="6"/>
        <v>104.20750721767472</v>
      </c>
      <c r="I36" s="218">
        <f t="shared" si="6"/>
        <v>94.213604110822615</v>
      </c>
      <c r="J36" s="218">
        <f t="shared" si="6"/>
        <v>103.60563169789702</v>
      </c>
      <c r="K36" s="205"/>
      <c r="L36" s="212"/>
      <c r="M36" s="210"/>
    </row>
    <row r="37" spans="1:13" ht="6.75" customHeight="1"/>
    <row r="42" spans="1:13">
      <c r="D42" s="215"/>
      <c r="G42" s="215"/>
      <c r="J42" s="215"/>
    </row>
    <row r="43" spans="1:13">
      <c r="D43" s="215"/>
      <c r="G43" s="215"/>
      <c r="J43" s="215"/>
    </row>
    <row r="44" spans="1:13">
      <c r="D44" s="215"/>
      <c r="G44" s="215"/>
      <c r="J44" s="215"/>
    </row>
    <row r="47" spans="1:13">
      <c r="D47" s="215"/>
      <c r="G47" s="215"/>
      <c r="J47" s="215"/>
    </row>
  </sheetData>
  <mergeCells count="13">
    <mergeCell ref="A1:J1"/>
    <mergeCell ref="A2:J2"/>
    <mergeCell ref="H3:J3"/>
    <mergeCell ref="A4:A5"/>
    <mergeCell ref="B4:D4"/>
    <mergeCell ref="E4:G4"/>
    <mergeCell ref="H4:J4"/>
    <mergeCell ref="A20:J20"/>
    <mergeCell ref="H21:J21"/>
    <mergeCell ref="A22:A23"/>
    <mergeCell ref="B22:D22"/>
    <mergeCell ref="E22:G22"/>
    <mergeCell ref="H22:J22"/>
  </mergeCells>
  <printOptions horizontalCentered="1"/>
  <pageMargins left="0.43307086614173201" right="0.26" top="0.47" bottom="0.24" header="0" footer="0"/>
  <pageSetup paperSize="9" scale="83"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zoomScale="70" zoomScaleNormal="70" workbookViewId="0">
      <selection activeCell="F7" sqref="F7"/>
    </sheetView>
  </sheetViews>
  <sheetFormatPr defaultRowHeight="15"/>
  <cols>
    <col min="1" max="1" width="14" customWidth="1"/>
    <col min="2" max="2" width="12.42578125" customWidth="1"/>
    <col min="3" max="3" width="12.5703125" customWidth="1"/>
    <col min="4" max="4" width="11.28515625" customWidth="1"/>
    <col min="5" max="5" width="12.42578125" customWidth="1"/>
    <col min="6" max="6" width="8.42578125" customWidth="1"/>
    <col min="7" max="7" width="12.5703125" customWidth="1"/>
    <col min="8" max="8" width="12.42578125" customWidth="1"/>
    <col min="9" max="9" width="11.140625" customWidth="1"/>
    <col min="10" max="10" width="11.42578125" customWidth="1"/>
    <col min="11" max="11" width="8.5703125" customWidth="1"/>
    <col min="12" max="12" width="7.7109375" customWidth="1"/>
    <col min="13" max="13" width="7.7109375" bestFit="1" customWidth="1"/>
    <col min="14" max="14" width="13" bestFit="1" customWidth="1"/>
    <col min="15" max="15" width="15.85546875" customWidth="1"/>
    <col min="16" max="16" width="18.140625" customWidth="1"/>
    <col min="17" max="17" width="18.140625" bestFit="1" customWidth="1"/>
    <col min="18" max="18" width="16.85546875" customWidth="1"/>
    <col min="19" max="19" width="13.42578125" customWidth="1"/>
  </cols>
  <sheetData>
    <row r="1" spans="1:23" ht="24">
      <c r="A1" s="482" t="s">
        <v>1794</v>
      </c>
      <c r="B1" s="482"/>
      <c r="C1" s="482"/>
      <c r="D1" s="482"/>
      <c r="E1" s="482"/>
      <c r="F1" s="482"/>
      <c r="G1" s="482"/>
      <c r="H1" s="482"/>
      <c r="I1" s="482"/>
      <c r="J1" s="482"/>
      <c r="K1" s="482"/>
      <c r="L1" s="482"/>
      <c r="M1" s="482"/>
      <c r="O1" s="220"/>
    </row>
    <row r="2" spans="1:23" ht="23.25">
      <c r="A2" s="483" t="s">
        <v>1795</v>
      </c>
      <c r="B2" s="483"/>
      <c r="C2" s="483"/>
      <c r="D2" s="483"/>
      <c r="E2" s="483"/>
      <c r="F2" s="483"/>
      <c r="G2" s="483"/>
      <c r="H2" s="483"/>
      <c r="I2" s="483"/>
      <c r="J2" s="483"/>
      <c r="K2" s="483"/>
      <c r="L2" s="483"/>
      <c r="M2" s="483"/>
    </row>
    <row r="3" spans="1:23" ht="30.75" thickBot="1">
      <c r="A3" s="221" t="s">
        <v>1796</v>
      </c>
      <c r="B3" s="222"/>
      <c r="C3" s="222"/>
      <c r="D3" s="222"/>
      <c r="E3" s="222"/>
      <c r="F3" s="484"/>
      <c r="G3" s="484"/>
      <c r="H3" s="484"/>
      <c r="I3" s="223"/>
      <c r="J3" s="485" t="s">
        <v>1797</v>
      </c>
      <c r="K3" s="485"/>
      <c r="L3" s="485"/>
      <c r="M3" s="485"/>
    </row>
    <row r="4" spans="1:23" ht="29.25" customHeight="1">
      <c r="A4" s="486" t="s">
        <v>1774</v>
      </c>
      <c r="B4" s="488" t="s">
        <v>1798</v>
      </c>
      <c r="C4" s="488"/>
      <c r="D4" s="488"/>
      <c r="E4" s="488"/>
      <c r="F4" s="488"/>
      <c r="G4" s="488" t="s">
        <v>1799</v>
      </c>
      <c r="H4" s="488"/>
      <c r="I4" s="488"/>
      <c r="J4" s="488"/>
      <c r="K4" s="488"/>
      <c r="L4" s="489" t="s">
        <v>1800</v>
      </c>
      <c r="M4" s="491" t="s">
        <v>1801</v>
      </c>
    </row>
    <row r="5" spans="1:23" ht="43.5" customHeight="1">
      <c r="A5" s="487"/>
      <c r="B5" s="224" t="s">
        <v>1802</v>
      </c>
      <c r="C5" s="224" t="s">
        <v>1803</v>
      </c>
      <c r="D5" s="224" t="s">
        <v>1804</v>
      </c>
      <c r="E5" s="224" t="s">
        <v>1805</v>
      </c>
      <c r="F5" s="225" t="s">
        <v>1806</v>
      </c>
      <c r="G5" s="224" t="s">
        <v>1802</v>
      </c>
      <c r="H5" s="224" t="s">
        <v>1803</v>
      </c>
      <c r="I5" s="224" t="s">
        <v>1804</v>
      </c>
      <c r="J5" s="224" t="s">
        <v>1805</v>
      </c>
      <c r="K5" s="225" t="s">
        <v>1806</v>
      </c>
      <c r="L5" s="490"/>
      <c r="M5" s="492"/>
      <c r="O5" s="480"/>
      <c r="P5" s="480"/>
    </row>
    <row r="6" spans="1:23" ht="35.25" customHeight="1">
      <c r="A6" s="302" t="s">
        <v>1781</v>
      </c>
      <c r="B6" s="226">
        <v>2710.0922660000001</v>
      </c>
      <c r="C6" s="226">
        <v>2168.9293299999999</v>
      </c>
      <c r="D6" s="226"/>
      <c r="E6" s="226">
        <f>B6-C6-D6</f>
        <v>541.16293600000017</v>
      </c>
      <c r="F6" s="227">
        <f>E6/B6*100</f>
        <v>19.9684321744048</v>
      </c>
      <c r="G6" s="228">
        <v>2483.1463050000002</v>
      </c>
      <c r="H6" s="229">
        <v>1978.4480840000001</v>
      </c>
      <c r="I6" s="226"/>
      <c r="J6" s="226">
        <f>G6-H6-I6</f>
        <v>504.6982210000001</v>
      </c>
      <c r="K6" s="230">
        <f>J6/G6*100</f>
        <v>20.324949036782595</v>
      </c>
      <c r="L6" s="231">
        <f t="shared" ref="L6:L28" si="0">F6-K6</f>
        <v>-0.35651686237779501</v>
      </c>
      <c r="M6" s="303">
        <v>20.007530550881111</v>
      </c>
      <c r="N6" s="232"/>
      <c r="O6" s="233"/>
      <c r="P6" s="233"/>
      <c r="Q6" s="233"/>
      <c r="R6" s="234"/>
      <c r="S6" s="234"/>
      <c r="T6" s="234"/>
      <c r="U6" s="235"/>
      <c r="V6" s="235"/>
      <c r="W6" s="235"/>
    </row>
    <row r="7" spans="1:23" ht="35.25" customHeight="1">
      <c r="A7" s="304" t="s">
        <v>1782</v>
      </c>
      <c r="B7" s="236">
        <v>2801.971912</v>
      </c>
      <c r="C7" s="237">
        <v>2298.626972</v>
      </c>
      <c r="D7" s="237"/>
      <c r="E7" s="226">
        <f t="shared" ref="E7:E19" si="1">B7-C7-D7</f>
        <v>503.34493999999995</v>
      </c>
      <c r="F7" s="227">
        <f t="shared" ref="F7:F22" si="2">E7/B7*100</f>
        <v>17.963953808541959</v>
      </c>
      <c r="G7" s="238">
        <v>2648.2862949999999</v>
      </c>
      <c r="H7" s="239">
        <v>2127.8305059999998</v>
      </c>
      <c r="I7" s="226"/>
      <c r="J7" s="226">
        <f>G7-H7-I7</f>
        <v>520.4557890000001</v>
      </c>
      <c r="K7" s="230">
        <f t="shared" ref="K7:K28" si="3">J7/G7*100</f>
        <v>19.65255002763967</v>
      </c>
      <c r="L7" s="231">
        <f t="shared" si="0"/>
        <v>-1.6885962190977111</v>
      </c>
      <c r="M7" s="303">
        <v>19.171205859897153</v>
      </c>
      <c r="N7" s="232"/>
      <c r="O7" s="233"/>
      <c r="P7" s="233"/>
      <c r="Q7" s="233"/>
    </row>
    <row r="8" spans="1:23" ht="35.25" customHeight="1">
      <c r="A8" s="305" t="s">
        <v>1807</v>
      </c>
      <c r="B8" s="240">
        <f>B7+B6</f>
        <v>5512.0641780000005</v>
      </c>
      <c r="C8" s="240">
        <f>C7+C6</f>
        <v>4467.556302</v>
      </c>
      <c r="D8" s="241"/>
      <c r="E8" s="241">
        <f>E7+E6</f>
        <v>1044.5078760000001</v>
      </c>
      <c r="F8" s="242">
        <f t="shared" si="2"/>
        <v>18.949486839592456</v>
      </c>
      <c r="G8" s="243">
        <f>SUM(G6:G7)</f>
        <v>5131.4326000000001</v>
      </c>
      <c r="H8" s="244">
        <f>H7+H6</f>
        <v>4106.2785899999999</v>
      </c>
      <c r="I8" s="241"/>
      <c r="J8" s="241">
        <f t="shared" ref="J8:J27" si="4">G8-H8-I8</f>
        <v>1025.1540100000002</v>
      </c>
      <c r="K8" s="242">
        <f>J8/G8*100</f>
        <v>19.977929944943643</v>
      </c>
      <c r="L8" s="245">
        <f t="shared" si="0"/>
        <v>-1.0284431053511867</v>
      </c>
      <c r="M8" s="306">
        <v>19.576371014111441</v>
      </c>
      <c r="N8" s="232"/>
      <c r="O8" s="233"/>
      <c r="P8" s="233"/>
      <c r="Q8" s="233"/>
    </row>
    <row r="9" spans="1:23" ht="35.25" customHeight="1">
      <c r="A9" s="304" t="s">
        <v>1783</v>
      </c>
      <c r="B9" s="226">
        <v>2334.5707609999999</v>
      </c>
      <c r="C9" s="226">
        <v>1978.3311309999999</v>
      </c>
      <c r="D9" s="226"/>
      <c r="E9" s="226">
        <f t="shared" si="1"/>
        <v>356.23963000000003</v>
      </c>
      <c r="F9" s="230">
        <f t="shared" si="2"/>
        <v>15.259320297809555</v>
      </c>
      <c r="G9" s="246">
        <v>2181.692994</v>
      </c>
      <c r="H9" s="247">
        <v>1926.082889</v>
      </c>
      <c r="I9" s="226"/>
      <c r="J9" s="226">
        <f t="shared" si="4"/>
        <v>255.61010499999998</v>
      </c>
      <c r="K9" s="230">
        <f t="shared" si="3"/>
        <v>11.716135391320782</v>
      </c>
      <c r="L9" s="231">
        <f t="shared" si="0"/>
        <v>3.5431849064887739</v>
      </c>
      <c r="M9" s="307">
        <v>11.533162339344139</v>
      </c>
      <c r="N9" s="232"/>
      <c r="O9" s="233"/>
      <c r="P9" s="233"/>
      <c r="Q9" s="233"/>
      <c r="R9" s="248"/>
    </row>
    <row r="10" spans="1:23" ht="35.25" customHeight="1">
      <c r="A10" s="305" t="s">
        <v>1807</v>
      </c>
      <c r="B10" s="241">
        <f>B9+B8</f>
        <v>7846.6349390000005</v>
      </c>
      <c r="C10" s="241">
        <f>C9+C8</f>
        <v>6445.8874329999999</v>
      </c>
      <c r="D10" s="241"/>
      <c r="E10" s="241">
        <f t="shared" ref="E10" si="5">E9+E8</f>
        <v>1400.7475060000002</v>
      </c>
      <c r="F10" s="242">
        <f t="shared" si="2"/>
        <v>17.851569709683929</v>
      </c>
      <c r="G10" s="249">
        <f>G9+G8</f>
        <v>7313.1255940000001</v>
      </c>
      <c r="H10" s="250">
        <f>H9+H8</f>
        <v>6032.3614790000001</v>
      </c>
      <c r="I10" s="241"/>
      <c r="J10" s="241">
        <f t="shared" si="4"/>
        <v>1280.7641149999999</v>
      </c>
      <c r="K10" s="242">
        <f t="shared" si="3"/>
        <v>17.513224660749618</v>
      </c>
      <c r="L10" s="245">
        <f t="shared" si="0"/>
        <v>0.33834504893431117</v>
      </c>
      <c r="M10" s="308">
        <v>17.174961919294432</v>
      </c>
      <c r="N10" s="232"/>
      <c r="O10" s="233"/>
      <c r="P10" s="233"/>
      <c r="Q10" s="233"/>
    </row>
    <row r="11" spans="1:23" ht="35.25" customHeight="1">
      <c r="A11" s="304" t="s">
        <v>1784</v>
      </c>
      <c r="B11" s="251">
        <v>1788.4658979999999</v>
      </c>
      <c r="C11" s="251">
        <v>1677.881588</v>
      </c>
      <c r="D11" s="251"/>
      <c r="E11" s="251">
        <f t="shared" si="1"/>
        <v>110.58430999999996</v>
      </c>
      <c r="F11" s="230">
        <f t="shared" si="2"/>
        <v>6.1831936590831198</v>
      </c>
      <c r="G11" s="252">
        <v>1599.007556</v>
      </c>
      <c r="H11" s="253">
        <v>1438.4088509999999</v>
      </c>
      <c r="I11" s="251"/>
      <c r="J11" s="251">
        <f t="shared" si="4"/>
        <v>160.59870500000011</v>
      </c>
      <c r="K11" s="230">
        <f t="shared" si="3"/>
        <v>10.043648911937982</v>
      </c>
      <c r="L11" s="254">
        <f t="shared" si="0"/>
        <v>-3.8604552528548624</v>
      </c>
      <c r="M11" s="309">
        <v>9.8867953904465384</v>
      </c>
      <c r="N11" s="232"/>
      <c r="O11" s="233"/>
      <c r="P11" s="233"/>
      <c r="Q11" s="233"/>
    </row>
    <row r="12" spans="1:23" ht="35.25" customHeight="1">
      <c r="A12" s="305" t="s">
        <v>1807</v>
      </c>
      <c r="B12" s="255">
        <f>B11+B10</f>
        <v>9635.100837</v>
      </c>
      <c r="C12" s="255">
        <f>C11+C10</f>
        <v>8123.7690210000001</v>
      </c>
      <c r="D12" s="255"/>
      <c r="E12" s="255">
        <f t="shared" ref="E12" si="6">E11+E10</f>
        <v>1511.3318160000001</v>
      </c>
      <c r="F12" s="242">
        <f t="shared" si="2"/>
        <v>15.685687587163549</v>
      </c>
      <c r="G12" s="256">
        <f>G11+G10</f>
        <v>8912.1331499999997</v>
      </c>
      <c r="H12" s="257">
        <f>H11+H10</f>
        <v>7470.7703300000003</v>
      </c>
      <c r="I12" s="255"/>
      <c r="J12" s="255">
        <f t="shared" si="4"/>
        <v>1441.3628199999994</v>
      </c>
      <c r="K12" s="242">
        <f t="shared" si="3"/>
        <v>16.173039560119225</v>
      </c>
      <c r="L12" s="258">
        <f t="shared" si="0"/>
        <v>-0.48735197295567545</v>
      </c>
      <c r="M12" s="310">
        <v>15.866469503460968</v>
      </c>
      <c r="N12" s="232"/>
      <c r="O12" s="233"/>
      <c r="P12" s="233"/>
      <c r="Q12" s="233"/>
    </row>
    <row r="13" spans="1:23" ht="35.25" customHeight="1">
      <c r="A13" s="304" t="s">
        <v>1785</v>
      </c>
      <c r="B13" s="259">
        <f>1153.490953+3.93858</f>
        <v>1157.429533</v>
      </c>
      <c r="C13" s="251">
        <v>1131.6826980000001</v>
      </c>
      <c r="D13" s="251">
        <v>3.93858</v>
      </c>
      <c r="E13" s="260">
        <f t="shared" si="1"/>
        <v>21.808254999999917</v>
      </c>
      <c r="F13" s="261">
        <f t="shared" si="2"/>
        <v>1.8841972127213655</v>
      </c>
      <c r="G13" s="262">
        <v>1003.178226</v>
      </c>
      <c r="H13" s="253">
        <v>979.32891700000005</v>
      </c>
      <c r="I13" s="260"/>
      <c r="J13" s="260">
        <f t="shared" si="4"/>
        <v>23.849308999999948</v>
      </c>
      <c r="K13" s="261">
        <f t="shared" si="3"/>
        <v>2.3773750647574312</v>
      </c>
      <c r="L13" s="263">
        <f t="shared" si="0"/>
        <v>-0.49317785203606568</v>
      </c>
      <c r="M13" s="309">
        <v>2.3402471589452403</v>
      </c>
      <c r="O13" s="264"/>
      <c r="P13" s="233"/>
      <c r="Q13" s="233"/>
    </row>
    <row r="14" spans="1:23" ht="35.25" customHeight="1">
      <c r="A14" s="305" t="s">
        <v>1807</v>
      </c>
      <c r="B14" s="255">
        <f>B13+B12</f>
        <v>10792.53037</v>
      </c>
      <c r="C14" s="255">
        <f>C13+C12</f>
        <v>9255.4517190000006</v>
      </c>
      <c r="D14" s="255">
        <f t="shared" ref="D14:E14" si="7">D13+D12</f>
        <v>3.93858</v>
      </c>
      <c r="E14" s="255">
        <f t="shared" si="7"/>
        <v>1533.140071</v>
      </c>
      <c r="F14" s="265">
        <f t="shared" si="2"/>
        <v>14.205566428255509</v>
      </c>
      <c r="G14" s="256">
        <f>G13+G12</f>
        <v>9915.3113759999997</v>
      </c>
      <c r="H14" s="266">
        <f>H13+H12</f>
        <v>8450.0992470000001</v>
      </c>
      <c r="I14" s="267"/>
      <c r="J14" s="267">
        <f t="shared" si="4"/>
        <v>1465.2121289999995</v>
      </c>
      <c r="K14" s="265">
        <f t="shared" si="3"/>
        <v>14.777267938821808</v>
      </c>
      <c r="L14" s="268">
        <f t="shared" si="0"/>
        <v>-0.57170151056629948</v>
      </c>
      <c r="M14" s="310">
        <v>14.497153810015851</v>
      </c>
      <c r="O14" s="269"/>
      <c r="P14" s="233"/>
      <c r="Q14" s="233"/>
    </row>
    <row r="15" spans="1:23" ht="35.25" customHeight="1">
      <c r="A15" s="304" t="s">
        <v>1786</v>
      </c>
      <c r="B15" s="270">
        <f>1107.977208+25.4159</f>
        <v>1133.393108</v>
      </c>
      <c r="C15" s="226">
        <v>981.51304600000003</v>
      </c>
      <c r="D15" s="226">
        <v>25.415900000000001</v>
      </c>
      <c r="E15" s="251">
        <f t="shared" si="1"/>
        <v>126.46416199999996</v>
      </c>
      <c r="F15" s="230">
        <f t="shared" si="2"/>
        <v>11.158014029497695</v>
      </c>
      <c r="G15" s="271">
        <v>972.076142</v>
      </c>
      <c r="H15" s="272">
        <v>866.59602700000005</v>
      </c>
      <c r="I15" s="251"/>
      <c r="J15" s="251">
        <f t="shared" si="4"/>
        <v>105.48011499999996</v>
      </c>
      <c r="K15" s="230">
        <f t="shared" si="3"/>
        <v>10.851013664729974</v>
      </c>
      <c r="L15" s="231">
        <f t="shared" si="0"/>
        <v>0.30700036476772041</v>
      </c>
      <c r="M15" s="303">
        <v>10.68155137866364</v>
      </c>
      <c r="O15" s="269"/>
      <c r="P15" s="233"/>
      <c r="Q15" s="233"/>
      <c r="R15" s="273"/>
      <c r="S15" s="274"/>
    </row>
    <row r="16" spans="1:23" ht="35.25" customHeight="1">
      <c r="A16" s="305" t="s">
        <v>1807</v>
      </c>
      <c r="B16" s="255">
        <f>B15+B14</f>
        <v>11925.923478000001</v>
      </c>
      <c r="C16" s="255">
        <f>C15+C14</f>
        <v>10236.964765000001</v>
      </c>
      <c r="D16" s="255">
        <f t="shared" ref="D16:E16" si="8">D15+D14</f>
        <v>29.354480000000002</v>
      </c>
      <c r="E16" s="255">
        <f t="shared" si="8"/>
        <v>1659.604233</v>
      </c>
      <c r="F16" s="242">
        <f t="shared" si="2"/>
        <v>13.915938971615125</v>
      </c>
      <c r="G16" s="256">
        <f>G15+G14</f>
        <v>10887.387518</v>
      </c>
      <c r="H16" s="266">
        <f>H15+H14</f>
        <v>9316.6952739999997</v>
      </c>
      <c r="I16" s="255"/>
      <c r="J16" s="255">
        <f t="shared" si="4"/>
        <v>1570.6922439999998</v>
      </c>
      <c r="K16" s="242">
        <f t="shared" si="3"/>
        <v>14.426713859529583</v>
      </c>
      <c r="L16" s="245">
        <f t="shared" si="0"/>
        <v>-0.51077488791445802</v>
      </c>
      <c r="M16" s="306">
        <v>14.156296791627845</v>
      </c>
      <c r="O16" s="269"/>
      <c r="P16" s="233"/>
      <c r="Q16" s="233"/>
      <c r="R16" s="275"/>
      <c r="S16" s="276"/>
    </row>
    <row r="17" spans="1:20" ht="35.25" customHeight="1">
      <c r="A17" s="304" t="s">
        <v>1787</v>
      </c>
      <c r="B17" s="251">
        <f>1066.624154+27.0033</f>
        <v>1093.6274540000002</v>
      </c>
      <c r="C17" s="251">
        <v>993.39498100000003</v>
      </c>
      <c r="D17" s="251">
        <v>27.003299999999999</v>
      </c>
      <c r="E17" s="251">
        <f t="shared" si="1"/>
        <v>73.229173000000145</v>
      </c>
      <c r="F17" s="230">
        <f t="shared" si="2"/>
        <v>6.6959889066574334</v>
      </c>
      <c r="G17" s="252">
        <f>1031.049282+28.135633</f>
        <v>1059.184915</v>
      </c>
      <c r="H17" s="253">
        <v>976.54596200000003</v>
      </c>
      <c r="I17" s="277">
        <v>28.135632999999999</v>
      </c>
      <c r="J17" s="251">
        <f t="shared" si="4"/>
        <v>54.503320000000016</v>
      </c>
      <c r="K17" s="230">
        <f t="shared" si="3"/>
        <v>5.1457794789307414</v>
      </c>
      <c r="L17" s="278">
        <f t="shared" si="0"/>
        <v>1.550209427726692</v>
      </c>
      <c r="M17" s="311">
        <v>5.2036437553479322</v>
      </c>
      <c r="O17" s="269"/>
      <c r="P17" s="233"/>
      <c r="Q17" s="233"/>
      <c r="R17" s="273"/>
      <c r="S17" s="274"/>
    </row>
    <row r="18" spans="1:20" ht="35.25" customHeight="1">
      <c r="A18" s="305" t="s">
        <v>1807</v>
      </c>
      <c r="B18" s="255">
        <f>B17+B16</f>
        <v>13019.550932</v>
      </c>
      <c r="C18" s="255">
        <f>C17+C16</f>
        <v>11230.359746</v>
      </c>
      <c r="D18" s="255">
        <f t="shared" ref="D18:E18" si="9">D17+D16</f>
        <v>56.357780000000005</v>
      </c>
      <c r="E18" s="255">
        <f t="shared" si="9"/>
        <v>1732.8334060000002</v>
      </c>
      <c r="F18" s="242">
        <f t="shared" si="2"/>
        <v>13.309471386919878</v>
      </c>
      <c r="G18" s="256">
        <f>G17+G16</f>
        <v>11946.572432999999</v>
      </c>
      <c r="H18" s="257">
        <f>H17+H16</f>
        <v>10293.241236</v>
      </c>
      <c r="I18" s="257">
        <f t="shared" ref="I18:J18" si="10">I17+I16</f>
        <v>28.135632999999999</v>
      </c>
      <c r="J18" s="257">
        <f t="shared" si="10"/>
        <v>1625.1955639999999</v>
      </c>
      <c r="K18" s="242">
        <f t="shared" si="3"/>
        <v>13.603864816578891</v>
      </c>
      <c r="L18" s="279">
        <f t="shared" si="0"/>
        <v>-0.29439342965901361</v>
      </c>
      <c r="M18" s="312">
        <v>13.381434938906253</v>
      </c>
      <c r="O18" s="269"/>
      <c r="P18" s="233"/>
      <c r="Q18" s="233"/>
      <c r="R18" s="273"/>
      <c r="S18" s="276"/>
    </row>
    <row r="19" spans="1:20" ht="35.25" customHeight="1">
      <c r="A19" s="304" t="s">
        <v>1788</v>
      </c>
      <c r="B19" s="226">
        <f>1089.772434+23.24248</f>
        <v>1113.0149139999999</v>
      </c>
      <c r="C19" s="226">
        <v>1023.216103</v>
      </c>
      <c r="D19" s="226">
        <v>23.24248</v>
      </c>
      <c r="E19" s="226">
        <f t="shared" si="1"/>
        <v>66.556330999999886</v>
      </c>
      <c r="F19" s="230">
        <f t="shared" si="2"/>
        <v>5.979823824714706</v>
      </c>
      <c r="G19" s="271">
        <f>1025.800138+22.95108</f>
        <v>1048.7512180000001</v>
      </c>
      <c r="H19" s="272">
        <v>979.51895400000001</v>
      </c>
      <c r="I19" s="272">
        <v>22.951080000000001</v>
      </c>
      <c r="J19" s="226">
        <f t="shared" si="4"/>
        <v>46.281184000000096</v>
      </c>
      <c r="K19" s="230">
        <f t="shared" si="3"/>
        <v>4.4129802383695624</v>
      </c>
      <c r="L19" s="231">
        <f t="shared" si="0"/>
        <v>1.5668435863451435</v>
      </c>
      <c r="M19" s="311">
        <v>4.4358436219416957</v>
      </c>
      <c r="O19" s="280"/>
      <c r="P19" s="234"/>
      <c r="Q19" s="233"/>
      <c r="R19" s="273"/>
      <c r="S19" s="274"/>
    </row>
    <row r="20" spans="1:20" ht="35.25" customHeight="1">
      <c r="A20" s="305" t="s">
        <v>1807</v>
      </c>
      <c r="B20" s="241">
        <f>B18+B19</f>
        <v>14132.565846</v>
      </c>
      <c r="C20" s="241">
        <f>C19+C18</f>
        <v>12253.575849000001</v>
      </c>
      <c r="D20" s="241">
        <f t="shared" ref="D20:E20" si="11">D19+D18</f>
        <v>79.600260000000006</v>
      </c>
      <c r="E20" s="241">
        <f t="shared" si="11"/>
        <v>1799.389737</v>
      </c>
      <c r="F20" s="242">
        <f t="shared" si="2"/>
        <v>12.73222256034483</v>
      </c>
      <c r="G20" s="249">
        <f>G19+G18</f>
        <v>12995.323650999999</v>
      </c>
      <c r="H20" s="281">
        <f>H19+H18</f>
        <v>11272.760189999999</v>
      </c>
      <c r="I20" s="281">
        <f t="shared" ref="I20:J20" si="12">I19+I18</f>
        <v>51.086713000000003</v>
      </c>
      <c r="J20" s="281">
        <f t="shared" si="12"/>
        <v>1671.476748</v>
      </c>
      <c r="K20" s="242">
        <f t="shared" si="3"/>
        <v>12.862140204344804</v>
      </c>
      <c r="L20" s="245">
        <f t="shared" si="0"/>
        <v>-0.12991764399997408</v>
      </c>
      <c r="M20" s="312">
        <v>12.672236293972148</v>
      </c>
      <c r="O20" s="269"/>
      <c r="Q20" s="233"/>
      <c r="R20" s="233"/>
      <c r="S20" s="276"/>
    </row>
    <row r="21" spans="1:20" ht="35.25" customHeight="1">
      <c r="A21" s="304" t="s">
        <v>1789</v>
      </c>
      <c r="B21" s="270">
        <f>1605.87+30.99202</f>
        <v>1636.8620199999998</v>
      </c>
      <c r="C21" s="270">
        <v>1309.7423699999999</v>
      </c>
      <c r="D21" s="270">
        <v>30.99202</v>
      </c>
      <c r="E21" s="270">
        <f>B21-C21-D21</f>
        <v>296.12762999999984</v>
      </c>
      <c r="F21" s="261">
        <f t="shared" si="2"/>
        <v>18.091178509963832</v>
      </c>
      <c r="G21" s="282">
        <f>1409.788623+7.76352</f>
        <v>1417.5521429999999</v>
      </c>
      <c r="H21" s="283">
        <v>1147.9767440000001</v>
      </c>
      <c r="I21" s="283">
        <v>7.7635199999999998</v>
      </c>
      <c r="J21" s="270">
        <f>G21-H21-I21</f>
        <v>261.81187899999986</v>
      </c>
      <c r="K21" s="261">
        <f t="shared" si="3"/>
        <v>18.469294430744611</v>
      </c>
      <c r="L21" s="254">
        <f t="shared" si="0"/>
        <v>-0.37811592078077894</v>
      </c>
      <c r="M21" s="307">
        <v>18.276572662880071</v>
      </c>
      <c r="O21" s="269"/>
      <c r="Q21" s="284"/>
      <c r="R21" s="233"/>
      <c r="S21" s="274"/>
      <c r="T21" s="274"/>
    </row>
    <row r="22" spans="1:20" ht="35.25" customHeight="1">
      <c r="A22" s="305" t="s">
        <v>1807</v>
      </c>
      <c r="B22" s="285">
        <f>B21+B20</f>
        <v>15769.427866</v>
      </c>
      <c r="C22" s="285">
        <f>C21+C20</f>
        <v>13563.318219000001</v>
      </c>
      <c r="D22" s="285">
        <f t="shared" ref="D22:E22" si="13">D21+D20</f>
        <v>110.59228</v>
      </c>
      <c r="E22" s="285">
        <f t="shared" si="13"/>
        <v>2095.5173669999999</v>
      </c>
      <c r="F22" s="265">
        <f t="shared" si="2"/>
        <v>13.288480627240023</v>
      </c>
      <c r="G22" s="286">
        <f>G21+G20</f>
        <v>14412.875794</v>
      </c>
      <c r="H22" s="287">
        <f>H21+H20</f>
        <v>12420.736933999999</v>
      </c>
      <c r="I22" s="287">
        <f t="shared" ref="I22:J22" si="14">I21+I20</f>
        <v>58.850233000000003</v>
      </c>
      <c r="J22" s="287">
        <f t="shared" si="14"/>
        <v>1933.2886269999999</v>
      </c>
      <c r="K22" s="265">
        <f t="shared" si="3"/>
        <v>13.413621643813912</v>
      </c>
      <c r="L22" s="258">
        <f t="shared" si="0"/>
        <v>-0.12514101657388821</v>
      </c>
      <c r="M22" s="308">
        <v>13.222867866452907</v>
      </c>
      <c r="O22" s="12"/>
      <c r="P22" s="288"/>
      <c r="Q22" s="233"/>
      <c r="R22" s="233"/>
    </row>
    <row r="23" spans="1:20" ht="35.25" customHeight="1">
      <c r="A23" s="304" t="s">
        <v>1790</v>
      </c>
      <c r="B23" s="226">
        <f>2194.332374+19.67407</f>
        <v>2214.0064440000001</v>
      </c>
      <c r="C23" s="226">
        <v>1849.302242</v>
      </c>
      <c r="D23" s="226">
        <v>19.67407</v>
      </c>
      <c r="E23" s="226">
        <f>B23-C23-D23</f>
        <v>345.03013200000009</v>
      </c>
      <c r="F23" s="230">
        <f>E23/B23*100</f>
        <v>15.583971443942197</v>
      </c>
      <c r="G23" s="246">
        <f>1730.065916+5.132409</f>
        <v>1735.1983250000001</v>
      </c>
      <c r="H23" s="247">
        <v>1471.244989</v>
      </c>
      <c r="I23" s="226">
        <v>5.132409</v>
      </c>
      <c r="J23" s="226">
        <f t="shared" si="4"/>
        <v>258.82092700000004</v>
      </c>
      <c r="K23" s="230">
        <f t="shared" si="3"/>
        <v>14.915927664925565</v>
      </c>
      <c r="L23" s="254">
        <f t="shared" si="0"/>
        <v>0.66804377901663159</v>
      </c>
      <c r="M23" s="303">
        <v>14.726541363957267</v>
      </c>
      <c r="O23" s="12"/>
      <c r="Q23" s="233"/>
      <c r="R23" s="233"/>
      <c r="S23" s="274"/>
    </row>
    <row r="24" spans="1:20" ht="35.25" customHeight="1">
      <c r="A24" s="305" t="s">
        <v>1807</v>
      </c>
      <c r="B24" s="241">
        <f>B23+B22</f>
        <v>17983.434310000001</v>
      </c>
      <c r="C24" s="241">
        <f>C23+C22</f>
        <v>15412.620461</v>
      </c>
      <c r="D24" s="241">
        <f>D23+D22</f>
        <v>130.26634999999999</v>
      </c>
      <c r="E24" s="241">
        <f t="shared" ref="E24:E28" si="15">B24-C24-D24</f>
        <v>2440.5474990000002</v>
      </c>
      <c r="F24" s="242">
        <f t="shared" ref="F24:F28" si="16">E24/B24*100</f>
        <v>13.571086906592095</v>
      </c>
      <c r="G24" s="249">
        <f>G22+G23</f>
        <v>16148.074118999999</v>
      </c>
      <c r="H24" s="281">
        <f>H23+H22</f>
        <v>13891.981922999999</v>
      </c>
      <c r="I24" s="281">
        <f>I23+I22</f>
        <v>63.982642000000006</v>
      </c>
      <c r="J24" s="281">
        <f t="shared" ref="J24" si="17">J23+J22</f>
        <v>2192.1095540000001</v>
      </c>
      <c r="K24" s="242">
        <f t="shared" si="3"/>
        <v>13.575052590455602</v>
      </c>
      <c r="L24" s="258">
        <f t="shared" si="0"/>
        <v>-3.9656838635071523E-3</v>
      </c>
      <c r="M24" s="306">
        <v>13.384668690238474</v>
      </c>
      <c r="O24" s="289"/>
      <c r="P24" s="232"/>
      <c r="Q24" s="233"/>
      <c r="R24" s="233"/>
    </row>
    <row r="25" spans="1:20" ht="35.25" customHeight="1">
      <c r="A25" s="304" t="s">
        <v>1808</v>
      </c>
      <c r="B25" s="226">
        <f>2599.399561+27.80524</f>
        <v>2627.2048010000003</v>
      </c>
      <c r="C25" s="226">
        <v>2070.6729650000002</v>
      </c>
      <c r="D25" s="226">
        <v>27.805240000000001</v>
      </c>
      <c r="E25" s="226">
        <f t="shared" si="15"/>
        <v>528.72659600000009</v>
      </c>
      <c r="F25" s="230">
        <f t="shared" si="16"/>
        <v>20.125062035466339</v>
      </c>
      <c r="G25" s="271">
        <v>2233.8211879999999</v>
      </c>
      <c r="H25" s="272">
        <v>1768.8153830000001</v>
      </c>
      <c r="I25" s="270">
        <v>0</v>
      </c>
      <c r="J25" s="270">
        <f t="shared" si="4"/>
        <v>465.00580499999978</v>
      </c>
      <c r="K25" s="261">
        <f t="shared" si="3"/>
        <v>20.816608218150709</v>
      </c>
      <c r="L25" s="254">
        <f t="shared" si="0"/>
        <v>-0.69154618268436963</v>
      </c>
      <c r="M25" s="303">
        <v>20.439465544265435</v>
      </c>
      <c r="N25" s="233"/>
      <c r="P25" s="290"/>
      <c r="Q25" s="233"/>
      <c r="R25" s="233"/>
      <c r="S25" s="274"/>
    </row>
    <row r="26" spans="1:20" ht="35.25" customHeight="1">
      <c r="A26" s="305" t="s">
        <v>1807</v>
      </c>
      <c r="B26" s="241">
        <f>B25+B24</f>
        <v>20610.639111</v>
      </c>
      <c r="C26" s="241">
        <f>C25+C24</f>
        <v>17483.293426</v>
      </c>
      <c r="D26" s="241">
        <f>D25+D24</f>
        <v>158.07158999999999</v>
      </c>
      <c r="E26" s="241">
        <f t="shared" si="15"/>
        <v>2969.2740950000002</v>
      </c>
      <c r="F26" s="242">
        <f t="shared" si="16"/>
        <v>14.406511506066225</v>
      </c>
      <c r="G26" s="249">
        <f>G25+G24</f>
        <v>18381.895306999999</v>
      </c>
      <c r="H26" s="281">
        <f>H25+H24</f>
        <v>15660.797306</v>
      </c>
      <c r="I26" s="281">
        <f t="shared" ref="I26:J26" si="18">I25+I24</f>
        <v>63.982642000000006</v>
      </c>
      <c r="J26" s="281">
        <f t="shared" si="18"/>
        <v>2657.1153589999999</v>
      </c>
      <c r="K26" s="265">
        <f t="shared" si="3"/>
        <v>14.455067416188284</v>
      </c>
      <c r="L26" s="258">
        <f t="shared" si="0"/>
        <v>-4.8555910122058066E-2</v>
      </c>
      <c r="M26" s="306">
        <v>14.244758540740406</v>
      </c>
      <c r="N26" s="233"/>
      <c r="O26" s="233"/>
      <c r="P26" s="291"/>
      <c r="Q26" s="276"/>
      <c r="R26" s="233"/>
    </row>
    <row r="27" spans="1:20" ht="35.25" customHeight="1">
      <c r="A27" s="313" t="s">
        <v>1809</v>
      </c>
      <c r="B27" s="270">
        <f>2096.140555+27.1347</f>
        <v>2123.275255</v>
      </c>
      <c r="C27" s="270">
        <v>1719.1312350000001</v>
      </c>
      <c r="D27" s="292">
        <v>27.134699999999999</v>
      </c>
      <c r="E27" s="292">
        <f t="shared" si="15"/>
        <v>377.00931999999995</v>
      </c>
      <c r="F27" s="261">
        <f t="shared" si="16"/>
        <v>17.756026643846511</v>
      </c>
      <c r="G27" s="293">
        <v>2223.5692410000001</v>
      </c>
      <c r="H27" s="294">
        <v>1805.2932639999999</v>
      </c>
      <c r="I27" s="295">
        <v>0</v>
      </c>
      <c r="J27" s="295">
        <f t="shared" si="4"/>
        <v>418.27597700000024</v>
      </c>
      <c r="K27" s="230">
        <f t="shared" si="3"/>
        <v>18.81101650839036</v>
      </c>
      <c r="L27" s="231">
        <f t="shared" si="0"/>
        <v>-1.0549898645438489</v>
      </c>
      <c r="M27" s="303">
        <v>18.451850711566305</v>
      </c>
      <c r="Q27" s="276"/>
      <c r="R27" s="233"/>
    </row>
    <row r="28" spans="1:20" ht="35.25" customHeight="1" thickBot="1">
      <c r="A28" s="314" t="s">
        <v>1807</v>
      </c>
      <c r="B28" s="315">
        <f>B27+B26</f>
        <v>22733.914366000001</v>
      </c>
      <c r="C28" s="315">
        <f>C27+C26</f>
        <v>19202.424661000001</v>
      </c>
      <c r="D28" s="315">
        <f>D27+D26</f>
        <v>185.20629</v>
      </c>
      <c r="E28" s="315">
        <f t="shared" si="15"/>
        <v>3346.2834149999999</v>
      </c>
      <c r="F28" s="316">
        <f t="shared" si="16"/>
        <v>14.719345560677299</v>
      </c>
      <c r="G28" s="317">
        <f>G27+G26</f>
        <v>20605.464548</v>
      </c>
      <c r="H28" s="318">
        <f>H27+H26</f>
        <v>17466.09057</v>
      </c>
      <c r="I28" s="318">
        <f t="shared" ref="I28:J28" si="19">I27+I26</f>
        <v>63.982642000000006</v>
      </c>
      <c r="J28" s="318">
        <f t="shared" si="19"/>
        <v>3075.3913360000001</v>
      </c>
      <c r="K28" s="319">
        <f t="shared" si="3"/>
        <v>14.925124977580293</v>
      </c>
      <c r="L28" s="320">
        <f t="shared" si="0"/>
        <v>-0.20577941690299362</v>
      </c>
      <c r="M28" s="321">
        <v>14.699999999999966</v>
      </c>
      <c r="Q28" s="233"/>
      <c r="R28" s="296"/>
      <c r="S28" s="269"/>
    </row>
    <row r="29" spans="1:20" ht="18.75" customHeight="1">
      <c r="A29" s="297"/>
      <c r="B29" s="297"/>
      <c r="C29" s="297"/>
      <c r="D29" s="297"/>
      <c r="E29" s="297"/>
      <c r="F29" s="297"/>
      <c r="G29" s="297"/>
      <c r="H29" s="297"/>
      <c r="I29" s="297"/>
      <c r="J29" s="297"/>
      <c r="K29" s="298"/>
      <c r="L29" s="298"/>
      <c r="M29" s="297"/>
    </row>
    <row r="30" spans="1:20" ht="18.75" customHeight="1">
      <c r="A30" s="481"/>
      <c r="B30" s="481"/>
      <c r="C30" s="481"/>
      <c r="D30" s="481"/>
      <c r="E30" s="481"/>
      <c r="F30" s="481"/>
      <c r="G30" s="481"/>
      <c r="H30" s="481"/>
      <c r="I30" s="481"/>
      <c r="J30" s="481"/>
      <c r="K30" s="481"/>
      <c r="L30" s="481"/>
      <c r="M30" s="481"/>
    </row>
    <row r="31" spans="1:20" ht="18.75" customHeight="1">
      <c r="B31" s="299"/>
      <c r="C31" s="299"/>
      <c r="D31" s="299"/>
      <c r="E31" s="300"/>
      <c r="G31" s="300"/>
      <c r="H31" s="300"/>
      <c r="I31" s="300"/>
      <c r="J31" s="300"/>
    </row>
    <row r="32" spans="1:20" ht="18.75" customHeight="1">
      <c r="B32" s="299"/>
      <c r="C32" s="299"/>
      <c r="D32" s="299"/>
      <c r="G32" s="299"/>
    </row>
    <row r="33" spans="2:5" ht="18.75" customHeight="1">
      <c r="B33" s="299"/>
      <c r="C33" s="300"/>
      <c r="D33" s="299"/>
      <c r="E33" s="300"/>
    </row>
    <row r="34" spans="2:5" ht="18.75" customHeight="1">
      <c r="B34" s="301"/>
    </row>
    <row r="35" spans="2:5" ht="18.75" customHeight="1"/>
    <row r="36" spans="2:5" ht="18.75" customHeight="1"/>
    <row r="37" spans="2:5" ht="18.75" customHeight="1"/>
    <row r="38" spans="2:5" ht="18.75" customHeight="1"/>
    <row r="39" spans="2:5" ht="18.75" customHeight="1"/>
    <row r="40" spans="2:5" ht="18.75" customHeight="1"/>
    <row r="41" spans="2:5" ht="18.75" customHeight="1"/>
    <row r="42" spans="2:5" ht="18.75" customHeight="1"/>
    <row r="43" spans="2:5" ht="18.75" customHeight="1"/>
    <row r="44" spans="2:5" ht="18.75" customHeight="1"/>
    <row r="45" spans="2:5" ht="18.75" customHeight="1"/>
    <row r="46" spans="2:5" ht="18.75" customHeight="1"/>
    <row r="47" spans="2:5" ht="18.75" customHeight="1"/>
    <row r="48" spans="2:5" ht="18.75" customHeight="1"/>
    <row r="49" ht="18.75" customHeight="1"/>
    <row r="50" ht="18.75" customHeight="1"/>
    <row r="51" ht="18.75" customHeight="1"/>
    <row r="52" ht="18.75" customHeight="1"/>
    <row r="53" ht="18.75" customHeight="1"/>
  </sheetData>
  <mergeCells count="11">
    <mergeCell ref="O5:P5"/>
    <mergeCell ref="A30:M30"/>
    <mergeCell ref="A1:M1"/>
    <mergeCell ref="A2:M2"/>
    <mergeCell ref="F3:H3"/>
    <mergeCell ref="J3:M3"/>
    <mergeCell ref="A4:A5"/>
    <mergeCell ref="B4:F4"/>
    <mergeCell ref="G4:K4"/>
    <mergeCell ref="L4:L5"/>
    <mergeCell ref="M4:M5"/>
  </mergeCells>
  <printOptions horizontalCentered="1"/>
  <pageMargins left="0.47" right="0.23" top="0.5" bottom="0.38" header="0" footer="0"/>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297"/>
  <sheetViews>
    <sheetView zoomScaleNormal="100" zoomScaleSheetLayoutView="100" workbookViewId="0">
      <selection activeCell="C5" sqref="C5:C6"/>
    </sheetView>
  </sheetViews>
  <sheetFormatPr defaultRowHeight="15"/>
  <cols>
    <col min="1" max="1" width="5.5703125" customWidth="1"/>
    <col min="2" max="2" width="13.140625" customWidth="1"/>
    <col min="3" max="3" width="28.5703125" customWidth="1"/>
    <col min="4" max="4" width="10" bestFit="1" customWidth="1"/>
    <col min="5" max="5" width="16.5703125" customWidth="1"/>
    <col min="11" max="11" width="11.42578125" customWidth="1"/>
    <col min="12" max="12" width="12.42578125" customWidth="1"/>
  </cols>
  <sheetData>
    <row r="1" spans="1:14" ht="23.25">
      <c r="A1" s="370" t="s">
        <v>19</v>
      </c>
      <c r="B1" s="370"/>
      <c r="C1" s="370"/>
      <c r="D1" s="370"/>
      <c r="E1" s="370"/>
      <c r="F1" s="370"/>
      <c r="G1" s="370"/>
      <c r="H1" s="370"/>
      <c r="I1" s="370"/>
      <c r="J1" s="370"/>
      <c r="K1" s="370"/>
      <c r="L1" s="370"/>
    </row>
    <row r="2" spans="1:14" ht="18.75">
      <c r="A2" s="371" t="s">
        <v>1813</v>
      </c>
      <c r="B2" s="371"/>
      <c r="C2" s="371"/>
      <c r="D2" s="371"/>
      <c r="E2" s="371"/>
      <c r="F2" s="371"/>
      <c r="G2" s="371"/>
      <c r="H2" s="371"/>
      <c r="I2" s="371"/>
      <c r="J2" s="371"/>
      <c r="K2" s="371"/>
      <c r="L2" s="371"/>
    </row>
    <row r="3" spans="1:14" ht="18.75">
      <c r="A3" s="371" t="s">
        <v>1919</v>
      </c>
      <c r="B3" s="371"/>
      <c r="C3" s="371"/>
      <c r="D3" s="371"/>
      <c r="E3" s="371"/>
      <c r="F3" s="371"/>
      <c r="G3" s="371"/>
      <c r="H3" s="371"/>
      <c r="I3" s="371"/>
      <c r="J3" s="371"/>
      <c r="K3" s="371"/>
      <c r="L3" s="371"/>
    </row>
    <row r="4" spans="1:14" ht="15.75" thickBot="1"/>
    <row r="5" spans="1:14" ht="30" customHeight="1" thickBot="1">
      <c r="A5" s="372" t="s">
        <v>0</v>
      </c>
      <c r="B5" s="389" t="s">
        <v>1613</v>
      </c>
      <c r="C5" s="374" t="s">
        <v>1</v>
      </c>
      <c r="D5" s="376" t="s">
        <v>2</v>
      </c>
      <c r="E5" s="1" t="s">
        <v>10</v>
      </c>
      <c r="F5" s="2" t="s">
        <v>11</v>
      </c>
      <c r="G5" s="2" t="s">
        <v>18</v>
      </c>
      <c r="H5" s="2" t="s">
        <v>12</v>
      </c>
      <c r="I5" s="2" t="s">
        <v>13</v>
      </c>
      <c r="J5" s="2" t="s">
        <v>14</v>
      </c>
      <c r="K5" s="2" t="s">
        <v>15</v>
      </c>
      <c r="L5" s="3" t="s">
        <v>16</v>
      </c>
    </row>
    <row r="6" spans="1:14" ht="137.25" customHeight="1" thickBot="1">
      <c r="A6" s="394"/>
      <c r="B6" s="391"/>
      <c r="C6" s="395"/>
      <c r="D6" s="383"/>
      <c r="E6" s="106" t="s">
        <v>3</v>
      </c>
      <c r="F6" s="106" t="s">
        <v>17</v>
      </c>
      <c r="G6" s="106" t="s">
        <v>4</v>
      </c>
      <c r="H6" s="106" t="s">
        <v>5</v>
      </c>
      <c r="I6" s="106" t="s">
        <v>6</v>
      </c>
      <c r="J6" s="106" t="s">
        <v>7</v>
      </c>
      <c r="K6" s="106" t="s">
        <v>8</v>
      </c>
      <c r="L6" s="76" t="s">
        <v>9</v>
      </c>
    </row>
    <row r="7" spans="1:14">
      <c r="A7" s="103">
        <v>1</v>
      </c>
      <c r="B7" s="67" t="s">
        <v>1614</v>
      </c>
      <c r="C7" s="81" t="s">
        <v>70</v>
      </c>
      <c r="D7" s="74" t="s">
        <v>341</v>
      </c>
      <c r="E7" s="74">
        <v>7181824</v>
      </c>
      <c r="F7" s="81">
        <v>2</v>
      </c>
      <c r="G7" s="81">
        <v>11</v>
      </c>
      <c r="H7" s="74">
        <f>F7*G7</f>
        <v>22</v>
      </c>
      <c r="I7" s="74">
        <f>N7*60</f>
        <v>1020</v>
      </c>
      <c r="J7" s="74">
        <f>I7*F7</f>
        <v>2040</v>
      </c>
      <c r="K7" s="104">
        <f>H7/E7</f>
        <v>3.0632886575889354E-6</v>
      </c>
      <c r="L7" s="105">
        <f>J7/E7</f>
        <v>2.8405040279461038E-4</v>
      </c>
      <c r="N7" s="9">
        <v>17</v>
      </c>
    </row>
    <row r="8" spans="1:14">
      <c r="A8" s="17">
        <v>2</v>
      </c>
      <c r="B8" s="67" t="s">
        <v>1614</v>
      </c>
      <c r="C8" s="7" t="s">
        <v>71</v>
      </c>
      <c r="D8" s="18" t="s">
        <v>341</v>
      </c>
      <c r="E8" s="18">
        <v>7181824</v>
      </c>
      <c r="F8" s="7">
        <v>1</v>
      </c>
      <c r="G8" s="7">
        <v>2</v>
      </c>
      <c r="H8" s="18">
        <f t="shared" ref="H8:H70" si="0">F8*G8</f>
        <v>2</v>
      </c>
      <c r="I8" s="18">
        <f t="shared" ref="I8:I70" si="1">N8*60</f>
        <v>240</v>
      </c>
      <c r="J8" s="18">
        <f t="shared" ref="J8:J70" si="2">I8*F8</f>
        <v>240</v>
      </c>
      <c r="K8" s="19">
        <f t="shared" ref="K8:K70" si="3">H8/E8</f>
        <v>2.7848078705353961E-7</v>
      </c>
      <c r="L8" s="20">
        <f t="shared" ref="L8:L70" si="4">J8/E8</f>
        <v>3.3417694446424751E-5</v>
      </c>
      <c r="N8" s="10">
        <v>4</v>
      </c>
    </row>
    <row r="9" spans="1:14">
      <c r="A9" s="17">
        <v>3</v>
      </c>
      <c r="B9" s="67" t="s">
        <v>1614</v>
      </c>
      <c r="C9" s="7" t="s">
        <v>72</v>
      </c>
      <c r="D9" s="18" t="s">
        <v>341</v>
      </c>
      <c r="E9" s="18">
        <v>7181824</v>
      </c>
      <c r="F9" s="7">
        <v>4</v>
      </c>
      <c r="G9" s="7">
        <v>4</v>
      </c>
      <c r="H9" s="18">
        <f t="shared" si="0"/>
        <v>16</v>
      </c>
      <c r="I9" s="18">
        <f t="shared" si="1"/>
        <v>960</v>
      </c>
      <c r="J9" s="18">
        <f t="shared" si="2"/>
        <v>3840</v>
      </c>
      <c r="K9" s="19">
        <f t="shared" si="3"/>
        <v>2.2278462964283169E-6</v>
      </c>
      <c r="L9" s="20">
        <f t="shared" si="4"/>
        <v>5.3468311114279602E-4</v>
      </c>
      <c r="N9" s="10">
        <v>16</v>
      </c>
    </row>
    <row r="10" spans="1:14">
      <c r="A10" s="17">
        <v>4</v>
      </c>
      <c r="B10" s="67" t="s">
        <v>1614</v>
      </c>
      <c r="C10" s="7" t="s">
        <v>73</v>
      </c>
      <c r="D10" s="18" t="s">
        <v>341</v>
      </c>
      <c r="E10" s="18">
        <v>7181824</v>
      </c>
      <c r="F10" s="7">
        <v>3</v>
      </c>
      <c r="G10" s="7">
        <v>12</v>
      </c>
      <c r="H10" s="18">
        <f t="shared" si="0"/>
        <v>36</v>
      </c>
      <c r="I10" s="18">
        <f t="shared" si="1"/>
        <v>1500</v>
      </c>
      <c r="J10" s="18">
        <f t="shared" si="2"/>
        <v>4500</v>
      </c>
      <c r="K10" s="19">
        <f t="shared" si="3"/>
        <v>5.0126541669637129E-6</v>
      </c>
      <c r="L10" s="20">
        <f t="shared" si="4"/>
        <v>6.2658177087046411E-4</v>
      </c>
      <c r="N10" s="10">
        <v>25</v>
      </c>
    </row>
    <row r="11" spans="1:14">
      <c r="A11" s="17">
        <v>5</v>
      </c>
      <c r="B11" s="67" t="s">
        <v>1614</v>
      </c>
      <c r="C11" s="7" t="s">
        <v>74</v>
      </c>
      <c r="D11" s="18" t="s">
        <v>341</v>
      </c>
      <c r="E11" s="18">
        <v>7181824</v>
      </c>
      <c r="F11" s="7">
        <v>1</v>
      </c>
      <c r="G11" s="7">
        <v>6</v>
      </c>
      <c r="H11" s="18">
        <f t="shared" si="0"/>
        <v>6</v>
      </c>
      <c r="I11" s="18">
        <f t="shared" si="1"/>
        <v>360</v>
      </c>
      <c r="J11" s="18">
        <f t="shared" si="2"/>
        <v>360</v>
      </c>
      <c r="K11" s="19">
        <f t="shared" si="3"/>
        <v>8.3544236116061884E-7</v>
      </c>
      <c r="L11" s="20">
        <f t="shared" si="4"/>
        <v>5.012654166963713E-5</v>
      </c>
      <c r="N11" s="10">
        <v>6</v>
      </c>
    </row>
    <row r="12" spans="1:14">
      <c r="A12" s="17">
        <v>6</v>
      </c>
      <c r="B12" s="67" t="s">
        <v>1614</v>
      </c>
      <c r="C12" s="7" t="s">
        <v>75</v>
      </c>
      <c r="D12" s="18" t="s">
        <v>341</v>
      </c>
      <c r="E12" s="18">
        <v>7181824</v>
      </c>
      <c r="F12" s="7">
        <v>0</v>
      </c>
      <c r="G12" s="7">
        <v>4</v>
      </c>
      <c r="H12" s="18">
        <f t="shared" si="0"/>
        <v>0</v>
      </c>
      <c r="I12" s="18">
        <f t="shared" si="1"/>
        <v>240</v>
      </c>
      <c r="J12" s="18">
        <f t="shared" si="2"/>
        <v>0</v>
      </c>
      <c r="K12" s="19">
        <f t="shared" si="3"/>
        <v>0</v>
      </c>
      <c r="L12" s="20">
        <f t="shared" si="4"/>
        <v>0</v>
      </c>
      <c r="N12" s="10">
        <v>4</v>
      </c>
    </row>
    <row r="13" spans="1:14">
      <c r="A13" s="17">
        <v>7</v>
      </c>
      <c r="B13" s="67" t="s">
        <v>1614</v>
      </c>
      <c r="C13" s="7" t="s">
        <v>76</v>
      </c>
      <c r="D13" s="18" t="s">
        <v>341</v>
      </c>
      <c r="E13" s="18">
        <v>7181824</v>
      </c>
      <c r="F13" s="7">
        <v>1</v>
      </c>
      <c r="G13" s="7">
        <v>4</v>
      </c>
      <c r="H13" s="18">
        <f t="shared" si="0"/>
        <v>4</v>
      </c>
      <c r="I13" s="18">
        <f t="shared" si="1"/>
        <v>900</v>
      </c>
      <c r="J13" s="18">
        <f t="shared" si="2"/>
        <v>900</v>
      </c>
      <c r="K13" s="19">
        <f t="shared" si="3"/>
        <v>5.5696157410707923E-7</v>
      </c>
      <c r="L13" s="20">
        <f t="shared" si="4"/>
        <v>1.2531635417409282E-4</v>
      </c>
      <c r="N13" s="10">
        <v>15</v>
      </c>
    </row>
    <row r="14" spans="1:14">
      <c r="A14" s="17">
        <v>8</v>
      </c>
      <c r="B14" s="4" t="s">
        <v>1614</v>
      </c>
      <c r="C14" s="7" t="s">
        <v>77</v>
      </c>
      <c r="D14" s="18" t="s">
        <v>341</v>
      </c>
      <c r="E14" s="18">
        <v>7181824</v>
      </c>
      <c r="F14" s="7">
        <v>3</v>
      </c>
      <c r="G14" s="7">
        <v>5</v>
      </c>
      <c r="H14" s="18">
        <f t="shared" si="0"/>
        <v>15</v>
      </c>
      <c r="I14" s="18">
        <f t="shared" si="1"/>
        <v>600</v>
      </c>
      <c r="J14" s="18">
        <f t="shared" si="2"/>
        <v>1800</v>
      </c>
      <c r="K14" s="19">
        <f t="shared" si="3"/>
        <v>2.088605902901547E-6</v>
      </c>
      <c r="L14" s="20">
        <f t="shared" si="4"/>
        <v>2.5063270834818564E-4</v>
      </c>
      <c r="N14" s="10">
        <v>10</v>
      </c>
    </row>
    <row r="15" spans="1:14" ht="15.75" thickBot="1">
      <c r="A15" s="17">
        <v>9</v>
      </c>
      <c r="B15" s="4" t="s">
        <v>1614</v>
      </c>
      <c r="C15" s="7" t="s">
        <v>78</v>
      </c>
      <c r="D15" s="18" t="s">
        <v>341</v>
      </c>
      <c r="E15" s="18">
        <v>7181824</v>
      </c>
      <c r="F15" s="7">
        <v>1</v>
      </c>
      <c r="G15" s="7">
        <v>6</v>
      </c>
      <c r="H15" s="18">
        <f t="shared" si="0"/>
        <v>6</v>
      </c>
      <c r="I15" s="18">
        <f t="shared" si="1"/>
        <v>1200</v>
      </c>
      <c r="J15" s="18">
        <f t="shared" si="2"/>
        <v>1200</v>
      </c>
      <c r="K15" s="19">
        <f t="shared" si="3"/>
        <v>8.3544236116061884E-7</v>
      </c>
      <c r="L15" s="20">
        <f t="shared" si="4"/>
        <v>1.6708847223212376E-4</v>
      </c>
      <c r="N15" s="11">
        <v>20</v>
      </c>
    </row>
    <row r="16" spans="1:14" ht="15.75" thickBot="1">
      <c r="A16" s="17">
        <v>10</v>
      </c>
      <c r="B16" s="4" t="s">
        <v>1614</v>
      </c>
      <c r="C16" s="7" t="s">
        <v>79</v>
      </c>
      <c r="D16" s="18" t="s">
        <v>341</v>
      </c>
      <c r="E16" s="18">
        <v>7181824</v>
      </c>
      <c r="F16" s="7">
        <v>2</v>
      </c>
      <c r="G16" s="7">
        <v>0</v>
      </c>
      <c r="H16" s="18">
        <f t="shared" si="0"/>
        <v>0</v>
      </c>
      <c r="I16" s="18">
        <f t="shared" si="1"/>
        <v>0</v>
      </c>
      <c r="J16" s="18">
        <f t="shared" si="2"/>
        <v>0</v>
      </c>
      <c r="K16" s="19">
        <f t="shared" si="3"/>
        <v>0</v>
      </c>
      <c r="L16" s="20">
        <f t="shared" si="4"/>
        <v>0</v>
      </c>
      <c r="N16" s="11">
        <v>0</v>
      </c>
    </row>
    <row r="17" spans="1:14" ht="15.75" thickBot="1">
      <c r="A17" s="17">
        <v>11</v>
      </c>
      <c r="B17" s="4" t="s">
        <v>1614</v>
      </c>
      <c r="C17" s="7" t="s">
        <v>80</v>
      </c>
      <c r="D17" s="18" t="s">
        <v>341</v>
      </c>
      <c r="E17" s="18">
        <v>7181824</v>
      </c>
      <c r="F17" s="7">
        <v>1</v>
      </c>
      <c r="G17" s="7">
        <v>2</v>
      </c>
      <c r="H17" s="18">
        <f t="shared" si="0"/>
        <v>2</v>
      </c>
      <c r="I17" s="18">
        <f t="shared" si="1"/>
        <v>600</v>
      </c>
      <c r="J17" s="18">
        <f t="shared" si="2"/>
        <v>600</v>
      </c>
      <c r="K17" s="19">
        <f t="shared" si="3"/>
        <v>2.7848078705353961E-7</v>
      </c>
      <c r="L17" s="20">
        <f t="shared" si="4"/>
        <v>8.3544236116061881E-5</v>
      </c>
      <c r="N17" s="11">
        <v>10</v>
      </c>
    </row>
    <row r="18" spans="1:14" ht="15.75" thickBot="1">
      <c r="A18" s="17">
        <v>12</v>
      </c>
      <c r="B18" s="4" t="s">
        <v>1614</v>
      </c>
      <c r="C18" s="7" t="s">
        <v>81</v>
      </c>
      <c r="D18" s="18" t="s">
        <v>341</v>
      </c>
      <c r="E18" s="18">
        <v>7181824</v>
      </c>
      <c r="F18" s="7">
        <v>1</v>
      </c>
      <c r="G18" s="7">
        <v>4</v>
      </c>
      <c r="H18" s="18">
        <f t="shared" si="0"/>
        <v>4</v>
      </c>
      <c r="I18" s="18">
        <f t="shared" si="1"/>
        <v>300</v>
      </c>
      <c r="J18" s="18">
        <f t="shared" si="2"/>
        <v>300</v>
      </c>
      <c r="K18" s="19">
        <f t="shared" si="3"/>
        <v>5.5696157410707923E-7</v>
      </c>
      <c r="L18" s="20">
        <f t="shared" si="4"/>
        <v>4.1772118058030941E-5</v>
      </c>
      <c r="N18" s="11">
        <v>5</v>
      </c>
    </row>
    <row r="19" spans="1:14" ht="15.75" thickBot="1">
      <c r="A19" s="17">
        <v>13</v>
      </c>
      <c r="B19" s="4" t="s">
        <v>1614</v>
      </c>
      <c r="C19" s="7" t="s">
        <v>82</v>
      </c>
      <c r="D19" s="18" t="s">
        <v>341</v>
      </c>
      <c r="E19" s="18">
        <v>7181824</v>
      </c>
      <c r="F19" s="7">
        <v>1</v>
      </c>
      <c r="G19" s="7">
        <v>4</v>
      </c>
      <c r="H19" s="18">
        <f t="shared" si="0"/>
        <v>4</v>
      </c>
      <c r="I19" s="18">
        <f t="shared" si="1"/>
        <v>360</v>
      </c>
      <c r="J19" s="18">
        <f t="shared" si="2"/>
        <v>360</v>
      </c>
      <c r="K19" s="19">
        <f t="shared" si="3"/>
        <v>5.5696157410707923E-7</v>
      </c>
      <c r="L19" s="20">
        <f t="shared" si="4"/>
        <v>5.012654166963713E-5</v>
      </c>
      <c r="N19" s="11">
        <v>6</v>
      </c>
    </row>
    <row r="20" spans="1:14" ht="15.75" thickBot="1">
      <c r="A20" s="17">
        <v>14</v>
      </c>
      <c r="B20" s="4" t="s">
        <v>1614</v>
      </c>
      <c r="C20" s="7" t="s">
        <v>83</v>
      </c>
      <c r="D20" s="18" t="s">
        <v>341</v>
      </c>
      <c r="E20" s="18">
        <v>7181824</v>
      </c>
      <c r="F20" s="7">
        <v>7</v>
      </c>
      <c r="G20" s="7">
        <v>2</v>
      </c>
      <c r="H20" s="18">
        <f t="shared" si="0"/>
        <v>14</v>
      </c>
      <c r="I20" s="18">
        <f t="shared" si="1"/>
        <v>240</v>
      </c>
      <c r="J20" s="18">
        <f t="shared" si="2"/>
        <v>1680</v>
      </c>
      <c r="K20" s="19">
        <f t="shared" si="3"/>
        <v>1.9493655093747774E-6</v>
      </c>
      <c r="L20" s="20">
        <f t="shared" si="4"/>
        <v>2.3392386112497328E-4</v>
      </c>
      <c r="N20" s="11">
        <v>4</v>
      </c>
    </row>
    <row r="21" spans="1:14" ht="15.75" thickBot="1">
      <c r="A21" s="17">
        <v>15</v>
      </c>
      <c r="B21" s="4" t="s">
        <v>1614</v>
      </c>
      <c r="C21" s="7" t="s">
        <v>84</v>
      </c>
      <c r="D21" s="18" t="s">
        <v>341</v>
      </c>
      <c r="E21" s="18">
        <v>7181824</v>
      </c>
      <c r="F21" s="7">
        <v>4</v>
      </c>
      <c r="G21" s="7">
        <v>4</v>
      </c>
      <c r="H21" s="18">
        <f t="shared" si="0"/>
        <v>16</v>
      </c>
      <c r="I21" s="18">
        <f t="shared" si="1"/>
        <v>360</v>
      </c>
      <c r="J21" s="18">
        <f t="shared" si="2"/>
        <v>1440</v>
      </c>
      <c r="K21" s="19">
        <f t="shared" si="3"/>
        <v>2.2278462964283169E-6</v>
      </c>
      <c r="L21" s="20">
        <f t="shared" si="4"/>
        <v>2.0050616667854852E-4</v>
      </c>
      <c r="N21" s="11">
        <v>6</v>
      </c>
    </row>
    <row r="22" spans="1:14" ht="15.75" thickBot="1">
      <c r="A22" s="17">
        <v>16</v>
      </c>
      <c r="B22" s="4" t="s">
        <v>1614</v>
      </c>
      <c r="C22" s="7" t="s">
        <v>85</v>
      </c>
      <c r="D22" s="18" t="s">
        <v>341</v>
      </c>
      <c r="E22" s="18">
        <v>7181824</v>
      </c>
      <c r="F22" s="7">
        <v>13</v>
      </c>
      <c r="G22" s="7">
        <v>3</v>
      </c>
      <c r="H22" s="18">
        <f t="shared" si="0"/>
        <v>39</v>
      </c>
      <c r="I22" s="18">
        <f t="shared" si="1"/>
        <v>360</v>
      </c>
      <c r="J22" s="18">
        <f t="shared" si="2"/>
        <v>4680</v>
      </c>
      <c r="K22" s="19">
        <f t="shared" si="3"/>
        <v>5.4303753475440223E-6</v>
      </c>
      <c r="L22" s="20">
        <f t="shared" si="4"/>
        <v>6.5164504170528263E-4</v>
      </c>
      <c r="N22" s="11">
        <v>6</v>
      </c>
    </row>
    <row r="23" spans="1:14" ht="15.75" thickBot="1">
      <c r="A23" s="17">
        <v>17</v>
      </c>
      <c r="B23" s="4" t="s">
        <v>1614</v>
      </c>
      <c r="C23" s="7" t="s">
        <v>86</v>
      </c>
      <c r="D23" s="18" t="s">
        <v>341</v>
      </c>
      <c r="E23" s="18">
        <v>7181824</v>
      </c>
      <c r="F23" s="7">
        <v>0</v>
      </c>
      <c r="G23" s="7">
        <v>7</v>
      </c>
      <c r="H23" s="18">
        <f t="shared" si="0"/>
        <v>0</v>
      </c>
      <c r="I23" s="18">
        <f t="shared" si="1"/>
        <v>660</v>
      </c>
      <c r="J23" s="18">
        <f t="shared" si="2"/>
        <v>0</v>
      </c>
      <c r="K23" s="19">
        <f t="shared" si="3"/>
        <v>0</v>
      </c>
      <c r="L23" s="20">
        <f t="shared" si="4"/>
        <v>0</v>
      </c>
      <c r="N23" s="11">
        <v>11</v>
      </c>
    </row>
    <row r="24" spans="1:14" ht="15.75" thickBot="1">
      <c r="A24" s="17">
        <v>18</v>
      </c>
      <c r="B24" s="4" t="s">
        <v>1614</v>
      </c>
      <c r="C24" s="7" t="s">
        <v>87</v>
      </c>
      <c r="D24" s="18" t="s">
        <v>341</v>
      </c>
      <c r="E24" s="18">
        <v>7181824</v>
      </c>
      <c r="F24" s="7">
        <v>1</v>
      </c>
      <c r="G24" s="7">
        <v>2</v>
      </c>
      <c r="H24" s="18">
        <f t="shared" si="0"/>
        <v>2</v>
      </c>
      <c r="I24" s="18">
        <f t="shared" si="1"/>
        <v>180</v>
      </c>
      <c r="J24" s="18">
        <f t="shared" si="2"/>
        <v>180</v>
      </c>
      <c r="K24" s="19">
        <f t="shared" si="3"/>
        <v>2.7848078705353961E-7</v>
      </c>
      <c r="L24" s="20">
        <f t="shared" si="4"/>
        <v>2.5063270834818565E-5</v>
      </c>
      <c r="N24" s="11">
        <v>3</v>
      </c>
    </row>
    <row r="25" spans="1:14" ht="15.75" thickBot="1">
      <c r="A25" s="17">
        <v>19</v>
      </c>
      <c r="B25" s="4" t="s">
        <v>1614</v>
      </c>
      <c r="C25" s="7" t="s">
        <v>88</v>
      </c>
      <c r="D25" s="18" t="s">
        <v>341</v>
      </c>
      <c r="E25" s="18">
        <v>7181824</v>
      </c>
      <c r="F25" s="7">
        <v>3</v>
      </c>
      <c r="G25" s="7">
        <v>6</v>
      </c>
      <c r="H25" s="18">
        <f t="shared" si="0"/>
        <v>18</v>
      </c>
      <c r="I25" s="18">
        <f t="shared" si="1"/>
        <v>660</v>
      </c>
      <c r="J25" s="18">
        <f t="shared" si="2"/>
        <v>1980</v>
      </c>
      <c r="K25" s="19">
        <f t="shared" si="3"/>
        <v>2.5063270834818564E-6</v>
      </c>
      <c r="L25" s="20">
        <f t="shared" si="4"/>
        <v>2.7569597918300422E-4</v>
      </c>
      <c r="N25" s="11">
        <v>11</v>
      </c>
    </row>
    <row r="26" spans="1:14" ht="15.75" thickBot="1">
      <c r="A26" s="17">
        <v>20</v>
      </c>
      <c r="B26" s="4" t="s">
        <v>1614</v>
      </c>
      <c r="C26" s="7" t="s">
        <v>89</v>
      </c>
      <c r="D26" s="18" t="s">
        <v>341</v>
      </c>
      <c r="E26" s="18">
        <v>7181824</v>
      </c>
      <c r="F26" s="7">
        <v>2</v>
      </c>
      <c r="G26" s="7">
        <v>7</v>
      </c>
      <c r="H26" s="18">
        <f t="shared" si="0"/>
        <v>14</v>
      </c>
      <c r="I26" s="18">
        <f t="shared" si="1"/>
        <v>660</v>
      </c>
      <c r="J26" s="18">
        <f t="shared" si="2"/>
        <v>1320</v>
      </c>
      <c r="K26" s="19">
        <f t="shared" si="3"/>
        <v>1.9493655093747774E-6</v>
      </c>
      <c r="L26" s="20">
        <f t="shared" si="4"/>
        <v>1.8379731945533613E-4</v>
      </c>
      <c r="N26" s="11">
        <v>11</v>
      </c>
    </row>
    <row r="27" spans="1:14" ht="15.75" thickBot="1">
      <c r="A27" s="17">
        <v>21</v>
      </c>
      <c r="B27" s="4" t="s">
        <v>1614</v>
      </c>
      <c r="C27" s="7" t="s">
        <v>90</v>
      </c>
      <c r="D27" s="18" t="s">
        <v>341</v>
      </c>
      <c r="E27" s="18">
        <v>7181824</v>
      </c>
      <c r="F27" s="7">
        <v>2</v>
      </c>
      <c r="G27" s="7">
        <v>7</v>
      </c>
      <c r="H27" s="18">
        <f t="shared" si="0"/>
        <v>14</v>
      </c>
      <c r="I27" s="18">
        <f t="shared" si="1"/>
        <v>720</v>
      </c>
      <c r="J27" s="18">
        <f t="shared" si="2"/>
        <v>1440</v>
      </c>
      <c r="K27" s="19">
        <f t="shared" si="3"/>
        <v>1.9493655093747774E-6</v>
      </c>
      <c r="L27" s="20">
        <f t="shared" si="4"/>
        <v>2.0050616667854852E-4</v>
      </c>
      <c r="N27" s="11">
        <v>12</v>
      </c>
    </row>
    <row r="28" spans="1:14" ht="15.75" thickBot="1">
      <c r="A28" s="17">
        <v>22</v>
      </c>
      <c r="B28" s="4" t="s">
        <v>1614</v>
      </c>
      <c r="C28" s="7" t="s">
        <v>91</v>
      </c>
      <c r="D28" s="18" t="s">
        <v>341</v>
      </c>
      <c r="E28" s="18">
        <v>7181824</v>
      </c>
      <c r="F28" s="7">
        <v>1</v>
      </c>
      <c r="G28" s="7">
        <v>1</v>
      </c>
      <c r="H28" s="18">
        <f t="shared" si="0"/>
        <v>1</v>
      </c>
      <c r="I28" s="18">
        <f t="shared" si="1"/>
        <v>60</v>
      </c>
      <c r="J28" s="18">
        <f t="shared" si="2"/>
        <v>60</v>
      </c>
      <c r="K28" s="19">
        <f t="shared" si="3"/>
        <v>1.3924039352676981E-7</v>
      </c>
      <c r="L28" s="20">
        <f t="shared" si="4"/>
        <v>8.3544236116061878E-6</v>
      </c>
      <c r="N28" s="11">
        <v>1</v>
      </c>
    </row>
    <row r="29" spans="1:14" ht="15.75" thickBot="1">
      <c r="A29" s="17">
        <v>23</v>
      </c>
      <c r="B29" s="4" t="s">
        <v>1614</v>
      </c>
      <c r="C29" s="7" t="s">
        <v>92</v>
      </c>
      <c r="D29" s="18" t="s">
        <v>341</v>
      </c>
      <c r="E29" s="18">
        <v>7181824</v>
      </c>
      <c r="F29" s="7">
        <v>1</v>
      </c>
      <c r="G29" s="7">
        <v>0</v>
      </c>
      <c r="H29" s="18">
        <f t="shared" si="0"/>
        <v>0</v>
      </c>
      <c r="I29" s="18">
        <f t="shared" si="1"/>
        <v>0</v>
      </c>
      <c r="J29" s="18">
        <f t="shared" si="2"/>
        <v>0</v>
      </c>
      <c r="K29" s="19">
        <f t="shared" si="3"/>
        <v>0</v>
      </c>
      <c r="L29" s="20">
        <f t="shared" si="4"/>
        <v>0</v>
      </c>
      <c r="N29" s="11">
        <v>0</v>
      </c>
    </row>
    <row r="30" spans="1:14" ht="15.75" thickBot="1">
      <c r="A30" s="17">
        <v>24</v>
      </c>
      <c r="B30" s="4" t="s">
        <v>1614</v>
      </c>
      <c r="C30" s="7" t="s">
        <v>93</v>
      </c>
      <c r="D30" s="18" t="s">
        <v>341</v>
      </c>
      <c r="E30" s="18">
        <v>7181824</v>
      </c>
      <c r="F30" s="7">
        <v>1</v>
      </c>
      <c r="G30" s="7">
        <v>2</v>
      </c>
      <c r="H30" s="18">
        <f t="shared" si="0"/>
        <v>2</v>
      </c>
      <c r="I30" s="18">
        <f t="shared" si="1"/>
        <v>360</v>
      </c>
      <c r="J30" s="18">
        <f t="shared" si="2"/>
        <v>360</v>
      </c>
      <c r="K30" s="19">
        <f t="shared" si="3"/>
        <v>2.7848078705353961E-7</v>
      </c>
      <c r="L30" s="20">
        <f t="shared" si="4"/>
        <v>5.012654166963713E-5</v>
      </c>
      <c r="N30" s="11">
        <v>6</v>
      </c>
    </row>
    <row r="31" spans="1:14" ht="15.75" thickBot="1">
      <c r="A31" s="17">
        <v>25</v>
      </c>
      <c r="B31" s="4" t="s">
        <v>1614</v>
      </c>
      <c r="C31" s="7" t="s">
        <v>94</v>
      </c>
      <c r="D31" s="18" t="s">
        <v>341</v>
      </c>
      <c r="E31" s="18">
        <v>7181824</v>
      </c>
      <c r="F31" s="7">
        <v>1</v>
      </c>
      <c r="G31" s="7">
        <v>11</v>
      </c>
      <c r="H31" s="18">
        <f t="shared" si="0"/>
        <v>11</v>
      </c>
      <c r="I31" s="18">
        <f t="shared" si="1"/>
        <v>2400</v>
      </c>
      <c r="J31" s="18">
        <f t="shared" si="2"/>
        <v>2400</v>
      </c>
      <c r="K31" s="19">
        <f t="shared" si="3"/>
        <v>1.5316443287944677E-6</v>
      </c>
      <c r="L31" s="20">
        <f t="shared" si="4"/>
        <v>3.3417694446424753E-4</v>
      </c>
      <c r="N31" s="11">
        <v>40</v>
      </c>
    </row>
    <row r="32" spans="1:14" ht="15.75" thickBot="1">
      <c r="A32" s="17">
        <v>26</v>
      </c>
      <c r="B32" s="4" t="s">
        <v>1614</v>
      </c>
      <c r="C32" s="7" t="s">
        <v>95</v>
      </c>
      <c r="D32" s="18" t="s">
        <v>341</v>
      </c>
      <c r="E32" s="18">
        <v>7181824</v>
      </c>
      <c r="F32" s="7">
        <v>1</v>
      </c>
      <c r="G32" s="7">
        <v>6</v>
      </c>
      <c r="H32" s="18">
        <f t="shared" si="0"/>
        <v>6</v>
      </c>
      <c r="I32" s="18">
        <f t="shared" si="1"/>
        <v>900</v>
      </c>
      <c r="J32" s="18">
        <f t="shared" si="2"/>
        <v>900</v>
      </c>
      <c r="K32" s="19">
        <f t="shared" si="3"/>
        <v>8.3544236116061884E-7</v>
      </c>
      <c r="L32" s="20">
        <f t="shared" si="4"/>
        <v>1.2531635417409282E-4</v>
      </c>
      <c r="N32" s="11">
        <v>15</v>
      </c>
    </row>
    <row r="33" spans="1:14" ht="15.75" thickBot="1">
      <c r="A33" s="17">
        <v>27</v>
      </c>
      <c r="B33" s="4" t="s">
        <v>1614</v>
      </c>
      <c r="C33" s="7" t="s">
        <v>96</v>
      </c>
      <c r="D33" s="18" t="s">
        <v>341</v>
      </c>
      <c r="E33" s="18">
        <v>7181824</v>
      </c>
      <c r="F33" s="7">
        <v>1</v>
      </c>
      <c r="G33" s="7">
        <v>6</v>
      </c>
      <c r="H33" s="18">
        <f t="shared" si="0"/>
        <v>6</v>
      </c>
      <c r="I33" s="18">
        <f t="shared" si="1"/>
        <v>1260</v>
      </c>
      <c r="J33" s="18">
        <f t="shared" si="2"/>
        <v>1260</v>
      </c>
      <c r="K33" s="19">
        <f t="shared" si="3"/>
        <v>8.3544236116061884E-7</v>
      </c>
      <c r="L33" s="20">
        <f t="shared" si="4"/>
        <v>1.7544289584372995E-4</v>
      </c>
      <c r="N33" s="11">
        <v>21</v>
      </c>
    </row>
    <row r="34" spans="1:14" ht="15.75" thickBot="1">
      <c r="A34" s="17">
        <v>28</v>
      </c>
      <c r="B34" s="4" t="s">
        <v>1614</v>
      </c>
      <c r="C34" s="7" t="s">
        <v>98</v>
      </c>
      <c r="D34" s="18" t="s">
        <v>341</v>
      </c>
      <c r="E34" s="18">
        <v>7181824</v>
      </c>
      <c r="F34" s="7">
        <v>1</v>
      </c>
      <c r="G34" s="7">
        <v>2</v>
      </c>
      <c r="H34" s="18">
        <f t="shared" si="0"/>
        <v>2</v>
      </c>
      <c r="I34" s="18">
        <f t="shared" si="1"/>
        <v>840</v>
      </c>
      <c r="J34" s="18">
        <f t="shared" si="2"/>
        <v>840</v>
      </c>
      <c r="K34" s="19">
        <f t="shared" si="3"/>
        <v>2.7848078705353961E-7</v>
      </c>
      <c r="L34" s="20">
        <f t="shared" si="4"/>
        <v>1.1696193056248664E-4</v>
      </c>
      <c r="N34" s="11">
        <v>14</v>
      </c>
    </row>
    <row r="35" spans="1:14" ht="15.75" thickBot="1">
      <c r="A35" s="17">
        <v>29</v>
      </c>
      <c r="B35" s="4" t="s">
        <v>1614</v>
      </c>
      <c r="C35" s="7" t="s">
        <v>99</v>
      </c>
      <c r="D35" s="18" t="s">
        <v>341</v>
      </c>
      <c r="E35" s="18">
        <v>7181824</v>
      </c>
      <c r="F35" s="7">
        <v>1</v>
      </c>
      <c r="G35" s="7">
        <v>0</v>
      </c>
      <c r="H35" s="18">
        <f t="shared" si="0"/>
        <v>0</v>
      </c>
      <c r="I35" s="18">
        <f t="shared" si="1"/>
        <v>0</v>
      </c>
      <c r="J35" s="18">
        <f t="shared" si="2"/>
        <v>0</v>
      </c>
      <c r="K35" s="19">
        <f t="shared" si="3"/>
        <v>0</v>
      </c>
      <c r="L35" s="20">
        <f t="shared" si="4"/>
        <v>0</v>
      </c>
      <c r="N35" s="11">
        <v>0</v>
      </c>
    </row>
    <row r="36" spans="1:14" ht="15.75" thickBot="1">
      <c r="A36" s="17">
        <v>30</v>
      </c>
      <c r="B36" s="4" t="s">
        <v>1614</v>
      </c>
      <c r="C36" s="7" t="s">
        <v>100</v>
      </c>
      <c r="D36" s="18" t="s">
        <v>341</v>
      </c>
      <c r="E36" s="18">
        <v>7181824</v>
      </c>
      <c r="F36" s="7">
        <v>1</v>
      </c>
      <c r="G36" s="7">
        <v>2</v>
      </c>
      <c r="H36" s="18">
        <f t="shared" si="0"/>
        <v>2</v>
      </c>
      <c r="I36" s="18">
        <f t="shared" si="1"/>
        <v>720</v>
      </c>
      <c r="J36" s="18">
        <f t="shared" si="2"/>
        <v>720</v>
      </c>
      <c r="K36" s="19">
        <f t="shared" si="3"/>
        <v>2.7848078705353961E-7</v>
      </c>
      <c r="L36" s="20">
        <f t="shared" si="4"/>
        <v>1.0025308333927426E-4</v>
      </c>
      <c r="N36" s="11">
        <v>12</v>
      </c>
    </row>
    <row r="37" spans="1:14" ht="15.75" thickBot="1">
      <c r="A37" s="17">
        <v>31</v>
      </c>
      <c r="B37" s="4" t="s">
        <v>1614</v>
      </c>
      <c r="C37" s="7" t="s">
        <v>101</v>
      </c>
      <c r="D37" s="18" t="s">
        <v>341</v>
      </c>
      <c r="E37" s="18">
        <v>7181824</v>
      </c>
      <c r="F37" s="7">
        <v>1</v>
      </c>
      <c r="G37" s="7">
        <v>9</v>
      </c>
      <c r="H37" s="18">
        <f t="shared" si="0"/>
        <v>9</v>
      </c>
      <c r="I37" s="18">
        <f t="shared" si="1"/>
        <v>1800</v>
      </c>
      <c r="J37" s="18">
        <f t="shared" si="2"/>
        <v>1800</v>
      </c>
      <c r="K37" s="19">
        <f t="shared" si="3"/>
        <v>1.2531635417409282E-6</v>
      </c>
      <c r="L37" s="20">
        <f t="shared" si="4"/>
        <v>2.5063270834818564E-4</v>
      </c>
      <c r="N37" s="11">
        <v>30</v>
      </c>
    </row>
    <row r="38" spans="1:14" ht="15.75" thickBot="1">
      <c r="A38" s="17">
        <v>32</v>
      </c>
      <c r="B38" s="4" t="s">
        <v>1614</v>
      </c>
      <c r="C38" s="7" t="s">
        <v>102</v>
      </c>
      <c r="D38" s="18" t="s">
        <v>341</v>
      </c>
      <c r="E38" s="18">
        <v>7181824</v>
      </c>
      <c r="F38" s="7">
        <v>1</v>
      </c>
      <c r="G38" s="7">
        <v>8</v>
      </c>
      <c r="H38" s="18">
        <f t="shared" si="0"/>
        <v>8</v>
      </c>
      <c r="I38" s="18">
        <f t="shared" si="1"/>
        <v>720</v>
      </c>
      <c r="J38" s="18">
        <f t="shared" si="2"/>
        <v>720</v>
      </c>
      <c r="K38" s="19">
        <f t="shared" si="3"/>
        <v>1.1139231482141585E-6</v>
      </c>
      <c r="L38" s="20">
        <f t="shared" si="4"/>
        <v>1.0025308333927426E-4</v>
      </c>
      <c r="N38" s="11">
        <v>12</v>
      </c>
    </row>
    <row r="39" spans="1:14" ht="15.75" thickBot="1">
      <c r="A39" s="17">
        <v>33</v>
      </c>
      <c r="B39" s="4" t="s">
        <v>1614</v>
      </c>
      <c r="C39" s="7" t="s">
        <v>103</v>
      </c>
      <c r="D39" s="18" t="s">
        <v>341</v>
      </c>
      <c r="E39" s="18">
        <v>7181824</v>
      </c>
      <c r="F39" s="7">
        <v>2</v>
      </c>
      <c r="G39" s="7">
        <v>5</v>
      </c>
      <c r="H39" s="18">
        <f t="shared" si="0"/>
        <v>10</v>
      </c>
      <c r="I39" s="18">
        <f t="shared" si="1"/>
        <v>720</v>
      </c>
      <c r="J39" s="18">
        <f t="shared" si="2"/>
        <v>1440</v>
      </c>
      <c r="K39" s="19">
        <f t="shared" si="3"/>
        <v>1.392403935267698E-6</v>
      </c>
      <c r="L39" s="20">
        <f t="shared" si="4"/>
        <v>2.0050616667854852E-4</v>
      </c>
      <c r="N39" s="11">
        <v>12</v>
      </c>
    </row>
    <row r="40" spans="1:14" ht="15.75" thickBot="1">
      <c r="A40" s="17">
        <v>34</v>
      </c>
      <c r="B40" s="4" t="s">
        <v>1614</v>
      </c>
      <c r="C40" s="7" t="s">
        <v>104</v>
      </c>
      <c r="D40" s="18" t="s">
        <v>341</v>
      </c>
      <c r="E40" s="18">
        <v>7181824</v>
      </c>
      <c r="F40" s="7">
        <v>6</v>
      </c>
      <c r="G40" s="7">
        <v>1</v>
      </c>
      <c r="H40" s="18">
        <f t="shared" si="0"/>
        <v>6</v>
      </c>
      <c r="I40" s="18">
        <f t="shared" si="1"/>
        <v>60</v>
      </c>
      <c r="J40" s="18">
        <f t="shared" si="2"/>
        <v>360</v>
      </c>
      <c r="K40" s="19">
        <f t="shared" si="3"/>
        <v>8.3544236116061884E-7</v>
      </c>
      <c r="L40" s="20">
        <f t="shared" si="4"/>
        <v>5.012654166963713E-5</v>
      </c>
      <c r="N40" s="11">
        <v>1</v>
      </c>
    </row>
    <row r="41" spans="1:14" ht="15.75" thickBot="1">
      <c r="A41" s="17">
        <v>35</v>
      </c>
      <c r="B41" s="4" t="s">
        <v>1614</v>
      </c>
      <c r="C41" s="7" t="s">
        <v>105</v>
      </c>
      <c r="D41" s="18" t="s">
        <v>341</v>
      </c>
      <c r="E41" s="18">
        <v>7181824</v>
      </c>
      <c r="F41" s="7">
        <v>1</v>
      </c>
      <c r="G41" s="7">
        <v>0</v>
      </c>
      <c r="H41" s="18">
        <f t="shared" si="0"/>
        <v>0</v>
      </c>
      <c r="I41" s="18">
        <f t="shared" si="1"/>
        <v>0</v>
      </c>
      <c r="J41" s="18">
        <f t="shared" si="2"/>
        <v>0</v>
      </c>
      <c r="K41" s="19">
        <f t="shared" si="3"/>
        <v>0</v>
      </c>
      <c r="L41" s="20">
        <f t="shared" si="4"/>
        <v>0</v>
      </c>
      <c r="N41" s="11">
        <v>0</v>
      </c>
    </row>
    <row r="42" spans="1:14" ht="15.75" thickBot="1">
      <c r="A42" s="17">
        <v>36</v>
      </c>
      <c r="B42" s="4" t="s">
        <v>1614</v>
      </c>
      <c r="C42" s="7" t="s">
        <v>106</v>
      </c>
      <c r="D42" s="18" t="s">
        <v>341</v>
      </c>
      <c r="E42" s="18">
        <v>7181824</v>
      </c>
      <c r="F42" s="7">
        <v>5</v>
      </c>
      <c r="G42" s="7">
        <v>3</v>
      </c>
      <c r="H42" s="18">
        <f t="shared" si="0"/>
        <v>15</v>
      </c>
      <c r="I42" s="18">
        <f t="shared" si="1"/>
        <v>600</v>
      </c>
      <c r="J42" s="18">
        <f t="shared" si="2"/>
        <v>3000</v>
      </c>
      <c r="K42" s="19">
        <f t="shared" si="3"/>
        <v>2.088605902901547E-6</v>
      </c>
      <c r="L42" s="20">
        <f t="shared" si="4"/>
        <v>4.1772118058030941E-4</v>
      </c>
      <c r="N42" s="11">
        <v>10</v>
      </c>
    </row>
    <row r="43" spans="1:14" ht="15.75" thickBot="1">
      <c r="A43" s="17">
        <v>37</v>
      </c>
      <c r="B43" s="4" t="s">
        <v>1614</v>
      </c>
      <c r="C43" s="7" t="s">
        <v>107</v>
      </c>
      <c r="D43" s="18" t="s">
        <v>341</v>
      </c>
      <c r="E43" s="18">
        <v>7181824</v>
      </c>
      <c r="F43" s="7">
        <v>2</v>
      </c>
      <c r="G43" s="7">
        <v>11</v>
      </c>
      <c r="H43" s="18">
        <f t="shared" si="0"/>
        <v>22</v>
      </c>
      <c r="I43" s="18">
        <f t="shared" si="1"/>
        <v>2460</v>
      </c>
      <c r="J43" s="18">
        <f t="shared" si="2"/>
        <v>4920</v>
      </c>
      <c r="K43" s="19">
        <f t="shared" si="3"/>
        <v>3.0632886575889354E-6</v>
      </c>
      <c r="L43" s="20">
        <f t="shared" si="4"/>
        <v>6.8506273615170747E-4</v>
      </c>
      <c r="N43" s="11">
        <v>41</v>
      </c>
    </row>
    <row r="44" spans="1:14" ht="15.75" thickBot="1">
      <c r="A44" s="17">
        <v>38</v>
      </c>
      <c r="B44" s="4" t="s">
        <v>1614</v>
      </c>
      <c r="C44" s="7" t="s">
        <v>108</v>
      </c>
      <c r="D44" s="18" t="s">
        <v>341</v>
      </c>
      <c r="E44" s="18">
        <v>7181824</v>
      </c>
      <c r="F44" s="7">
        <v>1</v>
      </c>
      <c r="G44" s="7">
        <v>0</v>
      </c>
      <c r="H44" s="18">
        <f t="shared" si="0"/>
        <v>0</v>
      </c>
      <c r="I44" s="18">
        <f t="shared" si="1"/>
        <v>0</v>
      </c>
      <c r="J44" s="18">
        <f t="shared" si="2"/>
        <v>0</v>
      </c>
      <c r="K44" s="19">
        <f t="shared" si="3"/>
        <v>0</v>
      </c>
      <c r="L44" s="20">
        <f t="shared" si="4"/>
        <v>0</v>
      </c>
      <c r="N44" s="11">
        <v>0</v>
      </c>
    </row>
    <row r="45" spans="1:14" ht="15.75" thickBot="1">
      <c r="A45" s="17">
        <v>39</v>
      </c>
      <c r="B45" s="4" t="s">
        <v>1614</v>
      </c>
      <c r="C45" s="7" t="s">
        <v>103</v>
      </c>
      <c r="D45" s="18" t="s">
        <v>341</v>
      </c>
      <c r="E45" s="18">
        <v>7181824</v>
      </c>
      <c r="F45" s="7">
        <v>1</v>
      </c>
      <c r="G45" s="7">
        <v>3</v>
      </c>
      <c r="H45" s="18">
        <f t="shared" si="0"/>
        <v>3</v>
      </c>
      <c r="I45" s="18">
        <f t="shared" si="1"/>
        <v>60</v>
      </c>
      <c r="J45" s="18">
        <f t="shared" si="2"/>
        <v>60</v>
      </c>
      <c r="K45" s="19">
        <f t="shared" si="3"/>
        <v>4.1772118058030942E-7</v>
      </c>
      <c r="L45" s="20">
        <f t="shared" si="4"/>
        <v>8.3544236116061878E-6</v>
      </c>
      <c r="N45" s="11">
        <v>1</v>
      </c>
    </row>
    <row r="46" spans="1:14" ht="15.75" thickBot="1">
      <c r="A46" s="17">
        <v>40</v>
      </c>
      <c r="B46" s="4" t="s">
        <v>1614</v>
      </c>
      <c r="C46" s="7" t="s">
        <v>109</v>
      </c>
      <c r="D46" s="18" t="s">
        <v>341</v>
      </c>
      <c r="E46" s="18">
        <v>7181824</v>
      </c>
      <c r="F46" s="7">
        <v>2</v>
      </c>
      <c r="G46" s="7">
        <v>1</v>
      </c>
      <c r="H46" s="18">
        <f t="shared" si="0"/>
        <v>2</v>
      </c>
      <c r="I46" s="18">
        <f t="shared" si="1"/>
        <v>60</v>
      </c>
      <c r="J46" s="18">
        <f t="shared" si="2"/>
        <v>120</v>
      </c>
      <c r="K46" s="19">
        <f t="shared" si="3"/>
        <v>2.7848078705353961E-7</v>
      </c>
      <c r="L46" s="20">
        <f t="shared" si="4"/>
        <v>1.6708847223212376E-5</v>
      </c>
      <c r="N46" s="11">
        <v>1</v>
      </c>
    </row>
    <row r="47" spans="1:14" ht="15.75" thickBot="1">
      <c r="A47" s="17">
        <v>41</v>
      </c>
      <c r="B47" s="4" t="s">
        <v>1614</v>
      </c>
      <c r="C47" s="7" t="s">
        <v>110</v>
      </c>
      <c r="D47" s="18" t="s">
        <v>341</v>
      </c>
      <c r="E47" s="18">
        <v>7181824</v>
      </c>
      <c r="F47" s="7">
        <v>10</v>
      </c>
      <c r="G47" s="7">
        <v>3</v>
      </c>
      <c r="H47" s="18">
        <f t="shared" si="0"/>
        <v>30</v>
      </c>
      <c r="I47" s="18">
        <f t="shared" si="1"/>
        <v>60</v>
      </c>
      <c r="J47" s="18">
        <f t="shared" si="2"/>
        <v>600</v>
      </c>
      <c r="K47" s="19">
        <f t="shared" si="3"/>
        <v>4.1772118058030939E-6</v>
      </c>
      <c r="L47" s="20">
        <f t="shared" si="4"/>
        <v>8.3544236116061881E-5</v>
      </c>
      <c r="N47" s="11">
        <v>1</v>
      </c>
    </row>
    <row r="48" spans="1:14" ht="15.75" thickBot="1">
      <c r="A48" s="17">
        <v>42</v>
      </c>
      <c r="B48" s="4" t="s">
        <v>1614</v>
      </c>
      <c r="C48" s="7" t="s">
        <v>104</v>
      </c>
      <c r="D48" s="18" t="s">
        <v>341</v>
      </c>
      <c r="E48" s="18">
        <v>7181824</v>
      </c>
      <c r="F48" s="7">
        <v>13</v>
      </c>
      <c r="G48" s="7">
        <v>6</v>
      </c>
      <c r="H48" s="18">
        <f t="shared" si="0"/>
        <v>78</v>
      </c>
      <c r="I48" s="18">
        <f t="shared" si="1"/>
        <v>60</v>
      </c>
      <c r="J48" s="18">
        <f t="shared" si="2"/>
        <v>780</v>
      </c>
      <c r="K48" s="19">
        <f t="shared" si="3"/>
        <v>1.0860750695088045E-5</v>
      </c>
      <c r="L48" s="20">
        <f t="shared" si="4"/>
        <v>1.0860750695088044E-4</v>
      </c>
      <c r="N48" s="11">
        <v>1</v>
      </c>
    </row>
    <row r="49" spans="1:14" ht="15.75" thickBot="1">
      <c r="A49" s="17">
        <v>43</v>
      </c>
      <c r="B49" s="4" t="s">
        <v>1614</v>
      </c>
      <c r="C49" s="7" t="s">
        <v>111</v>
      </c>
      <c r="D49" s="18" t="s">
        <v>341</v>
      </c>
      <c r="E49" s="18">
        <v>7181824</v>
      </c>
      <c r="F49" s="7">
        <v>1</v>
      </c>
      <c r="G49" s="7">
        <v>0</v>
      </c>
      <c r="H49" s="18">
        <f t="shared" si="0"/>
        <v>0</v>
      </c>
      <c r="I49" s="18">
        <f t="shared" si="1"/>
        <v>0</v>
      </c>
      <c r="J49" s="18">
        <f t="shared" si="2"/>
        <v>0</v>
      </c>
      <c r="K49" s="19">
        <f t="shared" si="3"/>
        <v>0</v>
      </c>
      <c r="L49" s="20">
        <f t="shared" si="4"/>
        <v>0</v>
      </c>
      <c r="N49" s="11">
        <v>0</v>
      </c>
    </row>
    <row r="50" spans="1:14" ht="15.75" thickBot="1">
      <c r="A50" s="17">
        <v>44</v>
      </c>
      <c r="B50" s="4" t="s">
        <v>1614</v>
      </c>
      <c r="C50" s="7" t="s">
        <v>112</v>
      </c>
      <c r="D50" s="18" t="s">
        <v>341</v>
      </c>
      <c r="E50" s="18">
        <v>7181824</v>
      </c>
      <c r="F50" s="7">
        <v>1</v>
      </c>
      <c r="G50" s="7">
        <v>1</v>
      </c>
      <c r="H50" s="18">
        <f t="shared" si="0"/>
        <v>1</v>
      </c>
      <c r="I50" s="18">
        <f t="shared" si="1"/>
        <v>540</v>
      </c>
      <c r="J50" s="18">
        <f t="shared" si="2"/>
        <v>540</v>
      </c>
      <c r="K50" s="19">
        <f t="shared" si="3"/>
        <v>1.3924039352676981E-7</v>
      </c>
      <c r="L50" s="20">
        <f t="shared" si="4"/>
        <v>7.5189812504455699E-5</v>
      </c>
      <c r="N50" s="11">
        <v>9</v>
      </c>
    </row>
    <row r="51" spans="1:14" ht="15.75" thickBot="1">
      <c r="A51" s="17">
        <v>45</v>
      </c>
      <c r="B51" s="4" t="s">
        <v>1614</v>
      </c>
      <c r="C51" s="7" t="s">
        <v>113</v>
      </c>
      <c r="D51" s="18" t="s">
        <v>341</v>
      </c>
      <c r="E51" s="18">
        <v>7181824</v>
      </c>
      <c r="F51" s="7">
        <v>1</v>
      </c>
      <c r="G51" s="7">
        <v>10</v>
      </c>
      <c r="H51" s="18">
        <f t="shared" si="0"/>
        <v>10</v>
      </c>
      <c r="I51" s="18">
        <f t="shared" si="1"/>
        <v>960</v>
      </c>
      <c r="J51" s="18">
        <f t="shared" si="2"/>
        <v>960</v>
      </c>
      <c r="K51" s="19">
        <f t="shared" si="3"/>
        <v>1.392403935267698E-6</v>
      </c>
      <c r="L51" s="20">
        <f t="shared" si="4"/>
        <v>1.33670777785699E-4</v>
      </c>
      <c r="N51" s="11">
        <v>16</v>
      </c>
    </row>
    <row r="52" spans="1:14" ht="15.75" thickBot="1">
      <c r="A52" s="17">
        <v>46</v>
      </c>
      <c r="B52" s="4" t="s">
        <v>1614</v>
      </c>
      <c r="C52" s="7" t="s">
        <v>114</v>
      </c>
      <c r="D52" s="18" t="s">
        <v>341</v>
      </c>
      <c r="E52" s="18">
        <v>7181824</v>
      </c>
      <c r="F52" s="7">
        <v>8</v>
      </c>
      <c r="G52" s="7">
        <v>2</v>
      </c>
      <c r="H52" s="18">
        <f t="shared" si="0"/>
        <v>16</v>
      </c>
      <c r="I52" s="18">
        <f t="shared" si="1"/>
        <v>240</v>
      </c>
      <c r="J52" s="18">
        <f t="shared" si="2"/>
        <v>1920</v>
      </c>
      <c r="K52" s="19">
        <f t="shared" si="3"/>
        <v>2.2278462964283169E-6</v>
      </c>
      <c r="L52" s="20">
        <f t="shared" si="4"/>
        <v>2.6734155557139801E-4</v>
      </c>
      <c r="N52" s="11">
        <v>4</v>
      </c>
    </row>
    <row r="53" spans="1:14" ht="15.75" thickBot="1">
      <c r="A53" s="17">
        <v>47</v>
      </c>
      <c r="B53" s="4" t="s">
        <v>1614</v>
      </c>
      <c r="C53" s="7" t="s">
        <v>115</v>
      </c>
      <c r="D53" s="18" t="s">
        <v>341</v>
      </c>
      <c r="E53" s="18">
        <v>7181824</v>
      </c>
      <c r="F53" s="7">
        <v>0</v>
      </c>
      <c r="G53" s="7">
        <v>7</v>
      </c>
      <c r="H53" s="18">
        <f t="shared" si="0"/>
        <v>0</v>
      </c>
      <c r="I53" s="18">
        <f t="shared" si="1"/>
        <v>1140</v>
      </c>
      <c r="J53" s="18">
        <f t="shared" si="2"/>
        <v>0</v>
      </c>
      <c r="K53" s="19">
        <f t="shared" si="3"/>
        <v>0</v>
      </c>
      <c r="L53" s="20">
        <f t="shared" si="4"/>
        <v>0</v>
      </c>
      <c r="N53" s="11">
        <v>19</v>
      </c>
    </row>
    <row r="54" spans="1:14" ht="15.75" thickBot="1">
      <c r="A54" s="17">
        <v>48</v>
      </c>
      <c r="B54" s="4" t="s">
        <v>1614</v>
      </c>
      <c r="C54" s="7" t="s">
        <v>116</v>
      </c>
      <c r="D54" s="18" t="s">
        <v>341</v>
      </c>
      <c r="E54" s="18">
        <v>7181824</v>
      </c>
      <c r="F54" s="7">
        <v>1</v>
      </c>
      <c r="G54" s="7">
        <v>7</v>
      </c>
      <c r="H54" s="18">
        <f t="shared" si="0"/>
        <v>7</v>
      </c>
      <c r="I54" s="18">
        <f t="shared" si="1"/>
        <v>1920</v>
      </c>
      <c r="J54" s="18">
        <f t="shared" si="2"/>
        <v>1920</v>
      </c>
      <c r="K54" s="19">
        <f t="shared" si="3"/>
        <v>9.746827546873887E-7</v>
      </c>
      <c r="L54" s="20">
        <f t="shared" si="4"/>
        <v>2.6734155557139801E-4</v>
      </c>
      <c r="N54" s="11">
        <v>32</v>
      </c>
    </row>
    <row r="55" spans="1:14" ht="15.75" thickBot="1">
      <c r="A55" s="17">
        <v>49</v>
      </c>
      <c r="B55" s="4" t="s">
        <v>1614</v>
      </c>
      <c r="C55" s="7" t="s">
        <v>117</v>
      </c>
      <c r="D55" s="18" t="s">
        <v>341</v>
      </c>
      <c r="E55" s="18">
        <v>7181824</v>
      </c>
      <c r="F55" s="7">
        <v>5</v>
      </c>
      <c r="G55" s="7">
        <v>4</v>
      </c>
      <c r="H55" s="18">
        <f t="shared" si="0"/>
        <v>20</v>
      </c>
      <c r="I55" s="18">
        <f t="shared" si="1"/>
        <v>780</v>
      </c>
      <c r="J55" s="18">
        <f t="shared" si="2"/>
        <v>3900</v>
      </c>
      <c r="K55" s="19">
        <f t="shared" si="3"/>
        <v>2.7848078705353959E-6</v>
      </c>
      <c r="L55" s="20">
        <f t="shared" si="4"/>
        <v>5.4303753475440223E-4</v>
      </c>
      <c r="N55" s="11">
        <v>13</v>
      </c>
    </row>
    <row r="56" spans="1:14" ht="15.75" thickBot="1">
      <c r="A56" s="17">
        <v>50</v>
      </c>
      <c r="B56" s="4" t="s">
        <v>1614</v>
      </c>
      <c r="C56" s="7" t="s">
        <v>118</v>
      </c>
      <c r="D56" s="18" t="s">
        <v>341</v>
      </c>
      <c r="E56" s="18">
        <v>7181824</v>
      </c>
      <c r="F56" s="7">
        <v>2</v>
      </c>
      <c r="G56" s="7">
        <v>2</v>
      </c>
      <c r="H56" s="18">
        <f t="shared" si="0"/>
        <v>4</v>
      </c>
      <c r="I56" s="18">
        <f t="shared" si="1"/>
        <v>180</v>
      </c>
      <c r="J56" s="18">
        <f t="shared" si="2"/>
        <v>360</v>
      </c>
      <c r="K56" s="19">
        <f t="shared" si="3"/>
        <v>5.5696157410707923E-7</v>
      </c>
      <c r="L56" s="20">
        <f t="shared" si="4"/>
        <v>5.012654166963713E-5</v>
      </c>
      <c r="N56" s="11">
        <v>3</v>
      </c>
    </row>
    <row r="57" spans="1:14" ht="15.75" thickBot="1">
      <c r="A57" s="17">
        <v>51</v>
      </c>
      <c r="B57" s="4" t="s">
        <v>1614</v>
      </c>
      <c r="C57" s="7" t="s">
        <v>119</v>
      </c>
      <c r="D57" s="18" t="s">
        <v>341</v>
      </c>
      <c r="E57" s="18">
        <v>7181824</v>
      </c>
      <c r="F57" s="7">
        <v>3</v>
      </c>
      <c r="G57" s="7">
        <v>1</v>
      </c>
      <c r="H57" s="18">
        <f t="shared" si="0"/>
        <v>3</v>
      </c>
      <c r="I57" s="18">
        <f t="shared" si="1"/>
        <v>180</v>
      </c>
      <c r="J57" s="18">
        <f t="shared" si="2"/>
        <v>540</v>
      </c>
      <c r="K57" s="19">
        <f t="shared" si="3"/>
        <v>4.1772118058030942E-7</v>
      </c>
      <c r="L57" s="20">
        <f t="shared" si="4"/>
        <v>7.5189812504455699E-5</v>
      </c>
      <c r="N57" s="11">
        <v>3</v>
      </c>
    </row>
    <row r="58" spans="1:14" ht="15.75" thickBot="1">
      <c r="A58" s="17">
        <v>52</v>
      </c>
      <c r="B58" s="4" t="s">
        <v>1614</v>
      </c>
      <c r="C58" s="7" t="s">
        <v>120</v>
      </c>
      <c r="D58" s="18" t="s">
        <v>341</v>
      </c>
      <c r="E58" s="18">
        <v>7181824</v>
      </c>
      <c r="F58" s="7">
        <v>1</v>
      </c>
      <c r="G58" s="7">
        <v>2</v>
      </c>
      <c r="H58" s="18">
        <f t="shared" si="0"/>
        <v>2</v>
      </c>
      <c r="I58" s="18">
        <f t="shared" si="1"/>
        <v>480</v>
      </c>
      <c r="J58" s="18">
        <f t="shared" si="2"/>
        <v>480</v>
      </c>
      <c r="K58" s="19">
        <f t="shared" si="3"/>
        <v>2.7848078705353961E-7</v>
      </c>
      <c r="L58" s="20">
        <f t="shared" si="4"/>
        <v>6.6835388892849502E-5</v>
      </c>
      <c r="N58" s="11">
        <v>8</v>
      </c>
    </row>
    <row r="59" spans="1:14" ht="15.75" thickBot="1">
      <c r="A59" s="17">
        <v>53</v>
      </c>
      <c r="B59" s="4" t="s">
        <v>1614</v>
      </c>
      <c r="C59" s="7" t="s">
        <v>121</v>
      </c>
      <c r="D59" s="18" t="s">
        <v>341</v>
      </c>
      <c r="E59" s="18">
        <v>7181824</v>
      </c>
      <c r="F59" s="7">
        <v>1</v>
      </c>
      <c r="G59" s="7">
        <v>0</v>
      </c>
      <c r="H59" s="18">
        <f t="shared" si="0"/>
        <v>0</v>
      </c>
      <c r="I59" s="18">
        <f t="shared" si="1"/>
        <v>0</v>
      </c>
      <c r="J59" s="18">
        <f t="shared" si="2"/>
        <v>0</v>
      </c>
      <c r="K59" s="19">
        <f t="shared" si="3"/>
        <v>0</v>
      </c>
      <c r="L59" s="20">
        <f t="shared" si="4"/>
        <v>0</v>
      </c>
      <c r="N59" s="11">
        <v>0</v>
      </c>
    </row>
    <row r="60" spans="1:14" ht="15.75" thickBot="1">
      <c r="A60" s="17">
        <v>54</v>
      </c>
      <c r="B60" s="4" t="s">
        <v>1614</v>
      </c>
      <c r="C60" s="7" t="s">
        <v>122</v>
      </c>
      <c r="D60" s="18" t="s">
        <v>341</v>
      </c>
      <c r="E60" s="18">
        <v>7181824</v>
      </c>
      <c r="F60" s="7">
        <v>2</v>
      </c>
      <c r="G60" s="7">
        <v>4</v>
      </c>
      <c r="H60" s="18">
        <f t="shared" si="0"/>
        <v>8</v>
      </c>
      <c r="I60" s="18">
        <f t="shared" si="1"/>
        <v>300</v>
      </c>
      <c r="J60" s="18">
        <f t="shared" si="2"/>
        <v>600</v>
      </c>
      <c r="K60" s="19">
        <f t="shared" si="3"/>
        <v>1.1139231482141585E-6</v>
      </c>
      <c r="L60" s="20">
        <f t="shared" si="4"/>
        <v>8.3544236116061881E-5</v>
      </c>
      <c r="N60" s="11">
        <v>5</v>
      </c>
    </row>
    <row r="61" spans="1:14" ht="15.75" thickBot="1">
      <c r="A61" s="17">
        <v>55</v>
      </c>
      <c r="B61" s="4" t="s">
        <v>1614</v>
      </c>
      <c r="C61" s="7" t="s">
        <v>123</v>
      </c>
      <c r="D61" s="18" t="s">
        <v>341</v>
      </c>
      <c r="E61" s="18">
        <v>7181824</v>
      </c>
      <c r="F61" s="7">
        <v>1</v>
      </c>
      <c r="G61" s="7">
        <v>2</v>
      </c>
      <c r="H61" s="18">
        <f t="shared" si="0"/>
        <v>2</v>
      </c>
      <c r="I61" s="18">
        <f t="shared" si="1"/>
        <v>180</v>
      </c>
      <c r="J61" s="18">
        <f t="shared" si="2"/>
        <v>180</v>
      </c>
      <c r="K61" s="19">
        <f t="shared" si="3"/>
        <v>2.7848078705353961E-7</v>
      </c>
      <c r="L61" s="20">
        <f t="shared" si="4"/>
        <v>2.5063270834818565E-5</v>
      </c>
      <c r="N61" s="11">
        <v>3</v>
      </c>
    </row>
    <row r="62" spans="1:14" ht="15.75" thickBot="1">
      <c r="A62" s="17">
        <v>56</v>
      </c>
      <c r="B62" s="4" t="s">
        <v>1614</v>
      </c>
      <c r="C62" s="7" t="s">
        <v>124</v>
      </c>
      <c r="D62" s="18" t="s">
        <v>341</v>
      </c>
      <c r="E62" s="18">
        <v>7181824</v>
      </c>
      <c r="F62" s="7">
        <v>4</v>
      </c>
      <c r="G62" s="7">
        <v>5</v>
      </c>
      <c r="H62" s="18">
        <f t="shared" si="0"/>
        <v>20</v>
      </c>
      <c r="I62" s="18">
        <f t="shared" si="1"/>
        <v>1080</v>
      </c>
      <c r="J62" s="18">
        <f t="shared" si="2"/>
        <v>4320</v>
      </c>
      <c r="K62" s="19">
        <f t="shared" si="3"/>
        <v>2.7848078705353959E-6</v>
      </c>
      <c r="L62" s="20">
        <f t="shared" si="4"/>
        <v>6.0151850003564559E-4</v>
      </c>
      <c r="N62" s="11">
        <v>18</v>
      </c>
    </row>
    <row r="63" spans="1:14" ht="15.75" thickBot="1">
      <c r="A63" s="17">
        <v>57</v>
      </c>
      <c r="B63" s="4" t="s">
        <v>1614</v>
      </c>
      <c r="C63" s="7" t="s">
        <v>125</v>
      </c>
      <c r="D63" s="18" t="s">
        <v>341</v>
      </c>
      <c r="E63" s="18">
        <v>7181824</v>
      </c>
      <c r="F63" s="7">
        <v>1</v>
      </c>
      <c r="G63" s="7">
        <v>2</v>
      </c>
      <c r="H63" s="18">
        <f t="shared" si="0"/>
        <v>2</v>
      </c>
      <c r="I63" s="18">
        <f t="shared" si="1"/>
        <v>540</v>
      </c>
      <c r="J63" s="18">
        <f t="shared" si="2"/>
        <v>540</v>
      </c>
      <c r="K63" s="19">
        <f t="shared" si="3"/>
        <v>2.7848078705353961E-7</v>
      </c>
      <c r="L63" s="20">
        <f t="shared" si="4"/>
        <v>7.5189812504455699E-5</v>
      </c>
      <c r="N63" s="11">
        <v>9</v>
      </c>
    </row>
    <row r="64" spans="1:14" ht="15.75" thickBot="1">
      <c r="A64" s="17">
        <v>58</v>
      </c>
      <c r="B64" s="4" t="s">
        <v>1614</v>
      </c>
      <c r="C64" s="7" t="s">
        <v>126</v>
      </c>
      <c r="D64" s="18" t="s">
        <v>341</v>
      </c>
      <c r="E64" s="18">
        <v>7181824</v>
      </c>
      <c r="F64" s="7">
        <v>1</v>
      </c>
      <c r="G64" s="7">
        <v>3</v>
      </c>
      <c r="H64" s="18">
        <f t="shared" si="0"/>
        <v>3</v>
      </c>
      <c r="I64" s="18">
        <f t="shared" si="1"/>
        <v>2220</v>
      </c>
      <c r="J64" s="18">
        <f t="shared" si="2"/>
        <v>2220</v>
      </c>
      <c r="K64" s="19">
        <f t="shared" si="3"/>
        <v>4.1772118058030942E-7</v>
      </c>
      <c r="L64" s="20">
        <f t="shared" si="4"/>
        <v>3.0911367362942895E-4</v>
      </c>
      <c r="N64" s="11">
        <v>37</v>
      </c>
    </row>
    <row r="65" spans="1:14" ht="15.75" thickBot="1">
      <c r="A65" s="17">
        <v>59</v>
      </c>
      <c r="B65" s="4" t="s">
        <v>1614</v>
      </c>
      <c r="C65" s="7" t="s">
        <v>127</v>
      </c>
      <c r="D65" s="18" t="s">
        <v>341</v>
      </c>
      <c r="E65" s="18">
        <v>7181824</v>
      </c>
      <c r="F65" s="7">
        <v>1</v>
      </c>
      <c r="G65" s="7">
        <v>8</v>
      </c>
      <c r="H65" s="18">
        <f t="shared" si="0"/>
        <v>8</v>
      </c>
      <c r="I65" s="18">
        <f t="shared" si="1"/>
        <v>2460</v>
      </c>
      <c r="J65" s="18">
        <f t="shared" si="2"/>
        <v>2460</v>
      </c>
      <c r="K65" s="19">
        <f t="shared" si="3"/>
        <v>1.1139231482141585E-6</v>
      </c>
      <c r="L65" s="20">
        <f t="shared" si="4"/>
        <v>3.4253136807585374E-4</v>
      </c>
      <c r="N65" s="11">
        <v>41</v>
      </c>
    </row>
    <row r="66" spans="1:14" ht="15.75" thickBot="1">
      <c r="A66" s="17">
        <v>60</v>
      </c>
      <c r="B66" s="4" t="s">
        <v>1614</v>
      </c>
      <c r="C66" s="7" t="s">
        <v>128</v>
      </c>
      <c r="D66" s="18" t="s">
        <v>341</v>
      </c>
      <c r="E66" s="18">
        <v>7181824</v>
      </c>
      <c r="F66" s="7">
        <v>1</v>
      </c>
      <c r="G66" s="7">
        <v>12</v>
      </c>
      <c r="H66" s="18">
        <f t="shared" si="0"/>
        <v>12</v>
      </c>
      <c r="I66" s="18">
        <f t="shared" si="1"/>
        <v>1080</v>
      </c>
      <c r="J66" s="18">
        <f t="shared" si="2"/>
        <v>1080</v>
      </c>
      <c r="K66" s="19">
        <f t="shared" si="3"/>
        <v>1.6708847223212377E-6</v>
      </c>
      <c r="L66" s="20">
        <f t="shared" si="4"/>
        <v>1.503796250089114E-4</v>
      </c>
      <c r="N66" s="11">
        <v>18</v>
      </c>
    </row>
    <row r="67" spans="1:14" ht="15.75" thickBot="1">
      <c r="A67" s="17">
        <v>61</v>
      </c>
      <c r="B67" s="4" t="s">
        <v>1614</v>
      </c>
      <c r="C67" s="7" t="s">
        <v>129</v>
      </c>
      <c r="D67" s="18" t="s">
        <v>341</v>
      </c>
      <c r="E67" s="18">
        <v>7181824</v>
      </c>
      <c r="F67" s="7">
        <v>1</v>
      </c>
      <c r="G67" s="7">
        <v>20</v>
      </c>
      <c r="H67" s="18">
        <f t="shared" si="0"/>
        <v>20</v>
      </c>
      <c r="I67" s="18">
        <f t="shared" si="1"/>
        <v>3900</v>
      </c>
      <c r="J67" s="18">
        <f t="shared" si="2"/>
        <v>3900</v>
      </c>
      <c r="K67" s="19">
        <f t="shared" si="3"/>
        <v>2.7848078705353959E-6</v>
      </c>
      <c r="L67" s="20">
        <f t="shared" si="4"/>
        <v>5.4303753475440223E-4</v>
      </c>
      <c r="N67" s="11">
        <v>65</v>
      </c>
    </row>
    <row r="68" spans="1:14" ht="15.75" thickBot="1">
      <c r="A68" s="17">
        <v>62</v>
      </c>
      <c r="B68" s="4" t="s">
        <v>1614</v>
      </c>
      <c r="C68" s="7" t="s">
        <v>130</v>
      </c>
      <c r="D68" s="18" t="s">
        <v>341</v>
      </c>
      <c r="E68" s="18">
        <v>7181824</v>
      </c>
      <c r="F68" s="7">
        <v>1</v>
      </c>
      <c r="G68" s="7">
        <v>3</v>
      </c>
      <c r="H68" s="18">
        <f t="shared" si="0"/>
        <v>3</v>
      </c>
      <c r="I68" s="18">
        <f t="shared" si="1"/>
        <v>540</v>
      </c>
      <c r="J68" s="18">
        <f t="shared" si="2"/>
        <v>540</v>
      </c>
      <c r="K68" s="19">
        <f t="shared" si="3"/>
        <v>4.1772118058030942E-7</v>
      </c>
      <c r="L68" s="20">
        <f t="shared" si="4"/>
        <v>7.5189812504455699E-5</v>
      </c>
      <c r="N68" s="11">
        <v>9</v>
      </c>
    </row>
    <row r="69" spans="1:14" ht="15.75" thickBot="1">
      <c r="A69" s="17">
        <v>63</v>
      </c>
      <c r="B69" s="4" t="s">
        <v>1614</v>
      </c>
      <c r="C69" s="7" t="s">
        <v>131</v>
      </c>
      <c r="D69" s="18" t="s">
        <v>341</v>
      </c>
      <c r="E69" s="18">
        <v>7181824</v>
      </c>
      <c r="F69" s="7">
        <v>1</v>
      </c>
      <c r="G69" s="7">
        <v>1</v>
      </c>
      <c r="H69" s="18">
        <f t="shared" si="0"/>
        <v>1</v>
      </c>
      <c r="I69" s="18">
        <f t="shared" si="1"/>
        <v>120</v>
      </c>
      <c r="J69" s="18">
        <f t="shared" si="2"/>
        <v>120</v>
      </c>
      <c r="K69" s="19">
        <f t="shared" si="3"/>
        <v>1.3924039352676981E-7</v>
      </c>
      <c r="L69" s="20">
        <f t="shared" si="4"/>
        <v>1.6708847223212376E-5</v>
      </c>
      <c r="N69" s="11">
        <v>2</v>
      </c>
    </row>
    <row r="70" spans="1:14" ht="15.75" thickBot="1">
      <c r="A70" s="17">
        <v>64</v>
      </c>
      <c r="B70" s="4" t="s">
        <v>1614</v>
      </c>
      <c r="C70" s="7" t="s">
        <v>132</v>
      </c>
      <c r="D70" s="18" t="s">
        <v>341</v>
      </c>
      <c r="E70" s="18">
        <v>7181824</v>
      </c>
      <c r="F70" s="7">
        <v>1</v>
      </c>
      <c r="G70" s="7">
        <v>0</v>
      </c>
      <c r="H70" s="18">
        <f t="shared" si="0"/>
        <v>0</v>
      </c>
      <c r="I70" s="18">
        <f t="shared" si="1"/>
        <v>0</v>
      </c>
      <c r="J70" s="18">
        <f t="shared" si="2"/>
        <v>0</v>
      </c>
      <c r="K70" s="19">
        <f t="shared" si="3"/>
        <v>0</v>
      </c>
      <c r="L70" s="20">
        <f t="shared" si="4"/>
        <v>0</v>
      </c>
      <c r="N70" s="11">
        <v>0</v>
      </c>
    </row>
    <row r="71" spans="1:14" ht="15.75" thickBot="1">
      <c r="A71" s="17">
        <v>65</v>
      </c>
      <c r="B71" s="4" t="s">
        <v>1614</v>
      </c>
      <c r="C71" s="7" t="s">
        <v>133</v>
      </c>
      <c r="D71" s="18" t="s">
        <v>341</v>
      </c>
      <c r="E71" s="18">
        <v>7181824</v>
      </c>
      <c r="F71" s="7">
        <v>1</v>
      </c>
      <c r="G71" s="7">
        <v>1</v>
      </c>
      <c r="H71" s="18">
        <f t="shared" ref="H71:H126" si="5">F71*G71</f>
        <v>1</v>
      </c>
      <c r="I71" s="18">
        <f t="shared" ref="I71:I126" si="6">N71*60</f>
        <v>840</v>
      </c>
      <c r="J71" s="18">
        <f t="shared" ref="J71:J126" si="7">I71*F71</f>
        <v>840</v>
      </c>
      <c r="K71" s="19">
        <f t="shared" ref="K71:K130" si="8">H71/E71</f>
        <v>1.3924039352676981E-7</v>
      </c>
      <c r="L71" s="20">
        <f t="shared" ref="L71:L130" si="9">J71/E71</f>
        <v>1.1696193056248664E-4</v>
      </c>
      <c r="N71" s="11">
        <v>14</v>
      </c>
    </row>
    <row r="72" spans="1:14" ht="15.75" thickBot="1">
      <c r="A72" s="17">
        <v>66</v>
      </c>
      <c r="B72" s="4" t="s">
        <v>1614</v>
      </c>
      <c r="C72" s="7" t="s">
        <v>134</v>
      </c>
      <c r="D72" s="18" t="s">
        <v>341</v>
      </c>
      <c r="E72" s="18">
        <v>7181824</v>
      </c>
      <c r="F72" s="7">
        <v>2</v>
      </c>
      <c r="G72" s="7">
        <v>4</v>
      </c>
      <c r="H72" s="18">
        <f t="shared" si="5"/>
        <v>8</v>
      </c>
      <c r="I72" s="18">
        <f t="shared" si="6"/>
        <v>6000</v>
      </c>
      <c r="J72" s="18">
        <f t="shared" si="7"/>
        <v>12000</v>
      </c>
      <c r="K72" s="19">
        <f t="shared" si="8"/>
        <v>1.1139231482141585E-6</v>
      </c>
      <c r="L72" s="20">
        <f t="shared" si="9"/>
        <v>1.6708847223212376E-3</v>
      </c>
      <c r="N72" s="11">
        <v>100</v>
      </c>
    </row>
    <row r="73" spans="1:14" ht="15.75" thickBot="1">
      <c r="A73" s="17">
        <v>67</v>
      </c>
      <c r="B73" s="4" t="s">
        <v>1614</v>
      </c>
      <c r="C73" s="7" t="s">
        <v>135</v>
      </c>
      <c r="D73" s="18" t="s">
        <v>341</v>
      </c>
      <c r="E73" s="18">
        <v>7181824</v>
      </c>
      <c r="F73" s="7">
        <v>2</v>
      </c>
      <c r="G73" s="7">
        <v>2</v>
      </c>
      <c r="H73" s="18">
        <f t="shared" si="5"/>
        <v>4</v>
      </c>
      <c r="I73" s="18">
        <f t="shared" si="6"/>
        <v>1380</v>
      </c>
      <c r="J73" s="18">
        <f t="shared" si="7"/>
        <v>2760</v>
      </c>
      <c r="K73" s="19">
        <f t="shared" si="8"/>
        <v>5.5696157410707923E-7</v>
      </c>
      <c r="L73" s="20">
        <f t="shared" si="9"/>
        <v>3.8430348613388468E-4</v>
      </c>
      <c r="N73" s="11">
        <v>23</v>
      </c>
    </row>
    <row r="74" spans="1:14" ht="15.75" thickBot="1">
      <c r="A74" s="17">
        <v>68</v>
      </c>
      <c r="B74" s="4" t="s">
        <v>1614</v>
      </c>
      <c r="C74" s="7" t="s">
        <v>136</v>
      </c>
      <c r="D74" s="18" t="s">
        <v>341</v>
      </c>
      <c r="E74" s="18">
        <v>7181824</v>
      </c>
      <c r="F74" s="7">
        <v>1</v>
      </c>
      <c r="G74" s="7">
        <v>6</v>
      </c>
      <c r="H74" s="18">
        <f t="shared" si="5"/>
        <v>6</v>
      </c>
      <c r="I74" s="18">
        <f t="shared" si="6"/>
        <v>2220</v>
      </c>
      <c r="J74" s="18">
        <f t="shared" si="7"/>
        <v>2220</v>
      </c>
      <c r="K74" s="19">
        <f t="shared" si="8"/>
        <v>8.3544236116061884E-7</v>
      </c>
      <c r="L74" s="20">
        <f t="shared" si="9"/>
        <v>3.0911367362942895E-4</v>
      </c>
      <c r="N74" s="11">
        <v>37</v>
      </c>
    </row>
    <row r="75" spans="1:14" ht="15.75" thickBot="1">
      <c r="A75" s="17">
        <v>69</v>
      </c>
      <c r="B75" s="4" t="s">
        <v>1614</v>
      </c>
      <c r="C75" s="7" t="s">
        <v>137</v>
      </c>
      <c r="D75" s="18" t="s">
        <v>341</v>
      </c>
      <c r="E75" s="18">
        <v>7181824</v>
      </c>
      <c r="F75" s="7">
        <v>1</v>
      </c>
      <c r="G75" s="7">
        <v>3</v>
      </c>
      <c r="H75" s="18">
        <f t="shared" si="5"/>
        <v>3</v>
      </c>
      <c r="I75" s="18">
        <f t="shared" si="6"/>
        <v>1620</v>
      </c>
      <c r="J75" s="18">
        <f t="shared" si="7"/>
        <v>1620</v>
      </c>
      <c r="K75" s="19">
        <f t="shared" si="8"/>
        <v>4.1772118058030942E-7</v>
      </c>
      <c r="L75" s="20">
        <f t="shared" si="9"/>
        <v>2.2556943751336707E-4</v>
      </c>
      <c r="N75" s="11">
        <v>27</v>
      </c>
    </row>
    <row r="76" spans="1:14" ht="15.75" thickBot="1">
      <c r="A76" s="17">
        <v>70</v>
      </c>
      <c r="B76" s="4" t="s">
        <v>1614</v>
      </c>
      <c r="C76" s="7" t="s">
        <v>138</v>
      </c>
      <c r="D76" s="18" t="s">
        <v>341</v>
      </c>
      <c r="E76" s="18">
        <v>7181824</v>
      </c>
      <c r="F76" s="7">
        <v>2</v>
      </c>
      <c r="G76" s="7">
        <v>8</v>
      </c>
      <c r="H76" s="18">
        <f t="shared" si="5"/>
        <v>16</v>
      </c>
      <c r="I76" s="18">
        <f t="shared" si="6"/>
        <v>11940</v>
      </c>
      <c r="J76" s="18">
        <f t="shared" si="7"/>
        <v>23880</v>
      </c>
      <c r="K76" s="19">
        <f t="shared" si="8"/>
        <v>2.2278462964283169E-6</v>
      </c>
      <c r="L76" s="20">
        <f t="shared" si="9"/>
        <v>3.3250605974192628E-3</v>
      </c>
      <c r="N76" s="11">
        <v>199</v>
      </c>
    </row>
    <row r="77" spans="1:14" ht="15.75" thickBot="1">
      <c r="A77" s="17">
        <v>71</v>
      </c>
      <c r="B77" s="4" t="s">
        <v>1614</v>
      </c>
      <c r="C77" s="7" t="s">
        <v>139</v>
      </c>
      <c r="D77" s="18" t="s">
        <v>341</v>
      </c>
      <c r="E77" s="18">
        <v>7181824</v>
      </c>
      <c r="F77" s="7">
        <v>1</v>
      </c>
      <c r="G77" s="7">
        <v>4</v>
      </c>
      <c r="H77" s="18">
        <f t="shared" si="5"/>
        <v>4</v>
      </c>
      <c r="I77" s="18">
        <f t="shared" si="6"/>
        <v>540</v>
      </c>
      <c r="J77" s="18">
        <f t="shared" si="7"/>
        <v>540</v>
      </c>
      <c r="K77" s="19">
        <f t="shared" si="8"/>
        <v>5.5696157410707923E-7</v>
      </c>
      <c r="L77" s="20">
        <f t="shared" si="9"/>
        <v>7.5189812504455699E-5</v>
      </c>
      <c r="N77" s="11">
        <v>9</v>
      </c>
    </row>
    <row r="78" spans="1:14" ht="15.75" thickBot="1">
      <c r="A78" s="17">
        <v>72</v>
      </c>
      <c r="B78" s="4" t="s">
        <v>1614</v>
      </c>
      <c r="C78" s="7" t="s">
        <v>140</v>
      </c>
      <c r="D78" s="18" t="s">
        <v>341</v>
      </c>
      <c r="E78" s="18">
        <v>7181824</v>
      </c>
      <c r="F78" s="7">
        <v>1</v>
      </c>
      <c r="G78" s="7">
        <v>5</v>
      </c>
      <c r="H78" s="18">
        <f t="shared" si="5"/>
        <v>5</v>
      </c>
      <c r="I78" s="18">
        <f t="shared" si="6"/>
        <v>3060</v>
      </c>
      <c r="J78" s="18">
        <f t="shared" si="7"/>
        <v>3060</v>
      </c>
      <c r="K78" s="19">
        <f t="shared" si="8"/>
        <v>6.9620196763384898E-7</v>
      </c>
      <c r="L78" s="20">
        <f t="shared" si="9"/>
        <v>4.2607560419191562E-4</v>
      </c>
      <c r="N78" s="11">
        <v>51</v>
      </c>
    </row>
    <row r="79" spans="1:14" ht="15.75" thickBot="1">
      <c r="A79" s="17">
        <v>73</v>
      </c>
      <c r="B79" s="4" t="s">
        <v>1614</v>
      </c>
      <c r="C79" s="7" t="s">
        <v>141</v>
      </c>
      <c r="D79" s="18" t="s">
        <v>341</v>
      </c>
      <c r="E79" s="18">
        <v>7181824</v>
      </c>
      <c r="F79" s="7">
        <v>1</v>
      </c>
      <c r="G79" s="7">
        <v>9</v>
      </c>
      <c r="H79" s="18">
        <f t="shared" si="5"/>
        <v>9</v>
      </c>
      <c r="I79" s="18">
        <f t="shared" si="6"/>
        <v>3060</v>
      </c>
      <c r="J79" s="18">
        <f t="shared" si="7"/>
        <v>3060</v>
      </c>
      <c r="K79" s="19">
        <f t="shared" si="8"/>
        <v>1.2531635417409282E-6</v>
      </c>
      <c r="L79" s="20">
        <f t="shared" si="9"/>
        <v>4.2607560419191562E-4</v>
      </c>
      <c r="N79" s="11">
        <v>51</v>
      </c>
    </row>
    <row r="80" spans="1:14" ht="15.75" thickBot="1">
      <c r="A80" s="17">
        <v>74</v>
      </c>
      <c r="B80" s="4" t="s">
        <v>1614</v>
      </c>
      <c r="C80" s="7" t="s">
        <v>142</v>
      </c>
      <c r="D80" s="18" t="s">
        <v>341</v>
      </c>
      <c r="E80" s="18">
        <v>7181824</v>
      </c>
      <c r="F80" s="7">
        <v>1</v>
      </c>
      <c r="G80" s="7">
        <v>3</v>
      </c>
      <c r="H80" s="18">
        <f t="shared" si="5"/>
        <v>3</v>
      </c>
      <c r="I80" s="18">
        <f t="shared" si="6"/>
        <v>6360</v>
      </c>
      <c r="J80" s="18">
        <f t="shared" si="7"/>
        <v>6360</v>
      </c>
      <c r="K80" s="19">
        <f t="shared" si="8"/>
        <v>4.1772118058030942E-7</v>
      </c>
      <c r="L80" s="20">
        <f t="shared" si="9"/>
        <v>8.8556890283025597E-4</v>
      </c>
      <c r="N80" s="11">
        <v>106</v>
      </c>
    </row>
    <row r="81" spans="1:14" ht="15.75" thickBot="1">
      <c r="A81" s="17">
        <v>75</v>
      </c>
      <c r="B81" s="4" t="s">
        <v>1614</v>
      </c>
      <c r="C81" s="7" t="s">
        <v>143</v>
      </c>
      <c r="D81" s="18" t="s">
        <v>341</v>
      </c>
      <c r="E81" s="18">
        <v>7181824</v>
      </c>
      <c r="F81" s="7">
        <v>1</v>
      </c>
      <c r="G81" s="7">
        <v>7</v>
      </c>
      <c r="H81" s="18">
        <f t="shared" si="5"/>
        <v>7</v>
      </c>
      <c r="I81" s="18">
        <f t="shared" si="6"/>
        <v>3720</v>
      </c>
      <c r="J81" s="18">
        <f t="shared" si="7"/>
        <v>3720</v>
      </c>
      <c r="K81" s="19">
        <f t="shared" si="8"/>
        <v>9.746827546873887E-7</v>
      </c>
      <c r="L81" s="20">
        <f t="shared" si="9"/>
        <v>5.1797426391958371E-4</v>
      </c>
      <c r="N81" s="11">
        <v>62</v>
      </c>
    </row>
    <row r="82" spans="1:14" ht="15.75" thickBot="1">
      <c r="A82" s="17">
        <v>76</v>
      </c>
      <c r="B82" s="4" t="s">
        <v>1614</v>
      </c>
      <c r="C82" s="80" t="s">
        <v>144</v>
      </c>
      <c r="D82" s="18" t="s">
        <v>341</v>
      </c>
      <c r="E82" s="18">
        <v>7181824</v>
      </c>
      <c r="F82" s="7">
        <v>1</v>
      </c>
      <c r="G82" s="7">
        <v>2</v>
      </c>
      <c r="H82" s="18">
        <f t="shared" si="5"/>
        <v>2</v>
      </c>
      <c r="I82" s="18">
        <f t="shared" si="6"/>
        <v>300</v>
      </c>
      <c r="J82" s="18">
        <f t="shared" si="7"/>
        <v>300</v>
      </c>
      <c r="K82" s="19">
        <f t="shared" si="8"/>
        <v>2.7848078705353961E-7</v>
      </c>
      <c r="L82" s="20">
        <f t="shared" si="9"/>
        <v>4.1772118058030941E-5</v>
      </c>
      <c r="N82" s="11">
        <v>5</v>
      </c>
    </row>
    <row r="83" spans="1:14" ht="15.75" thickBot="1">
      <c r="A83" s="17">
        <v>77</v>
      </c>
      <c r="B83" s="4" t="s">
        <v>1614</v>
      </c>
      <c r="C83" s="7" t="s">
        <v>145</v>
      </c>
      <c r="D83" s="18" t="s">
        <v>341</v>
      </c>
      <c r="E83" s="18">
        <v>7181824</v>
      </c>
      <c r="F83" s="7">
        <v>1</v>
      </c>
      <c r="G83" s="7">
        <v>5</v>
      </c>
      <c r="H83" s="18">
        <f t="shared" si="5"/>
        <v>5</v>
      </c>
      <c r="I83" s="18">
        <f t="shared" si="6"/>
        <v>2280</v>
      </c>
      <c r="J83" s="18">
        <f t="shared" si="7"/>
        <v>2280</v>
      </c>
      <c r="K83" s="19">
        <f t="shared" si="8"/>
        <v>6.9620196763384898E-7</v>
      </c>
      <c r="L83" s="20">
        <f t="shared" si="9"/>
        <v>3.1746809724103516E-4</v>
      </c>
      <c r="N83" s="11">
        <v>38</v>
      </c>
    </row>
    <row r="84" spans="1:14" ht="15.75" thickBot="1">
      <c r="A84" s="17">
        <v>78</v>
      </c>
      <c r="B84" s="4" t="s">
        <v>1614</v>
      </c>
      <c r="C84" s="7" t="s">
        <v>146</v>
      </c>
      <c r="D84" s="18" t="s">
        <v>341</v>
      </c>
      <c r="E84" s="18">
        <v>7181824</v>
      </c>
      <c r="F84" s="7">
        <v>1</v>
      </c>
      <c r="G84" s="7">
        <v>8</v>
      </c>
      <c r="H84" s="18">
        <f t="shared" si="5"/>
        <v>8</v>
      </c>
      <c r="I84" s="18">
        <f t="shared" si="6"/>
        <v>1380</v>
      </c>
      <c r="J84" s="18">
        <f t="shared" si="7"/>
        <v>1380</v>
      </c>
      <c r="K84" s="19">
        <f t="shared" si="8"/>
        <v>1.1139231482141585E-6</v>
      </c>
      <c r="L84" s="20">
        <f t="shared" si="9"/>
        <v>1.9215174306694234E-4</v>
      </c>
      <c r="N84" s="11">
        <v>23</v>
      </c>
    </row>
    <row r="85" spans="1:14" ht="15.75" thickBot="1">
      <c r="A85" s="17">
        <v>79</v>
      </c>
      <c r="B85" s="4" t="s">
        <v>1614</v>
      </c>
      <c r="C85" s="7" t="s">
        <v>147</v>
      </c>
      <c r="D85" s="18" t="s">
        <v>341</v>
      </c>
      <c r="E85" s="18">
        <v>7181824</v>
      </c>
      <c r="F85" s="7">
        <v>1</v>
      </c>
      <c r="G85" s="7">
        <v>11</v>
      </c>
      <c r="H85" s="18">
        <f t="shared" si="5"/>
        <v>11</v>
      </c>
      <c r="I85" s="18">
        <f t="shared" si="6"/>
        <v>3840</v>
      </c>
      <c r="J85" s="18">
        <f t="shared" si="7"/>
        <v>3840</v>
      </c>
      <c r="K85" s="19">
        <f t="shared" si="8"/>
        <v>1.5316443287944677E-6</v>
      </c>
      <c r="L85" s="20">
        <f t="shared" si="9"/>
        <v>5.3468311114279602E-4</v>
      </c>
      <c r="N85" s="11">
        <v>64</v>
      </c>
    </row>
    <row r="86" spans="1:14" ht="15.75" thickBot="1">
      <c r="A86" s="17">
        <v>80</v>
      </c>
      <c r="B86" s="4" t="s">
        <v>1614</v>
      </c>
      <c r="C86" s="7" t="s">
        <v>148</v>
      </c>
      <c r="D86" s="18" t="s">
        <v>341</v>
      </c>
      <c r="E86" s="18">
        <v>7181824</v>
      </c>
      <c r="F86" s="7">
        <v>1</v>
      </c>
      <c r="G86" s="7">
        <v>6</v>
      </c>
      <c r="H86" s="18">
        <f t="shared" si="5"/>
        <v>6</v>
      </c>
      <c r="I86" s="18">
        <f t="shared" si="6"/>
        <v>4980</v>
      </c>
      <c r="J86" s="18">
        <f t="shared" si="7"/>
        <v>4980</v>
      </c>
      <c r="K86" s="19">
        <f t="shared" si="8"/>
        <v>8.3544236116061884E-7</v>
      </c>
      <c r="L86" s="20">
        <f t="shared" si="9"/>
        <v>6.9341715976331357E-4</v>
      </c>
      <c r="N86" s="11">
        <v>83</v>
      </c>
    </row>
    <row r="87" spans="1:14" ht="15.75" thickBot="1">
      <c r="A87" s="17">
        <v>81</v>
      </c>
      <c r="B87" s="4" t="s">
        <v>1614</v>
      </c>
      <c r="C87" s="7" t="s">
        <v>149</v>
      </c>
      <c r="D87" s="18" t="s">
        <v>341</v>
      </c>
      <c r="E87" s="18">
        <v>7181824</v>
      </c>
      <c r="F87" s="7">
        <v>1</v>
      </c>
      <c r="G87" s="7">
        <v>9</v>
      </c>
      <c r="H87" s="18">
        <f t="shared" si="5"/>
        <v>9</v>
      </c>
      <c r="I87" s="18">
        <f t="shared" si="6"/>
        <v>1860</v>
      </c>
      <c r="J87" s="18">
        <f t="shared" si="7"/>
        <v>1860</v>
      </c>
      <c r="K87" s="19">
        <f t="shared" si="8"/>
        <v>1.2531635417409282E-6</v>
      </c>
      <c r="L87" s="20">
        <f t="shared" si="9"/>
        <v>2.5898713195979185E-4</v>
      </c>
      <c r="N87" s="11">
        <v>31</v>
      </c>
    </row>
    <row r="88" spans="1:14" ht="15.75" thickBot="1">
      <c r="A88" s="17">
        <v>82</v>
      </c>
      <c r="B88" s="4" t="s">
        <v>1614</v>
      </c>
      <c r="C88" s="7" t="s">
        <v>150</v>
      </c>
      <c r="D88" s="18" t="s">
        <v>341</v>
      </c>
      <c r="E88" s="18">
        <v>7181824</v>
      </c>
      <c r="F88" s="7">
        <v>1</v>
      </c>
      <c r="G88" s="7">
        <v>3</v>
      </c>
      <c r="H88" s="18">
        <f t="shared" si="5"/>
        <v>3</v>
      </c>
      <c r="I88" s="18">
        <f t="shared" si="6"/>
        <v>540</v>
      </c>
      <c r="J88" s="18">
        <f t="shared" si="7"/>
        <v>540</v>
      </c>
      <c r="K88" s="19">
        <f t="shared" si="8"/>
        <v>4.1772118058030942E-7</v>
      </c>
      <c r="L88" s="20">
        <f t="shared" si="9"/>
        <v>7.5189812504455699E-5</v>
      </c>
      <c r="N88" s="11">
        <v>9</v>
      </c>
    </row>
    <row r="89" spans="1:14" ht="15.75" thickBot="1">
      <c r="A89" s="17">
        <v>83</v>
      </c>
      <c r="B89" s="4" t="s">
        <v>1614</v>
      </c>
      <c r="C89" s="7" t="s">
        <v>151</v>
      </c>
      <c r="D89" s="18" t="s">
        <v>341</v>
      </c>
      <c r="E89" s="18">
        <v>7181824</v>
      </c>
      <c r="F89" s="7">
        <v>1</v>
      </c>
      <c r="G89" s="7">
        <v>1</v>
      </c>
      <c r="H89" s="18">
        <f t="shared" si="5"/>
        <v>1</v>
      </c>
      <c r="I89" s="18">
        <f t="shared" si="6"/>
        <v>420</v>
      </c>
      <c r="J89" s="18">
        <f t="shared" si="7"/>
        <v>420</v>
      </c>
      <c r="K89" s="19">
        <f t="shared" si="8"/>
        <v>1.3924039352676981E-7</v>
      </c>
      <c r="L89" s="20">
        <f t="shared" si="9"/>
        <v>5.848096528124332E-5</v>
      </c>
      <c r="N89" s="11">
        <v>7</v>
      </c>
    </row>
    <row r="90" spans="1:14" ht="15.75" thickBot="1">
      <c r="A90" s="17">
        <v>84</v>
      </c>
      <c r="B90" s="4" t="s">
        <v>1614</v>
      </c>
      <c r="C90" s="7" t="s">
        <v>152</v>
      </c>
      <c r="D90" s="18" t="s">
        <v>341</v>
      </c>
      <c r="E90" s="18">
        <v>7181824</v>
      </c>
      <c r="F90" s="7">
        <v>6</v>
      </c>
      <c r="G90" s="7">
        <v>4</v>
      </c>
      <c r="H90" s="18">
        <f t="shared" si="5"/>
        <v>24</v>
      </c>
      <c r="I90" s="18">
        <f t="shared" si="6"/>
        <v>300</v>
      </c>
      <c r="J90" s="18">
        <f t="shared" si="7"/>
        <v>1800</v>
      </c>
      <c r="K90" s="19">
        <f t="shared" si="8"/>
        <v>3.3417694446424754E-6</v>
      </c>
      <c r="L90" s="20">
        <f t="shared" si="9"/>
        <v>2.5063270834818564E-4</v>
      </c>
      <c r="N90" s="11">
        <v>5</v>
      </c>
    </row>
    <row r="91" spans="1:14" ht="15.75" thickBot="1">
      <c r="A91" s="17">
        <v>85</v>
      </c>
      <c r="B91" s="4" t="s">
        <v>1614</v>
      </c>
      <c r="C91" s="7" t="s">
        <v>153</v>
      </c>
      <c r="D91" s="18" t="s">
        <v>341</v>
      </c>
      <c r="E91" s="18">
        <v>7181824</v>
      </c>
      <c r="F91" s="7">
        <v>1</v>
      </c>
      <c r="G91" s="7">
        <v>1</v>
      </c>
      <c r="H91" s="18">
        <f t="shared" si="5"/>
        <v>1</v>
      </c>
      <c r="I91" s="18">
        <f t="shared" si="6"/>
        <v>60</v>
      </c>
      <c r="J91" s="18">
        <f t="shared" si="7"/>
        <v>60</v>
      </c>
      <c r="K91" s="19">
        <f t="shared" si="8"/>
        <v>1.3924039352676981E-7</v>
      </c>
      <c r="L91" s="20">
        <f t="shared" si="9"/>
        <v>8.3544236116061878E-6</v>
      </c>
      <c r="N91" s="11">
        <v>1</v>
      </c>
    </row>
    <row r="92" spans="1:14" ht="15.75" thickBot="1">
      <c r="A92" s="17">
        <v>86</v>
      </c>
      <c r="B92" s="4" t="s">
        <v>1614</v>
      </c>
      <c r="C92" s="7" t="s">
        <v>104</v>
      </c>
      <c r="D92" s="18" t="s">
        <v>341</v>
      </c>
      <c r="E92" s="18">
        <v>7181824</v>
      </c>
      <c r="F92" s="7">
        <v>1</v>
      </c>
      <c r="G92" s="7">
        <v>0</v>
      </c>
      <c r="H92" s="18">
        <f t="shared" si="5"/>
        <v>0</v>
      </c>
      <c r="I92" s="18">
        <f t="shared" si="6"/>
        <v>0</v>
      </c>
      <c r="J92" s="18">
        <f t="shared" si="7"/>
        <v>0</v>
      </c>
      <c r="K92" s="19">
        <f t="shared" si="8"/>
        <v>0</v>
      </c>
      <c r="L92" s="20">
        <f t="shared" si="9"/>
        <v>0</v>
      </c>
      <c r="N92" s="11">
        <v>0</v>
      </c>
    </row>
    <row r="93" spans="1:14" ht="15.75" thickBot="1">
      <c r="A93" s="17">
        <v>87</v>
      </c>
      <c r="B93" s="4" t="s">
        <v>1614</v>
      </c>
      <c r="C93" s="7" t="s">
        <v>77</v>
      </c>
      <c r="D93" s="18" t="s">
        <v>341</v>
      </c>
      <c r="E93" s="18">
        <v>7181824</v>
      </c>
      <c r="F93" s="7">
        <v>1</v>
      </c>
      <c r="G93" s="7">
        <v>5</v>
      </c>
      <c r="H93" s="18">
        <f t="shared" si="5"/>
        <v>5</v>
      </c>
      <c r="I93" s="18">
        <f t="shared" si="6"/>
        <v>1320</v>
      </c>
      <c r="J93" s="18">
        <f t="shared" si="7"/>
        <v>1320</v>
      </c>
      <c r="K93" s="19">
        <f t="shared" si="8"/>
        <v>6.9620196763384898E-7</v>
      </c>
      <c r="L93" s="20">
        <f t="shared" si="9"/>
        <v>1.8379731945533613E-4</v>
      </c>
      <c r="N93" s="11">
        <v>22</v>
      </c>
    </row>
    <row r="94" spans="1:14" ht="15.75" thickBot="1">
      <c r="A94" s="17">
        <v>88</v>
      </c>
      <c r="B94" s="4" t="s">
        <v>1615</v>
      </c>
      <c r="C94" s="7" t="s">
        <v>154</v>
      </c>
      <c r="D94" s="18" t="s">
        <v>341</v>
      </c>
      <c r="E94" s="18">
        <v>7181824</v>
      </c>
      <c r="F94" s="7">
        <v>3</v>
      </c>
      <c r="G94" s="7">
        <v>7</v>
      </c>
      <c r="H94" s="18">
        <f t="shared" si="5"/>
        <v>21</v>
      </c>
      <c r="I94" s="18">
        <f t="shared" si="6"/>
        <v>3600</v>
      </c>
      <c r="J94" s="18">
        <f t="shared" si="7"/>
        <v>10800</v>
      </c>
      <c r="K94" s="19">
        <f t="shared" si="8"/>
        <v>2.9240482640621659E-6</v>
      </c>
      <c r="L94" s="20">
        <f t="shared" si="9"/>
        <v>1.5037962500891139E-3</v>
      </c>
      <c r="N94" s="11">
        <v>60</v>
      </c>
    </row>
    <row r="95" spans="1:14" ht="15.75" thickBot="1">
      <c r="A95" s="17">
        <v>89</v>
      </c>
      <c r="B95" s="4" t="s">
        <v>1615</v>
      </c>
      <c r="C95" s="7" t="s">
        <v>155</v>
      </c>
      <c r="D95" s="18" t="s">
        <v>341</v>
      </c>
      <c r="E95" s="18">
        <v>7181824</v>
      </c>
      <c r="F95" s="7">
        <v>2</v>
      </c>
      <c r="G95" s="7">
        <v>0</v>
      </c>
      <c r="H95" s="18">
        <f t="shared" si="5"/>
        <v>0</v>
      </c>
      <c r="I95" s="18">
        <f t="shared" si="6"/>
        <v>0</v>
      </c>
      <c r="J95" s="18">
        <f t="shared" si="7"/>
        <v>0</v>
      </c>
      <c r="K95" s="19">
        <f t="shared" si="8"/>
        <v>0</v>
      </c>
      <c r="L95" s="20">
        <f t="shared" si="9"/>
        <v>0</v>
      </c>
      <c r="N95" s="11">
        <v>0</v>
      </c>
    </row>
    <row r="96" spans="1:14" ht="15.75" thickBot="1">
      <c r="A96" s="17">
        <v>90</v>
      </c>
      <c r="B96" s="4" t="s">
        <v>1615</v>
      </c>
      <c r="C96" s="7" t="s">
        <v>156</v>
      </c>
      <c r="D96" s="18" t="s">
        <v>341</v>
      </c>
      <c r="E96" s="18">
        <v>7181824</v>
      </c>
      <c r="F96" s="7">
        <v>1</v>
      </c>
      <c r="G96" s="7">
        <v>7</v>
      </c>
      <c r="H96" s="18">
        <f t="shared" si="5"/>
        <v>7</v>
      </c>
      <c r="I96" s="18">
        <f t="shared" si="6"/>
        <v>0</v>
      </c>
      <c r="J96" s="18">
        <f t="shared" si="7"/>
        <v>0</v>
      </c>
      <c r="K96" s="19">
        <f t="shared" si="8"/>
        <v>9.746827546873887E-7</v>
      </c>
      <c r="L96" s="20">
        <f t="shared" si="9"/>
        <v>0</v>
      </c>
      <c r="N96" s="11">
        <v>0</v>
      </c>
    </row>
    <row r="97" spans="1:14" ht="15.75" thickBot="1">
      <c r="A97" s="17">
        <v>91</v>
      </c>
      <c r="B97" s="4" t="s">
        <v>1615</v>
      </c>
      <c r="C97" s="7" t="s">
        <v>157</v>
      </c>
      <c r="D97" s="18" t="s">
        <v>341</v>
      </c>
      <c r="E97" s="18">
        <v>7181824</v>
      </c>
      <c r="F97" s="7">
        <v>1</v>
      </c>
      <c r="G97" s="7">
        <v>13</v>
      </c>
      <c r="H97" s="18">
        <f t="shared" si="5"/>
        <v>13</v>
      </c>
      <c r="I97" s="18">
        <f t="shared" si="6"/>
        <v>3540</v>
      </c>
      <c r="J97" s="18">
        <f t="shared" si="7"/>
        <v>3540</v>
      </c>
      <c r="K97" s="19">
        <f t="shared" si="8"/>
        <v>1.8101251158480074E-6</v>
      </c>
      <c r="L97" s="20">
        <f t="shared" si="9"/>
        <v>4.9291099308476508E-4</v>
      </c>
      <c r="N97" s="11">
        <v>59</v>
      </c>
    </row>
    <row r="98" spans="1:14" ht="15.75" thickBot="1">
      <c r="A98" s="17">
        <v>92</v>
      </c>
      <c r="B98" s="4" t="s">
        <v>1615</v>
      </c>
      <c r="C98" s="7" t="s">
        <v>158</v>
      </c>
      <c r="D98" s="18" t="s">
        <v>341</v>
      </c>
      <c r="E98" s="18">
        <v>7181824</v>
      </c>
      <c r="F98" s="7">
        <v>2</v>
      </c>
      <c r="G98" s="7">
        <v>0</v>
      </c>
      <c r="H98" s="18">
        <f t="shared" si="5"/>
        <v>0</v>
      </c>
      <c r="I98" s="18">
        <f t="shared" si="6"/>
        <v>0</v>
      </c>
      <c r="J98" s="18">
        <f t="shared" si="7"/>
        <v>0</v>
      </c>
      <c r="K98" s="19">
        <f t="shared" si="8"/>
        <v>0</v>
      </c>
      <c r="L98" s="20">
        <f t="shared" si="9"/>
        <v>0</v>
      </c>
      <c r="N98" s="11">
        <v>0</v>
      </c>
    </row>
    <row r="99" spans="1:14" ht="15.75" thickBot="1">
      <c r="A99" s="17">
        <v>93</v>
      </c>
      <c r="B99" s="4" t="s">
        <v>1615</v>
      </c>
      <c r="C99" s="7" t="s">
        <v>159</v>
      </c>
      <c r="D99" s="18" t="s">
        <v>341</v>
      </c>
      <c r="E99" s="18">
        <v>7181824</v>
      </c>
      <c r="F99" s="7">
        <v>1</v>
      </c>
      <c r="G99" s="7">
        <v>2</v>
      </c>
      <c r="H99" s="18">
        <f t="shared" si="5"/>
        <v>2</v>
      </c>
      <c r="I99" s="18">
        <f t="shared" si="6"/>
        <v>60</v>
      </c>
      <c r="J99" s="18">
        <f t="shared" si="7"/>
        <v>60</v>
      </c>
      <c r="K99" s="19">
        <f t="shared" si="8"/>
        <v>2.7848078705353961E-7</v>
      </c>
      <c r="L99" s="20">
        <f t="shared" si="9"/>
        <v>8.3544236116061878E-6</v>
      </c>
      <c r="N99" s="11">
        <v>1</v>
      </c>
    </row>
    <row r="100" spans="1:14" ht="15.75" thickBot="1">
      <c r="A100" s="17">
        <v>94</v>
      </c>
      <c r="B100" s="4" t="s">
        <v>1615</v>
      </c>
      <c r="C100" s="7" t="s">
        <v>160</v>
      </c>
      <c r="D100" s="18" t="s">
        <v>341</v>
      </c>
      <c r="E100" s="18">
        <v>7181824</v>
      </c>
      <c r="F100" s="7">
        <v>1</v>
      </c>
      <c r="G100" s="7">
        <v>0</v>
      </c>
      <c r="H100" s="18">
        <f t="shared" si="5"/>
        <v>0</v>
      </c>
      <c r="I100" s="18">
        <f t="shared" si="6"/>
        <v>0</v>
      </c>
      <c r="J100" s="18">
        <f t="shared" si="7"/>
        <v>0</v>
      </c>
      <c r="K100" s="19">
        <f t="shared" si="8"/>
        <v>0</v>
      </c>
      <c r="L100" s="20">
        <f t="shared" si="9"/>
        <v>0</v>
      </c>
      <c r="N100" s="11">
        <v>0</v>
      </c>
    </row>
    <row r="101" spans="1:14" ht="15.75" thickBot="1">
      <c r="A101" s="17">
        <v>95</v>
      </c>
      <c r="B101" s="4" t="s">
        <v>1615</v>
      </c>
      <c r="C101" s="7" t="s">
        <v>161</v>
      </c>
      <c r="D101" s="18" t="s">
        <v>341</v>
      </c>
      <c r="E101" s="18">
        <v>7181824</v>
      </c>
      <c r="F101" s="7">
        <v>1</v>
      </c>
      <c r="G101" s="7">
        <v>7</v>
      </c>
      <c r="H101" s="18">
        <f t="shared" si="5"/>
        <v>7</v>
      </c>
      <c r="I101" s="18">
        <f t="shared" si="6"/>
        <v>180</v>
      </c>
      <c r="J101" s="18">
        <f t="shared" si="7"/>
        <v>180</v>
      </c>
      <c r="K101" s="19">
        <f t="shared" si="8"/>
        <v>9.746827546873887E-7</v>
      </c>
      <c r="L101" s="20">
        <f t="shared" si="9"/>
        <v>2.5063270834818565E-5</v>
      </c>
      <c r="N101" s="11">
        <v>3</v>
      </c>
    </row>
    <row r="102" spans="1:14" ht="15.75" thickBot="1">
      <c r="A102" s="17">
        <v>96</v>
      </c>
      <c r="B102" s="4" t="s">
        <v>1615</v>
      </c>
      <c r="C102" s="7" t="s">
        <v>162</v>
      </c>
      <c r="D102" s="18" t="s">
        <v>341</v>
      </c>
      <c r="E102" s="18">
        <v>7181824</v>
      </c>
      <c r="F102" s="7">
        <v>1</v>
      </c>
      <c r="G102" s="7">
        <v>0</v>
      </c>
      <c r="H102" s="18">
        <f t="shared" si="5"/>
        <v>0</v>
      </c>
      <c r="I102" s="18">
        <f t="shared" si="6"/>
        <v>0</v>
      </c>
      <c r="J102" s="18">
        <f t="shared" si="7"/>
        <v>0</v>
      </c>
      <c r="K102" s="19">
        <f t="shared" si="8"/>
        <v>0</v>
      </c>
      <c r="L102" s="20">
        <f t="shared" si="9"/>
        <v>0</v>
      </c>
      <c r="N102" s="11">
        <v>0</v>
      </c>
    </row>
    <row r="103" spans="1:14" ht="15.75" thickBot="1">
      <c r="A103" s="17">
        <v>97</v>
      </c>
      <c r="B103" s="4" t="s">
        <v>1615</v>
      </c>
      <c r="C103" s="7" t="s">
        <v>163</v>
      </c>
      <c r="D103" s="18" t="s">
        <v>341</v>
      </c>
      <c r="E103" s="18">
        <v>7181824</v>
      </c>
      <c r="F103" s="7">
        <v>2</v>
      </c>
      <c r="G103" s="7">
        <v>0</v>
      </c>
      <c r="H103" s="18">
        <f t="shared" si="5"/>
        <v>0</v>
      </c>
      <c r="I103" s="18">
        <f t="shared" si="6"/>
        <v>0</v>
      </c>
      <c r="J103" s="18">
        <f t="shared" si="7"/>
        <v>0</v>
      </c>
      <c r="K103" s="19">
        <f t="shared" si="8"/>
        <v>0</v>
      </c>
      <c r="L103" s="20">
        <f t="shared" si="9"/>
        <v>0</v>
      </c>
      <c r="N103" s="11">
        <v>0</v>
      </c>
    </row>
    <row r="104" spans="1:14" ht="15.75" thickBot="1">
      <c r="A104" s="17">
        <v>98</v>
      </c>
      <c r="B104" s="4" t="s">
        <v>1615</v>
      </c>
      <c r="C104" s="7" t="s">
        <v>164</v>
      </c>
      <c r="D104" s="18" t="s">
        <v>341</v>
      </c>
      <c r="E104" s="18">
        <v>7181824</v>
      </c>
      <c r="F104" s="7">
        <v>2</v>
      </c>
      <c r="G104" s="7">
        <v>0</v>
      </c>
      <c r="H104" s="18">
        <f t="shared" si="5"/>
        <v>0</v>
      </c>
      <c r="I104" s="18">
        <f t="shared" si="6"/>
        <v>0</v>
      </c>
      <c r="J104" s="18">
        <f t="shared" si="7"/>
        <v>0</v>
      </c>
      <c r="K104" s="19">
        <f t="shared" si="8"/>
        <v>0</v>
      </c>
      <c r="L104" s="20">
        <f t="shared" si="9"/>
        <v>0</v>
      </c>
      <c r="N104" s="11">
        <v>0</v>
      </c>
    </row>
    <row r="105" spans="1:14" ht="15.75" thickBot="1">
      <c r="A105" s="17">
        <v>99</v>
      </c>
      <c r="B105" s="4" t="s">
        <v>1615</v>
      </c>
      <c r="C105" s="7" t="s">
        <v>165</v>
      </c>
      <c r="D105" s="18" t="s">
        <v>341</v>
      </c>
      <c r="E105" s="18">
        <v>7181824</v>
      </c>
      <c r="F105" s="7">
        <v>1</v>
      </c>
      <c r="G105" s="7">
        <v>0</v>
      </c>
      <c r="H105" s="18">
        <f t="shared" si="5"/>
        <v>0</v>
      </c>
      <c r="I105" s="18">
        <f t="shared" si="6"/>
        <v>0</v>
      </c>
      <c r="J105" s="18">
        <f t="shared" si="7"/>
        <v>0</v>
      </c>
      <c r="K105" s="19">
        <f t="shared" si="8"/>
        <v>0</v>
      </c>
      <c r="L105" s="20">
        <f t="shared" si="9"/>
        <v>0</v>
      </c>
      <c r="N105" s="11">
        <v>0</v>
      </c>
    </row>
    <row r="106" spans="1:14" ht="15.75" thickBot="1">
      <c r="A106" s="17">
        <v>100</v>
      </c>
      <c r="B106" s="4" t="s">
        <v>1615</v>
      </c>
      <c r="C106" s="7" t="s">
        <v>166</v>
      </c>
      <c r="D106" s="18" t="s">
        <v>341</v>
      </c>
      <c r="E106" s="18">
        <v>7181824</v>
      </c>
      <c r="F106" s="7">
        <v>1</v>
      </c>
      <c r="G106" s="7">
        <v>0</v>
      </c>
      <c r="H106" s="18">
        <f t="shared" si="5"/>
        <v>0</v>
      </c>
      <c r="I106" s="18">
        <f t="shared" si="6"/>
        <v>0</v>
      </c>
      <c r="J106" s="18">
        <f t="shared" si="7"/>
        <v>0</v>
      </c>
      <c r="K106" s="19">
        <f t="shared" si="8"/>
        <v>0</v>
      </c>
      <c r="L106" s="20">
        <f t="shared" si="9"/>
        <v>0</v>
      </c>
      <c r="N106" s="11">
        <v>0</v>
      </c>
    </row>
    <row r="107" spans="1:14" ht="15.75" thickBot="1">
      <c r="A107" s="17">
        <v>101</v>
      </c>
      <c r="B107" s="4" t="s">
        <v>1615</v>
      </c>
      <c r="C107" s="80" t="s">
        <v>120</v>
      </c>
      <c r="D107" s="18" t="s">
        <v>341</v>
      </c>
      <c r="E107" s="18">
        <v>7181824</v>
      </c>
      <c r="F107" s="7">
        <v>47</v>
      </c>
      <c r="G107" s="7">
        <v>5</v>
      </c>
      <c r="H107" s="18">
        <f t="shared" si="5"/>
        <v>235</v>
      </c>
      <c r="I107" s="18">
        <f t="shared" si="6"/>
        <v>60</v>
      </c>
      <c r="J107" s="18">
        <f t="shared" si="7"/>
        <v>2820</v>
      </c>
      <c r="K107" s="19">
        <f t="shared" si="8"/>
        <v>3.2721492478790903E-5</v>
      </c>
      <c r="L107" s="20">
        <f t="shared" si="9"/>
        <v>3.9265790974549083E-4</v>
      </c>
      <c r="N107" s="11">
        <v>1</v>
      </c>
    </row>
    <row r="108" spans="1:14" ht="15.75" thickBot="1">
      <c r="A108" s="17">
        <v>102</v>
      </c>
      <c r="B108" s="4" t="s">
        <v>1615</v>
      </c>
      <c r="C108" s="7" t="s">
        <v>167</v>
      </c>
      <c r="D108" s="18" t="s">
        <v>341</v>
      </c>
      <c r="E108" s="18">
        <v>7181824</v>
      </c>
      <c r="F108" s="7">
        <v>2</v>
      </c>
      <c r="G108" s="7">
        <v>2</v>
      </c>
      <c r="H108" s="18">
        <f t="shared" si="5"/>
        <v>4</v>
      </c>
      <c r="I108" s="18">
        <f t="shared" si="6"/>
        <v>540</v>
      </c>
      <c r="J108" s="18">
        <f t="shared" si="7"/>
        <v>1080</v>
      </c>
      <c r="K108" s="19">
        <f t="shared" si="8"/>
        <v>5.5696157410707923E-7</v>
      </c>
      <c r="L108" s="20">
        <f t="shared" si="9"/>
        <v>1.503796250089114E-4</v>
      </c>
      <c r="N108" s="11">
        <v>9</v>
      </c>
    </row>
    <row r="109" spans="1:14" ht="15.75" thickBot="1">
      <c r="A109" s="17">
        <v>103</v>
      </c>
      <c r="B109" s="4" t="s">
        <v>1615</v>
      </c>
      <c r="C109" s="7" t="s">
        <v>156</v>
      </c>
      <c r="D109" s="18" t="s">
        <v>341</v>
      </c>
      <c r="E109" s="18">
        <v>7181824</v>
      </c>
      <c r="F109" s="7">
        <v>3</v>
      </c>
      <c r="G109" s="7">
        <v>0</v>
      </c>
      <c r="H109" s="18">
        <f t="shared" si="5"/>
        <v>0</v>
      </c>
      <c r="I109" s="18">
        <f t="shared" si="6"/>
        <v>0</v>
      </c>
      <c r="J109" s="18">
        <f t="shared" si="7"/>
        <v>0</v>
      </c>
      <c r="K109" s="19">
        <f t="shared" si="8"/>
        <v>0</v>
      </c>
      <c r="L109" s="20">
        <f t="shared" si="9"/>
        <v>0</v>
      </c>
      <c r="N109" s="11">
        <v>0</v>
      </c>
    </row>
    <row r="110" spans="1:14" ht="15.75" thickBot="1">
      <c r="A110" s="17">
        <v>104</v>
      </c>
      <c r="B110" s="4" t="s">
        <v>1615</v>
      </c>
      <c r="C110" s="7" t="s">
        <v>168</v>
      </c>
      <c r="D110" s="18" t="s">
        <v>341</v>
      </c>
      <c r="E110" s="18">
        <v>7181824</v>
      </c>
      <c r="F110" s="7">
        <v>1</v>
      </c>
      <c r="G110" s="7">
        <v>10</v>
      </c>
      <c r="H110" s="18">
        <f t="shared" si="5"/>
        <v>10</v>
      </c>
      <c r="I110" s="18">
        <f t="shared" si="6"/>
        <v>120</v>
      </c>
      <c r="J110" s="18">
        <f t="shared" si="7"/>
        <v>120</v>
      </c>
      <c r="K110" s="19">
        <f t="shared" si="8"/>
        <v>1.392403935267698E-6</v>
      </c>
      <c r="L110" s="20">
        <f t="shared" si="9"/>
        <v>1.6708847223212376E-5</v>
      </c>
      <c r="N110" s="11">
        <v>2</v>
      </c>
    </row>
    <row r="111" spans="1:14" ht="15.75" thickBot="1">
      <c r="A111" s="17">
        <v>105</v>
      </c>
      <c r="B111" s="4" t="s">
        <v>1615</v>
      </c>
      <c r="C111" s="7" t="s">
        <v>169</v>
      </c>
      <c r="D111" s="18" t="s">
        <v>341</v>
      </c>
      <c r="E111" s="18">
        <v>7181824</v>
      </c>
      <c r="F111" s="7">
        <v>1</v>
      </c>
      <c r="G111" s="7">
        <v>42</v>
      </c>
      <c r="H111" s="18">
        <f t="shared" si="5"/>
        <v>42</v>
      </c>
      <c r="I111" s="18">
        <f t="shared" si="6"/>
        <v>300</v>
      </c>
      <c r="J111" s="18">
        <f t="shared" si="7"/>
        <v>300</v>
      </c>
      <c r="K111" s="19">
        <f t="shared" si="8"/>
        <v>5.8480965281243318E-6</v>
      </c>
      <c r="L111" s="20">
        <f t="shared" si="9"/>
        <v>4.1772118058030941E-5</v>
      </c>
      <c r="N111" s="11">
        <v>5</v>
      </c>
    </row>
    <row r="112" spans="1:14" ht="15.75" thickBot="1">
      <c r="A112" s="17">
        <v>106</v>
      </c>
      <c r="B112" s="4" t="s">
        <v>1615</v>
      </c>
      <c r="C112" s="7" t="s">
        <v>170</v>
      </c>
      <c r="D112" s="18" t="s">
        <v>341</v>
      </c>
      <c r="E112" s="18">
        <v>7181824</v>
      </c>
      <c r="F112" s="7">
        <v>7</v>
      </c>
      <c r="G112" s="7">
        <v>0</v>
      </c>
      <c r="H112" s="18">
        <f t="shared" si="5"/>
        <v>0</v>
      </c>
      <c r="I112" s="18">
        <f t="shared" si="6"/>
        <v>0</v>
      </c>
      <c r="J112" s="18">
        <f t="shared" si="7"/>
        <v>0</v>
      </c>
      <c r="K112" s="19">
        <f t="shared" si="8"/>
        <v>0</v>
      </c>
      <c r="L112" s="20">
        <f t="shared" si="9"/>
        <v>0</v>
      </c>
      <c r="N112" s="11">
        <v>0</v>
      </c>
    </row>
    <row r="113" spans="1:14" ht="15.75" thickBot="1">
      <c r="A113" s="17">
        <v>107</v>
      </c>
      <c r="B113" s="4" t="s">
        <v>1615</v>
      </c>
      <c r="C113" s="7" t="s">
        <v>171</v>
      </c>
      <c r="D113" s="18" t="s">
        <v>341</v>
      </c>
      <c r="E113" s="18">
        <v>7181824</v>
      </c>
      <c r="F113" s="7">
        <v>3</v>
      </c>
      <c r="G113" s="7">
        <v>0</v>
      </c>
      <c r="H113" s="18">
        <f t="shared" si="5"/>
        <v>0</v>
      </c>
      <c r="I113" s="18">
        <f t="shared" si="6"/>
        <v>0</v>
      </c>
      <c r="J113" s="18">
        <f t="shared" si="7"/>
        <v>0</v>
      </c>
      <c r="K113" s="19">
        <f t="shared" si="8"/>
        <v>0</v>
      </c>
      <c r="L113" s="20">
        <f t="shared" si="9"/>
        <v>0</v>
      </c>
      <c r="N113" s="11">
        <v>0</v>
      </c>
    </row>
    <row r="114" spans="1:14" ht="15.75" thickBot="1">
      <c r="A114" s="17">
        <v>108</v>
      </c>
      <c r="B114" s="4" t="s">
        <v>1615</v>
      </c>
      <c r="C114" s="7" t="s">
        <v>172</v>
      </c>
      <c r="D114" s="18" t="s">
        <v>341</v>
      </c>
      <c r="E114" s="18">
        <v>7181824</v>
      </c>
      <c r="F114" s="7">
        <v>3</v>
      </c>
      <c r="G114" s="7">
        <v>1</v>
      </c>
      <c r="H114" s="18">
        <f t="shared" si="5"/>
        <v>3</v>
      </c>
      <c r="I114" s="18">
        <f t="shared" si="6"/>
        <v>60</v>
      </c>
      <c r="J114" s="18">
        <f t="shared" si="7"/>
        <v>180</v>
      </c>
      <c r="K114" s="19">
        <f t="shared" si="8"/>
        <v>4.1772118058030942E-7</v>
      </c>
      <c r="L114" s="20">
        <f t="shared" si="9"/>
        <v>2.5063270834818565E-5</v>
      </c>
      <c r="N114" s="11">
        <v>1</v>
      </c>
    </row>
    <row r="115" spans="1:14" ht="15.75" thickBot="1">
      <c r="A115" s="17">
        <v>109</v>
      </c>
      <c r="B115" s="4" t="s">
        <v>1615</v>
      </c>
      <c r="C115" s="7" t="s">
        <v>173</v>
      </c>
      <c r="D115" s="18" t="s">
        <v>341</v>
      </c>
      <c r="E115" s="18">
        <v>7181824</v>
      </c>
      <c r="F115" s="7">
        <v>6</v>
      </c>
      <c r="G115" s="7">
        <v>6</v>
      </c>
      <c r="H115" s="18">
        <f t="shared" si="5"/>
        <v>36</v>
      </c>
      <c r="I115" s="18">
        <f t="shared" si="6"/>
        <v>1320</v>
      </c>
      <c r="J115" s="18">
        <f t="shared" si="7"/>
        <v>7920</v>
      </c>
      <c r="K115" s="19">
        <f t="shared" si="8"/>
        <v>5.0126541669637129E-6</v>
      </c>
      <c r="L115" s="20">
        <f t="shared" si="9"/>
        <v>1.1027839167320169E-3</v>
      </c>
      <c r="N115" s="11">
        <v>22</v>
      </c>
    </row>
    <row r="116" spans="1:14" ht="15.75" thickBot="1">
      <c r="A116" s="17">
        <v>110</v>
      </c>
      <c r="B116" s="4" t="s">
        <v>1615</v>
      </c>
      <c r="C116" s="7" t="s">
        <v>174</v>
      </c>
      <c r="D116" s="18" t="s">
        <v>341</v>
      </c>
      <c r="E116" s="18">
        <v>7181824</v>
      </c>
      <c r="F116" s="7">
        <v>3</v>
      </c>
      <c r="G116" s="7">
        <v>22</v>
      </c>
      <c r="H116" s="18">
        <f t="shared" si="5"/>
        <v>66</v>
      </c>
      <c r="I116" s="18">
        <f t="shared" si="6"/>
        <v>4800</v>
      </c>
      <c r="J116" s="18">
        <f t="shared" si="7"/>
        <v>14400</v>
      </c>
      <c r="K116" s="19">
        <f t="shared" si="8"/>
        <v>9.1898659727668068E-6</v>
      </c>
      <c r="L116" s="20">
        <f t="shared" si="9"/>
        <v>2.0050616667854852E-3</v>
      </c>
      <c r="N116" s="11">
        <v>80</v>
      </c>
    </row>
    <row r="117" spans="1:14" ht="15.75" thickBot="1">
      <c r="A117" s="17">
        <v>111</v>
      </c>
      <c r="B117" s="4" t="s">
        <v>1615</v>
      </c>
      <c r="C117" s="7" t="s">
        <v>175</v>
      </c>
      <c r="D117" s="18" t="s">
        <v>341</v>
      </c>
      <c r="E117" s="18">
        <v>7181824</v>
      </c>
      <c r="F117" s="7">
        <v>1</v>
      </c>
      <c r="G117" s="7">
        <v>12</v>
      </c>
      <c r="H117" s="18">
        <f t="shared" si="5"/>
        <v>12</v>
      </c>
      <c r="I117" s="18">
        <f t="shared" si="6"/>
        <v>5520</v>
      </c>
      <c r="J117" s="18">
        <f t="shared" si="7"/>
        <v>5520</v>
      </c>
      <c r="K117" s="19">
        <f t="shared" si="8"/>
        <v>1.6708847223212377E-6</v>
      </c>
      <c r="L117" s="20">
        <f t="shared" si="9"/>
        <v>7.6860697226776935E-4</v>
      </c>
      <c r="N117" s="11">
        <v>92</v>
      </c>
    </row>
    <row r="118" spans="1:14" ht="15.75" thickBot="1">
      <c r="A118" s="17">
        <v>112</v>
      </c>
      <c r="B118" s="4" t="s">
        <v>1616</v>
      </c>
      <c r="C118" s="7" t="s">
        <v>176</v>
      </c>
      <c r="D118" s="18" t="s">
        <v>341</v>
      </c>
      <c r="E118" s="18">
        <v>7181824</v>
      </c>
      <c r="F118" s="7">
        <v>1</v>
      </c>
      <c r="G118" s="7">
        <v>2</v>
      </c>
      <c r="H118" s="18">
        <f t="shared" si="5"/>
        <v>2</v>
      </c>
      <c r="I118" s="18">
        <f t="shared" si="6"/>
        <v>1500</v>
      </c>
      <c r="J118" s="18">
        <f t="shared" si="7"/>
        <v>1500</v>
      </c>
      <c r="K118" s="19">
        <f t="shared" si="8"/>
        <v>2.7848078705353961E-7</v>
      </c>
      <c r="L118" s="20">
        <f t="shared" si="9"/>
        <v>2.088605902901547E-4</v>
      </c>
      <c r="N118" s="11">
        <v>25</v>
      </c>
    </row>
    <row r="119" spans="1:14" ht="15.75" thickBot="1">
      <c r="A119" s="17">
        <v>113</v>
      </c>
      <c r="B119" s="4" t="s">
        <v>1616</v>
      </c>
      <c r="C119" s="7" t="s">
        <v>177</v>
      </c>
      <c r="D119" s="18" t="s">
        <v>341</v>
      </c>
      <c r="E119" s="18">
        <v>7181824</v>
      </c>
      <c r="F119" s="7">
        <v>1</v>
      </c>
      <c r="G119" s="7">
        <v>1</v>
      </c>
      <c r="H119" s="18">
        <f t="shared" si="5"/>
        <v>1</v>
      </c>
      <c r="I119" s="18">
        <f t="shared" si="6"/>
        <v>60</v>
      </c>
      <c r="J119" s="18">
        <f t="shared" si="7"/>
        <v>60</v>
      </c>
      <c r="K119" s="19">
        <f t="shared" si="8"/>
        <v>1.3924039352676981E-7</v>
      </c>
      <c r="L119" s="20">
        <f t="shared" si="9"/>
        <v>8.3544236116061878E-6</v>
      </c>
      <c r="N119" s="11">
        <v>1</v>
      </c>
    </row>
    <row r="120" spans="1:14" ht="15.75" thickBot="1">
      <c r="A120" s="17">
        <v>114</v>
      </c>
      <c r="B120" s="4" t="s">
        <v>1616</v>
      </c>
      <c r="C120" s="7" t="s">
        <v>178</v>
      </c>
      <c r="D120" s="18" t="s">
        <v>341</v>
      </c>
      <c r="E120" s="18">
        <v>7181824</v>
      </c>
      <c r="F120" s="7">
        <v>1</v>
      </c>
      <c r="G120" s="7">
        <v>0</v>
      </c>
      <c r="H120" s="18">
        <f t="shared" si="5"/>
        <v>0</v>
      </c>
      <c r="I120" s="18">
        <f t="shared" si="6"/>
        <v>0</v>
      </c>
      <c r="J120" s="18">
        <f t="shared" si="7"/>
        <v>0</v>
      </c>
      <c r="K120" s="19">
        <f t="shared" si="8"/>
        <v>0</v>
      </c>
      <c r="L120" s="20">
        <f t="shared" si="9"/>
        <v>0</v>
      </c>
      <c r="N120" s="11">
        <v>0</v>
      </c>
    </row>
    <row r="121" spans="1:14" ht="15.75" thickBot="1">
      <c r="A121" s="17">
        <v>115</v>
      </c>
      <c r="B121" s="4" t="s">
        <v>1616</v>
      </c>
      <c r="C121" s="7" t="s">
        <v>179</v>
      </c>
      <c r="D121" s="18" t="s">
        <v>341</v>
      </c>
      <c r="E121" s="18">
        <v>7181824</v>
      </c>
      <c r="F121" s="7">
        <v>1</v>
      </c>
      <c r="G121" s="7">
        <v>1</v>
      </c>
      <c r="H121" s="18">
        <f t="shared" si="5"/>
        <v>1</v>
      </c>
      <c r="I121" s="18">
        <f t="shared" si="6"/>
        <v>0</v>
      </c>
      <c r="J121" s="18">
        <f t="shared" si="7"/>
        <v>0</v>
      </c>
      <c r="K121" s="19">
        <f t="shared" si="8"/>
        <v>1.3924039352676981E-7</v>
      </c>
      <c r="L121" s="20">
        <f t="shared" si="9"/>
        <v>0</v>
      </c>
      <c r="N121" s="11">
        <v>0</v>
      </c>
    </row>
    <row r="122" spans="1:14" ht="15.75" thickBot="1">
      <c r="A122" s="17">
        <v>116</v>
      </c>
      <c r="B122" s="4" t="s">
        <v>1616</v>
      </c>
      <c r="C122" s="7" t="s">
        <v>180</v>
      </c>
      <c r="D122" s="18" t="s">
        <v>341</v>
      </c>
      <c r="E122" s="18">
        <v>7181824</v>
      </c>
      <c r="F122" s="7">
        <v>1</v>
      </c>
      <c r="G122" s="7">
        <v>1</v>
      </c>
      <c r="H122" s="18">
        <f t="shared" si="5"/>
        <v>1</v>
      </c>
      <c r="I122" s="18">
        <f t="shared" si="6"/>
        <v>0</v>
      </c>
      <c r="J122" s="18">
        <f t="shared" si="7"/>
        <v>0</v>
      </c>
      <c r="K122" s="19">
        <f t="shared" si="8"/>
        <v>1.3924039352676981E-7</v>
      </c>
      <c r="L122" s="20">
        <f t="shared" si="9"/>
        <v>0</v>
      </c>
      <c r="N122" s="11">
        <v>0</v>
      </c>
    </row>
    <row r="123" spans="1:14" ht="15.75" thickBot="1">
      <c r="A123" s="17">
        <v>117</v>
      </c>
      <c r="B123" s="4" t="s">
        <v>1616</v>
      </c>
      <c r="C123" s="7" t="s">
        <v>181</v>
      </c>
      <c r="D123" s="18" t="s">
        <v>341</v>
      </c>
      <c r="E123" s="18">
        <v>7181824</v>
      </c>
      <c r="F123" s="7">
        <v>1</v>
      </c>
      <c r="G123" s="7">
        <v>1</v>
      </c>
      <c r="H123" s="18">
        <f t="shared" si="5"/>
        <v>1</v>
      </c>
      <c r="I123" s="18">
        <f t="shared" si="6"/>
        <v>60</v>
      </c>
      <c r="J123" s="18">
        <f t="shared" si="7"/>
        <v>60</v>
      </c>
      <c r="K123" s="19">
        <f t="shared" si="8"/>
        <v>1.3924039352676981E-7</v>
      </c>
      <c r="L123" s="20">
        <f t="shared" si="9"/>
        <v>8.3544236116061878E-6</v>
      </c>
      <c r="N123" s="11">
        <v>1</v>
      </c>
    </row>
    <row r="124" spans="1:14" ht="15.75" thickBot="1">
      <c r="A124" s="17">
        <v>118</v>
      </c>
      <c r="B124" s="4" t="s">
        <v>1616</v>
      </c>
      <c r="C124" s="7" t="s">
        <v>182</v>
      </c>
      <c r="D124" s="18" t="s">
        <v>341</v>
      </c>
      <c r="E124" s="18">
        <v>7181824</v>
      </c>
      <c r="F124" s="7">
        <v>1</v>
      </c>
      <c r="G124" s="7">
        <v>24</v>
      </c>
      <c r="H124" s="18">
        <f t="shared" si="5"/>
        <v>24</v>
      </c>
      <c r="I124" s="18">
        <f t="shared" si="6"/>
        <v>120</v>
      </c>
      <c r="J124" s="18">
        <f t="shared" si="7"/>
        <v>120</v>
      </c>
      <c r="K124" s="19">
        <f t="shared" si="8"/>
        <v>3.3417694446424754E-6</v>
      </c>
      <c r="L124" s="20">
        <f t="shared" si="9"/>
        <v>1.6708847223212376E-5</v>
      </c>
      <c r="N124" s="11">
        <v>2</v>
      </c>
    </row>
    <row r="125" spans="1:14" ht="15.75" thickBot="1">
      <c r="A125" s="17">
        <v>119</v>
      </c>
      <c r="B125" s="4" t="s">
        <v>1617</v>
      </c>
      <c r="C125" s="7" t="s">
        <v>183</v>
      </c>
      <c r="D125" s="18" t="s">
        <v>341</v>
      </c>
      <c r="E125" s="18">
        <v>7181824</v>
      </c>
      <c r="F125" s="7">
        <v>2</v>
      </c>
      <c r="G125" s="7">
        <v>5</v>
      </c>
      <c r="H125" s="18">
        <f t="shared" si="5"/>
        <v>10</v>
      </c>
      <c r="I125" s="18">
        <f t="shared" si="6"/>
        <v>540</v>
      </c>
      <c r="J125" s="18">
        <f t="shared" si="7"/>
        <v>1080</v>
      </c>
      <c r="K125" s="19">
        <f t="shared" si="8"/>
        <v>1.392403935267698E-6</v>
      </c>
      <c r="L125" s="20">
        <f t="shared" si="9"/>
        <v>1.503796250089114E-4</v>
      </c>
      <c r="N125" s="11">
        <v>9</v>
      </c>
    </row>
    <row r="126" spans="1:14" ht="15.75" thickBot="1">
      <c r="A126" s="17">
        <v>120</v>
      </c>
      <c r="B126" s="4" t="s">
        <v>1617</v>
      </c>
      <c r="C126" s="7" t="s">
        <v>184</v>
      </c>
      <c r="D126" s="18" t="s">
        <v>341</v>
      </c>
      <c r="E126" s="18">
        <v>7181824</v>
      </c>
      <c r="F126" s="7">
        <v>2</v>
      </c>
      <c r="G126" s="7">
        <v>1</v>
      </c>
      <c r="H126" s="18">
        <f t="shared" si="5"/>
        <v>2</v>
      </c>
      <c r="I126" s="18">
        <f t="shared" si="6"/>
        <v>60</v>
      </c>
      <c r="J126" s="18">
        <f t="shared" si="7"/>
        <v>120</v>
      </c>
      <c r="K126" s="19">
        <f t="shared" si="8"/>
        <v>2.7848078705353961E-7</v>
      </c>
      <c r="L126" s="20">
        <f t="shared" si="9"/>
        <v>1.6708847223212376E-5</v>
      </c>
      <c r="N126" s="11">
        <v>1</v>
      </c>
    </row>
    <row r="127" spans="1:14" ht="15.75" thickBot="1">
      <c r="A127" s="17">
        <v>121</v>
      </c>
      <c r="B127" s="4" t="s">
        <v>1617</v>
      </c>
      <c r="C127" s="7" t="s">
        <v>188</v>
      </c>
      <c r="D127" s="18" t="s">
        <v>341</v>
      </c>
      <c r="E127" s="18">
        <v>7181824</v>
      </c>
      <c r="F127" s="7">
        <v>1</v>
      </c>
      <c r="G127" s="7">
        <v>5</v>
      </c>
      <c r="H127" s="18">
        <f t="shared" ref="H127:H185" si="10">F127*G127</f>
        <v>5</v>
      </c>
      <c r="I127" s="18">
        <f t="shared" ref="I127:I185" si="11">N127*60</f>
        <v>780</v>
      </c>
      <c r="J127" s="18">
        <f t="shared" ref="J127:J185" si="12">I127*F127</f>
        <v>780</v>
      </c>
      <c r="K127" s="19">
        <f t="shared" si="8"/>
        <v>6.9620196763384898E-7</v>
      </c>
      <c r="L127" s="20">
        <f t="shared" si="9"/>
        <v>1.0860750695088044E-4</v>
      </c>
      <c r="N127" s="11">
        <v>13</v>
      </c>
    </row>
    <row r="128" spans="1:14" ht="15.75" thickBot="1">
      <c r="A128" s="17">
        <v>122</v>
      </c>
      <c r="B128" s="4" t="s">
        <v>1617</v>
      </c>
      <c r="C128" s="80" t="s">
        <v>189</v>
      </c>
      <c r="D128" s="18" t="s">
        <v>341</v>
      </c>
      <c r="E128" s="18">
        <v>7181824</v>
      </c>
      <c r="F128" s="7">
        <v>230</v>
      </c>
      <c r="G128" s="7">
        <v>7</v>
      </c>
      <c r="H128" s="18">
        <f t="shared" si="10"/>
        <v>1610</v>
      </c>
      <c r="I128" s="18">
        <f t="shared" si="11"/>
        <v>720</v>
      </c>
      <c r="J128" s="18">
        <f t="shared" si="12"/>
        <v>165600</v>
      </c>
      <c r="K128" s="19">
        <f t="shared" si="8"/>
        <v>2.2417703357809939E-4</v>
      </c>
      <c r="L128" s="20">
        <f t="shared" si="9"/>
        <v>2.305820916803308E-2</v>
      </c>
      <c r="N128" s="11">
        <v>12</v>
      </c>
    </row>
    <row r="129" spans="1:14" ht="15.75" thickBot="1">
      <c r="A129" s="17">
        <v>123</v>
      </c>
      <c r="B129" s="4" t="s">
        <v>1617</v>
      </c>
      <c r="C129" s="7" t="s">
        <v>190</v>
      </c>
      <c r="D129" s="18" t="s">
        <v>341</v>
      </c>
      <c r="E129" s="18">
        <v>7181824</v>
      </c>
      <c r="F129" s="7">
        <v>1</v>
      </c>
      <c r="G129" s="7">
        <v>2</v>
      </c>
      <c r="H129" s="18">
        <f t="shared" si="10"/>
        <v>2</v>
      </c>
      <c r="I129" s="18">
        <f t="shared" si="11"/>
        <v>300</v>
      </c>
      <c r="J129" s="18">
        <f t="shared" si="12"/>
        <v>300</v>
      </c>
      <c r="K129" s="19">
        <f t="shared" si="8"/>
        <v>2.7848078705353961E-7</v>
      </c>
      <c r="L129" s="20">
        <f t="shared" si="9"/>
        <v>4.1772118058030941E-5</v>
      </c>
      <c r="N129" s="11">
        <v>5</v>
      </c>
    </row>
    <row r="130" spans="1:14" ht="15.75" thickBot="1">
      <c r="A130" s="17">
        <v>124</v>
      </c>
      <c r="B130" s="4" t="s">
        <v>1617</v>
      </c>
      <c r="C130" s="7" t="s">
        <v>191</v>
      </c>
      <c r="D130" s="18" t="s">
        <v>341</v>
      </c>
      <c r="E130" s="18">
        <v>7181824</v>
      </c>
      <c r="F130" s="7">
        <v>1</v>
      </c>
      <c r="G130" s="7">
        <v>0</v>
      </c>
      <c r="H130" s="18">
        <f t="shared" si="10"/>
        <v>0</v>
      </c>
      <c r="I130" s="18">
        <f t="shared" si="11"/>
        <v>0</v>
      </c>
      <c r="J130" s="18">
        <f t="shared" si="12"/>
        <v>0</v>
      </c>
      <c r="K130" s="19">
        <f t="shared" si="8"/>
        <v>0</v>
      </c>
      <c r="L130" s="20">
        <f t="shared" si="9"/>
        <v>0</v>
      </c>
      <c r="N130" s="11">
        <v>0</v>
      </c>
    </row>
    <row r="131" spans="1:14" ht="15.75" thickBot="1">
      <c r="A131" s="17">
        <v>125</v>
      </c>
      <c r="B131" s="4" t="s">
        <v>1617</v>
      </c>
      <c r="C131" s="7" t="s">
        <v>193</v>
      </c>
      <c r="D131" s="18" t="s">
        <v>341</v>
      </c>
      <c r="E131" s="18">
        <v>7181824</v>
      </c>
      <c r="F131" s="7">
        <v>1</v>
      </c>
      <c r="G131" s="7">
        <v>4</v>
      </c>
      <c r="H131" s="18">
        <f t="shared" si="10"/>
        <v>4</v>
      </c>
      <c r="I131" s="18">
        <f t="shared" si="11"/>
        <v>0</v>
      </c>
      <c r="J131" s="18">
        <f t="shared" si="12"/>
        <v>0</v>
      </c>
      <c r="K131" s="19">
        <f t="shared" ref="K131:K191" si="13">H131/E131</f>
        <v>5.5696157410707923E-7</v>
      </c>
      <c r="L131" s="20">
        <f t="shared" ref="L131:L191" si="14">J131/E131</f>
        <v>0</v>
      </c>
      <c r="N131" s="11">
        <v>0</v>
      </c>
    </row>
    <row r="132" spans="1:14" ht="15.75" thickBot="1">
      <c r="A132" s="17">
        <v>126</v>
      </c>
      <c r="B132" s="4" t="s">
        <v>1617</v>
      </c>
      <c r="C132" s="7" t="s">
        <v>194</v>
      </c>
      <c r="D132" s="18" t="s">
        <v>341</v>
      </c>
      <c r="E132" s="18">
        <v>7181824</v>
      </c>
      <c r="F132" s="7">
        <v>1</v>
      </c>
      <c r="G132" s="7">
        <v>1</v>
      </c>
      <c r="H132" s="18">
        <f t="shared" si="10"/>
        <v>1</v>
      </c>
      <c r="I132" s="18">
        <f t="shared" si="11"/>
        <v>0</v>
      </c>
      <c r="J132" s="18">
        <f t="shared" si="12"/>
        <v>0</v>
      </c>
      <c r="K132" s="19">
        <f t="shared" si="13"/>
        <v>1.3924039352676981E-7</v>
      </c>
      <c r="L132" s="20">
        <f t="shared" si="14"/>
        <v>0</v>
      </c>
      <c r="N132" s="11">
        <v>0</v>
      </c>
    </row>
    <row r="133" spans="1:14" ht="15.75" thickBot="1">
      <c r="A133" s="17">
        <v>127</v>
      </c>
      <c r="B133" s="4" t="s">
        <v>1617</v>
      </c>
      <c r="C133" s="7" t="s">
        <v>195</v>
      </c>
      <c r="D133" s="18" t="s">
        <v>341</v>
      </c>
      <c r="E133" s="18">
        <v>7181824</v>
      </c>
      <c r="F133" s="7">
        <v>2</v>
      </c>
      <c r="G133" s="7">
        <v>1</v>
      </c>
      <c r="H133" s="18">
        <f t="shared" si="10"/>
        <v>2</v>
      </c>
      <c r="I133" s="18">
        <f t="shared" si="11"/>
        <v>0</v>
      </c>
      <c r="J133" s="18">
        <f t="shared" si="12"/>
        <v>0</v>
      </c>
      <c r="K133" s="19">
        <f t="shared" si="13"/>
        <v>2.7848078705353961E-7</v>
      </c>
      <c r="L133" s="20">
        <f t="shared" si="14"/>
        <v>0</v>
      </c>
      <c r="N133" s="11">
        <v>0</v>
      </c>
    </row>
    <row r="134" spans="1:14" ht="15.75" thickBot="1">
      <c r="A134" s="17">
        <v>128</v>
      </c>
      <c r="B134" s="4" t="s">
        <v>1617</v>
      </c>
      <c r="C134" s="7" t="s">
        <v>196</v>
      </c>
      <c r="D134" s="18" t="s">
        <v>341</v>
      </c>
      <c r="E134" s="18">
        <v>7181824</v>
      </c>
      <c r="F134" s="7">
        <v>2</v>
      </c>
      <c r="G134" s="7">
        <v>0</v>
      </c>
      <c r="H134" s="18">
        <f t="shared" si="10"/>
        <v>0</v>
      </c>
      <c r="I134" s="18">
        <f t="shared" si="11"/>
        <v>0</v>
      </c>
      <c r="J134" s="18">
        <f t="shared" si="12"/>
        <v>0</v>
      </c>
      <c r="K134" s="19">
        <f t="shared" si="13"/>
        <v>0</v>
      </c>
      <c r="L134" s="20">
        <f t="shared" si="14"/>
        <v>0</v>
      </c>
      <c r="N134" s="11">
        <v>0</v>
      </c>
    </row>
    <row r="135" spans="1:14" ht="15.75" thickBot="1">
      <c r="A135" s="17">
        <v>129</v>
      </c>
      <c r="B135" s="4" t="s">
        <v>1617</v>
      </c>
      <c r="C135" s="80" t="s">
        <v>197</v>
      </c>
      <c r="D135" s="18" t="s">
        <v>341</v>
      </c>
      <c r="E135" s="18">
        <v>7181824</v>
      </c>
      <c r="F135" s="7">
        <v>20</v>
      </c>
      <c r="G135" s="7">
        <v>2</v>
      </c>
      <c r="H135" s="18">
        <f t="shared" si="10"/>
        <v>40</v>
      </c>
      <c r="I135" s="18">
        <f t="shared" si="11"/>
        <v>0</v>
      </c>
      <c r="J135" s="18">
        <f t="shared" si="12"/>
        <v>0</v>
      </c>
      <c r="K135" s="19">
        <f t="shared" si="13"/>
        <v>5.5696157410707919E-6</v>
      </c>
      <c r="L135" s="20">
        <f t="shared" si="14"/>
        <v>0</v>
      </c>
      <c r="N135" s="11">
        <v>0</v>
      </c>
    </row>
    <row r="136" spans="1:14" ht="15.75" thickBot="1">
      <c r="A136" s="17">
        <v>130</v>
      </c>
      <c r="B136" s="4" t="s">
        <v>1617</v>
      </c>
      <c r="C136" s="7" t="s">
        <v>198</v>
      </c>
      <c r="D136" s="18" t="s">
        <v>341</v>
      </c>
      <c r="E136" s="18">
        <v>7181824</v>
      </c>
      <c r="F136" s="7">
        <v>2</v>
      </c>
      <c r="G136" s="7">
        <v>1</v>
      </c>
      <c r="H136" s="18">
        <f t="shared" si="10"/>
        <v>2</v>
      </c>
      <c r="I136" s="18">
        <f t="shared" si="11"/>
        <v>780</v>
      </c>
      <c r="J136" s="18">
        <f t="shared" si="12"/>
        <v>1560</v>
      </c>
      <c r="K136" s="19">
        <f t="shared" si="13"/>
        <v>2.7848078705353961E-7</v>
      </c>
      <c r="L136" s="20">
        <f t="shared" si="14"/>
        <v>2.1721501390176089E-4</v>
      </c>
      <c r="N136" s="11">
        <v>13</v>
      </c>
    </row>
    <row r="137" spans="1:14" ht="15.75" thickBot="1">
      <c r="A137" s="17">
        <v>131</v>
      </c>
      <c r="B137" s="4" t="s">
        <v>1617</v>
      </c>
      <c r="C137" s="7" t="s">
        <v>199</v>
      </c>
      <c r="D137" s="18" t="s">
        <v>341</v>
      </c>
      <c r="E137" s="18">
        <v>7181824</v>
      </c>
      <c r="F137" s="7">
        <v>2</v>
      </c>
      <c r="G137" s="7">
        <v>1</v>
      </c>
      <c r="H137" s="18">
        <f t="shared" si="10"/>
        <v>2</v>
      </c>
      <c r="I137" s="18">
        <f t="shared" si="11"/>
        <v>780</v>
      </c>
      <c r="J137" s="18">
        <f t="shared" si="12"/>
        <v>1560</v>
      </c>
      <c r="K137" s="19">
        <f t="shared" si="13"/>
        <v>2.7848078705353961E-7</v>
      </c>
      <c r="L137" s="20">
        <f t="shared" si="14"/>
        <v>2.1721501390176089E-4</v>
      </c>
      <c r="N137" s="11">
        <v>13</v>
      </c>
    </row>
    <row r="138" spans="1:14" ht="15.75" thickBot="1">
      <c r="A138" s="17">
        <v>132</v>
      </c>
      <c r="B138" s="4" t="s">
        <v>1617</v>
      </c>
      <c r="C138" s="7" t="s">
        <v>200</v>
      </c>
      <c r="D138" s="18" t="s">
        <v>341</v>
      </c>
      <c r="E138" s="18">
        <v>7181824</v>
      </c>
      <c r="F138" s="7">
        <v>1</v>
      </c>
      <c r="G138" s="7">
        <v>8</v>
      </c>
      <c r="H138" s="18">
        <f t="shared" si="10"/>
        <v>8</v>
      </c>
      <c r="I138" s="18">
        <f t="shared" si="11"/>
        <v>0</v>
      </c>
      <c r="J138" s="18">
        <f t="shared" si="12"/>
        <v>0</v>
      </c>
      <c r="K138" s="19">
        <f t="shared" si="13"/>
        <v>1.1139231482141585E-6</v>
      </c>
      <c r="L138" s="20">
        <f t="shared" si="14"/>
        <v>0</v>
      </c>
      <c r="N138" s="11">
        <v>0</v>
      </c>
    </row>
    <row r="139" spans="1:14" ht="15.75" thickBot="1">
      <c r="A139" s="17">
        <v>133</v>
      </c>
      <c r="B139" s="4" t="s">
        <v>1617</v>
      </c>
      <c r="C139" s="7" t="s">
        <v>158</v>
      </c>
      <c r="D139" s="18" t="s">
        <v>341</v>
      </c>
      <c r="E139" s="18">
        <v>7181824</v>
      </c>
      <c r="F139" s="7">
        <v>6</v>
      </c>
      <c r="G139" s="7">
        <v>1</v>
      </c>
      <c r="H139" s="18">
        <f t="shared" si="10"/>
        <v>6</v>
      </c>
      <c r="I139" s="18">
        <f t="shared" si="11"/>
        <v>360</v>
      </c>
      <c r="J139" s="18">
        <f t="shared" si="12"/>
        <v>2160</v>
      </c>
      <c r="K139" s="19">
        <f t="shared" si="13"/>
        <v>8.3544236116061884E-7</v>
      </c>
      <c r="L139" s="20">
        <f t="shared" si="14"/>
        <v>3.007592500178228E-4</v>
      </c>
      <c r="N139" s="11">
        <v>6</v>
      </c>
    </row>
    <row r="140" spans="1:14" ht="15.75" thickBot="1">
      <c r="A140" s="17">
        <v>134</v>
      </c>
      <c r="B140" s="4" t="s">
        <v>1617</v>
      </c>
      <c r="C140" s="7" t="s">
        <v>201</v>
      </c>
      <c r="D140" s="18" t="s">
        <v>341</v>
      </c>
      <c r="E140" s="18">
        <v>7181824</v>
      </c>
      <c r="F140" s="7">
        <v>0</v>
      </c>
      <c r="G140" s="7">
        <v>2</v>
      </c>
      <c r="H140" s="18">
        <f t="shared" si="10"/>
        <v>0</v>
      </c>
      <c r="I140" s="18">
        <f t="shared" si="11"/>
        <v>180</v>
      </c>
      <c r="J140" s="18">
        <f t="shared" si="12"/>
        <v>0</v>
      </c>
      <c r="K140" s="19">
        <f t="shared" si="13"/>
        <v>0</v>
      </c>
      <c r="L140" s="20">
        <f t="shared" si="14"/>
        <v>0</v>
      </c>
      <c r="N140" s="11">
        <v>3</v>
      </c>
    </row>
    <row r="141" spans="1:14" ht="15.75" thickBot="1">
      <c r="A141" s="17">
        <v>135</v>
      </c>
      <c r="B141" s="4" t="s">
        <v>1617</v>
      </c>
      <c r="C141" s="7" t="s">
        <v>203</v>
      </c>
      <c r="D141" s="18" t="s">
        <v>341</v>
      </c>
      <c r="E141" s="18">
        <v>7181824</v>
      </c>
      <c r="F141" s="7">
        <v>1</v>
      </c>
      <c r="G141" s="7">
        <v>3</v>
      </c>
      <c r="H141" s="18">
        <f t="shared" si="10"/>
        <v>3</v>
      </c>
      <c r="I141" s="18">
        <f t="shared" si="11"/>
        <v>60</v>
      </c>
      <c r="J141" s="18">
        <f t="shared" si="12"/>
        <v>60</v>
      </c>
      <c r="K141" s="19">
        <f t="shared" si="13"/>
        <v>4.1772118058030942E-7</v>
      </c>
      <c r="L141" s="20">
        <f t="shared" si="14"/>
        <v>8.3544236116061878E-6</v>
      </c>
      <c r="N141" s="11">
        <v>1</v>
      </c>
    </row>
    <row r="142" spans="1:14" ht="15.75" thickBot="1">
      <c r="A142" s="17">
        <v>136</v>
      </c>
      <c r="B142" s="4" t="s">
        <v>1617</v>
      </c>
      <c r="C142" s="7" t="s">
        <v>204</v>
      </c>
      <c r="D142" s="18" t="s">
        <v>341</v>
      </c>
      <c r="E142" s="18">
        <v>7181824</v>
      </c>
      <c r="F142" s="7">
        <v>2</v>
      </c>
      <c r="G142" s="7">
        <v>0</v>
      </c>
      <c r="H142" s="18">
        <f t="shared" si="10"/>
        <v>0</v>
      </c>
      <c r="I142" s="18">
        <f t="shared" si="11"/>
        <v>0</v>
      </c>
      <c r="J142" s="18">
        <f t="shared" si="12"/>
        <v>0</v>
      </c>
      <c r="K142" s="19">
        <f t="shared" si="13"/>
        <v>0</v>
      </c>
      <c r="L142" s="20">
        <f t="shared" si="14"/>
        <v>0</v>
      </c>
      <c r="N142" s="11">
        <v>0</v>
      </c>
    </row>
    <row r="143" spans="1:14" ht="15.75" thickBot="1">
      <c r="A143" s="17">
        <v>137</v>
      </c>
      <c r="B143" s="4" t="s">
        <v>1617</v>
      </c>
      <c r="C143" s="7" t="s">
        <v>205</v>
      </c>
      <c r="D143" s="18" t="s">
        <v>341</v>
      </c>
      <c r="E143" s="18">
        <v>7181824</v>
      </c>
      <c r="F143" s="7">
        <v>1</v>
      </c>
      <c r="G143" s="7">
        <v>4</v>
      </c>
      <c r="H143" s="18">
        <f t="shared" si="10"/>
        <v>4</v>
      </c>
      <c r="I143" s="18">
        <f t="shared" si="11"/>
        <v>1380</v>
      </c>
      <c r="J143" s="18">
        <f t="shared" si="12"/>
        <v>1380</v>
      </c>
      <c r="K143" s="19">
        <f t="shared" si="13"/>
        <v>5.5696157410707923E-7</v>
      </c>
      <c r="L143" s="20">
        <f t="shared" si="14"/>
        <v>1.9215174306694234E-4</v>
      </c>
      <c r="N143" s="11">
        <v>23</v>
      </c>
    </row>
    <row r="144" spans="1:14" ht="15.75" thickBot="1">
      <c r="A144" s="17">
        <v>138</v>
      </c>
      <c r="B144" s="4" t="s">
        <v>1617</v>
      </c>
      <c r="C144" s="7" t="s">
        <v>170</v>
      </c>
      <c r="D144" s="18" t="s">
        <v>341</v>
      </c>
      <c r="E144" s="18">
        <v>7181824</v>
      </c>
      <c r="F144" s="7">
        <v>1</v>
      </c>
      <c r="G144" s="7">
        <v>2</v>
      </c>
      <c r="H144" s="18">
        <f t="shared" si="10"/>
        <v>2</v>
      </c>
      <c r="I144" s="18">
        <f t="shared" si="11"/>
        <v>180</v>
      </c>
      <c r="J144" s="18">
        <f t="shared" si="12"/>
        <v>180</v>
      </c>
      <c r="K144" s="19">
        <f t="shared" si="13"/>
        <v>2.7848078705353961E-7</v>
      </c>
      <c r="L144" s="20">
        <f t="shared" si="14"/>
        <v>2.5063270834818565E-5</v>
      </c>
      <c r="N144" s="11">
        <v>3</v>
      </c>
    </row>
    <row r="145" spans="1:14" ht="15.75" thickBot="1">
      <c r="A145" s="17">
        <v>139</v>
      </c>
      <c r="B145" s="4" t="s">
        <v>1617</v>
      </c>
      <c r="C145" s="7" t="s">
        <v>206</v>
      </c>
      <c r="D145" s="18" t="s">
        <v>341</v>
      </c>
      <c r="E145" s="18">
        <v>7181824</v>
      </c>
      <c r="F145" s="7">
        <v>1</v>
      </c>
      <c r="G145" s="7">
        <v>3</v>
      </c>
      <c r="H145" s="18">
        <f t="shared" si="10"/>
        <v>3</v>
      </c>
      <c r="I145" s="18">
        <f t="shared" si="11"/>
        <v>840</v>
      </c>
      <c r="J145" s="18">
        <f t="shared" si="12"/>
        <v>840</v>
      </c>
      <c r="K145" s="19">
        <f t="shared" si="13"/>
        <v>4.1772118058030942E-7</v>
      </c>
      <c r="L145" s="20">
        <f t="shared" si="14"/>
        <v>1.1696193056248664E-4</v>
      </c>
      <c r="N145" s="11">
        <v>14</v>
      </c>
    </row>
    <row r="146" spans="1:14" ht="15.75" thickBot="1">
      <c r="A146" s="17">
        <v>140</v>
      </c>
      <c r="B146" s="4" t="s">
        <v>1617</v>
      </c>
      <c r="C146" s="7" t="s">
        <v>171</v>
      </c>
      <c r="D146" s="18" t="s">
        <v>341</v>
      </c>
      <c r="E146" s="18">
        <v>7181824</v>
      </c>
      <c r="F146" s="7">
        <v>5</v>
      </c>
      <c r="G146" s="7">
        <v>10</v>
      </c>
      <c r="H146" s="18">
        <f t="shared" si="10"/>
        <v>50</v>
      </c>
      <c r="I146" s="18">
        <f t="shared" si="11"/>
        <v>1620</v>
      </c>
      <c r="J146" s="18">
        <f t="shared" si="12"/>
        <v>8100</v>
      </c>
      <c r="K146" s="19">
        <f t="shared" si="13"/>
        <v>6.9620196763384898E-6</v>
      </c>
      <c r="L146" s="20">
        <f t="shared" si="14"/>
        <v>1.1278471875668353E-3</v>
      </c>
      <c r="N146" s="11">
        <v>27</v>
      </c>
    </row>
    <row r="147" spans="1:14" ht="15.75" thickBot="1">
      <c r="A147" s="17">
        <v>141</v>
      </c>
      <c r="B147" s="4" t="s">
        <v>1617</v>
      </c>
      <c r="C147" s="7" t="s">
        <v>207</v>
      </c>
      <c r="D147" s="18" t="s">
        <v>341</v>
      </c>
      <c r="E147" s="18">
        <v>7181824</v>
      </c>
      <c r="F147" s="7">
        <v>1</v>
      </c>
      <c r="G147" s="7">
        <v>3</v>
      </c>
      <c r="H147" s="18">
        <f t="shared" si="10"/>
        <v>3</v>
      </c>
      <c r="I147" s="18">
        <f t="shared" si="11"/>
        <v>900</v>
      </c>
      <c r="J147" s="18">
        <f t="shared" si="12"/>
        <v>900</v>
      </c>
      <c r="K147" s="19">
        <f t="shared" si="13"/>
        <v>4.1772118058030942E-7</v>
      </c>
      <c r="L147" s="20">
        <f t="shared" si="14"/>
        <v>1.2531635417409282E-4</v>
      </c>
      <c r="N147" s="11">
        <v>15</v>
      </c>
    </row>
    <row r="148" spans="1:14" ht="15.75" thickBot="1">
      <c r="A148" s="17">
        <v>142</v>
      </c>
      <c r="B148" s="4" t="s">
        <v>1617</v>
      </c>
      <c r="C148" s="7" t="s">
        <v>209</v>
      </c>
      <c r="D148" s="18" t="s">
        <v>341</v>
      </c>
      <c r="E148" s="18">
        <v>7181824</v>
      </c>
      <c r="F148" s="7">
        <v>1</v>
      </c>
      <c r="G148" s="7">
        <v>1</v>
      </c>
      <c r="H148" s="18">
        <f t="shared" si="10"/>
        <v>1</v>
      </c>
      <c r="I148" s="18">
        <f t="shared" si="11"/>
        <v>180</v>
      </c>
      <c r="J148" s="18">
        <f t="shared" si="12"/>
        <v>180</v>
      </c>
      <c r="K148" s="19">
        <f t="shared" si="13"/>
        <v>1.3924039352676981E-7</v>
      </c>
      <c r="L148" s="20">
        <f t="shared" si="14"/>
        <v>2.5063270834818565E-5</v>
      </c>
      <c r="N148" s="11">
        <v>3</v>
      </c>
    </row>
    <row r="149" spans="1:14" ht="15.75" thickBot="1">
      <c r="A149" s="17">
        <v>143</v>
      </c>
      <c r="B149" s="4" t="s">
        <v>1617</v>
      </c>
      <c r="C149" s="7" t="s">
        <v>210</v>
      </c>
      <c r="D149" s="18" t="s">
        <v>341</v>
      </c>
      <c r="E149" s="18">
        <v>7181824</v>
      </c>
      <c r="F149" s="7">
        <v>2</v>
      </c>
      <c r="G149" s="7">
        <v>0</v>
      </c>
      <c r="H149" s="18">
        <f t="shared" si="10"/>
        <v>0</v>
      </c>
      <c r="I149" s="18">
        <f t="shared" si="11"/>
        <v>0</v>
      </c>
      <c r="J149" s="18">
        <f t="shared" si="12"/>
        <v>0</v>
      </c>
      <c r="K149" s="19">
        <f t="shared" si="13"/>
        <v>0</v>
      </c>
      <c r="L149" s="20">
        <f t="shared" si="14"/>
        <v>0</v>
      </c>
      <c r="N149" s="11">
        <v>0</v>
      </c>
    </row>
    <row r="150" spans="1:14" ht="15.75" thickBot="1">
      <c r="A150" s="17">
        <v>144</v>
      </c>
      <c r="B150" s="4" t="s">
        <v>1617</v>
      </c>
      <c r="C150" s="7" t="s">
        <v>211</v>
      </c>
      <c r="D150" s="18" t="s">
        <v>341</v>
      </c>
      <c r="E150" s="18">
        <v>7181824</v>
      </c>
      <c r="F150" s="7">
        <v>3</v>
      </c>
      <c r="G150" s="7">
        <v>0</v>
      </c>
      <c r="H150" s="18">
        <f t="shared" si="10"/>
        <v>0</v>
      </c>
      <c r="I150" s="18">
        <f t="shared" si="11"/>
        <v>0</v>
      </c>
      <c r="J150" s="18">
        <f t="shared" si="12"/>
        <v>0</v>
      </c>
      <c r="K150" s="19">
        <f t="shared" si="13"/>
        <v>0</v>
      </c>
      <c r="L150" s="20">
        <f t="shared" si="14"/>
        <v>0</v>
      </c>
      <c r="N150" s="11">
        <v>0</v>
      </c>
    </row>
    <row r="151" spans="1:14" ht="15.75" thickBot="1">
      <c r="A151" s="17">
        <v>145</v>
      </c>
      <c r="B151" s="4" t="s">
        <v>1617</v>
      </c>
      <c r="C151" s="7" t="s">
        <v>212</v>
      </c>
      <c r="D151" s="18" t="s">
        <v>341</v>
      </c>
      <c r="E151" s="18">
        <v>7181824</v>
      </c>
      <c r="F151" s="7">
        <v>2</v>
      </c>
      <c r="G151" s="7">
        <v>2</v>
      </c>
      <c r="H151" s="18">
        <f t="shared" si="10"/>
        <v>4</v>
      </c>
      <c r="I151" s="18">
        <f t="shared" si="11"/>
        <v>780</v>
      </c>
      <c r="J151" s="18">
        <f t="shared" si="12"/>
        <v>1560</v>
      </c>
      <c r="K151" s="19">
        <f t="shared" si="13"/>
        <v>5.5696157410707923E-7</v>
      </c>
      <c r="L151" s="20">
        <f t="shared" si="14"/>
        <v>2.1721501390176089E-4</v>
      </c>
      <c r="N151" s="11">
        <v>13</v>
      </c>
    </row>
    <row r="152" spans="1:14" ht="15.75" thickBot="1">
      <c r="A152" s="17">
        <v>146</v>
      </c>
      <c r="B152" s="4" t="s">
        <v>1617</v>
      </c>
      <c r="C152" s="7" t="s">
        <v>213</v>
      </c>
      <c r="D152" s="18" t="s">
        <v>341</v>
      </c>
      <c r="E152" s="18">
        <v>7181824</v>
      </c>
      <c r="F152" s="7">
        <v>1</v>
      </c>
      <c r="G152" s="7">
        <v>2</v>
      </c>
      <c r="H152" s="18">
        <f t="shared" si="10"/>
        <v>2</v>
      </c>
      <c r="I152" s="18">
        <f t="shared" si="11"/>
        <v>1020</v>
      </c>
      <c r="J152" s="18">
        <f t="shared" si="12"/>
        <v>1020</v>
      </c>
      <c r="K152" s="19">
        <f t="shared" si="13"/>
        <v>2.7848078705353961E-7</v>
      </c>
      <c r="L152" s="20">
        <f t="shared" si="14"/>
        <v>1.4202520139730519E-4</v>
      </c>
      <c r="N152" s="11">
        <v>17</v>
      </c>
    </row>
    <row r="153" spans="1:14" ht="15.75" thickBot="1">
      <c r="A153" s="17">
        <v>147</v>
      </c>
      <c r="B153" s="4" t="s">
        <v>1617</v>
      </c>
      <c r="C153" s="7" t="s">
        <v>214</v>
      </c>
      <c r="D153" s="18" t="s">
        <v>341</v>
      </c>
      <c r="E153" s="18">
        <v>7181824</v>
      </c>
      <c r="F153" s="7">
        <v>1</v>
      </c>
      <c r="G153" s="7">
        <v>1</v>
      </c>
      <c r="H153" s="18">
        <f t="shared" si="10"/>
        <v>1</v>
      </c>
      <c r="I153" s="18">
        <f t="shared" si="11"/>
        <v>360</v>
      </c>
      <c r="J153" s="18">
        <f t="shared" si="12"/>
        <v>360</v>
      </c>
      <c r="K153" s="19">
        <f t="shared" si="13"/>
        <v>1.3924039352676981E-7</v>
      </c>
      <c r="L153" s="20">
        <f t="shared" si="14"/>
        <v>5.012654166963713E-5</v>
      </c>
      <c r="N153" s="11">
        <v>6</v>
      </c>
    </row>
    <row r="154" spans="1:14" ht="15.75" thickBot="1">
      <c r="A154" s="17">
        <v>148</v>
      </c>
      <c r="B154" s="4" t="s">
        <v>1617</v>
      </c>
      <c r="C154" s="7" t="s">
        <v>216</v>
      </c>
      <c r="D154" s="18" t="s">
        <v>341</v>
      </c>
      <c r="E154" s="18">
        <v>7181824</v>
      </c>
      <c r="F154" s="7">
        <v>1</v>
      </c>
      <c r="G154" s="7">
        <v>4</v>
      </c>
      <c r="H154" s="18">
        <f t="shared" si="10"/>
        <v>4</v>
      </c>
      <c r="I154" s="18">
        <f t="shared" si="11"/>
        <v>1080</v>
      </c>
      <c r="J154" s="18">
        <f t="shared" si="12"/>
        <v>1080</v>
      </c>
      <c r="K154" s="19">
        <f t="shared" si="13"/>
        <v>5.5696157410707923E-7</v>
      </c>
      <c r="L154" s="20">
        <f t="shared" si="14"/>
        <v>1.503796250089114E-4</v>
      </c>
      <c r="N154" s="11">
        <v>18</v>
      </c>
    </row>
    <row r="155" spans="1:14" ht="15.75" thickBot="1">
      <c r="A155" s="17">
        <v>149</v>
      </c>
      <c r="B155" s="4" t="s">
        <v>1617</v>
      </c>
      <c r="C155" s="7" t="s">
        <v>217</v>
      </c>
      <c r="D155" s="18" t="s">
        <v>341</v>
      </c>
      <c r="E155" s="18">
        <v>7181824</v>
      </c>
      <c r="F155" s="7">
        <v>1</v>
      </c>
      <c r="G155" s="7">
        <v>0</v>
      </c>
      <c r="H155" s="18">
        <f t="shared" si="10"/>
        <v>0</v>
      </c>
      <c r="I155" s="18">
        <f t="shared" si="11"/>
        <v>0</v>
      </c>
      <c r="J155" s="18">
        <f t="shared" si="12"/>
        <v>0</v>
      </c>
      <c r="K155" s="19">
        <f t="shared" si="13"/>
        <v>0</v>
      </c>
      <c r="L155" s="20">
        <f t="shared" si="14"/>
        <v>0</v>
      </c>
      <c r="N155" s="11">
        <v>0</v>
      </c>
    </row>
    <row r="156" spans="1:14" ht="15.75" thickBot="1">
      <c r="A156" s="17">
        <v>150</v>
      </c>
      <c r="B156" s="4" t="s">
        <v>1617</v>
      </c>
      <c r="C156" s="7" t="s">
        <v>218</v>
      </c>
      <c r="D156" s="18" t="s">
        <v>341</v>
      </c>
      <c r="E156" s="18">
        <v>7181824</v>
      </c>
      <c r="F156" s="7">
        <v>2</v>
      </c>
      <c r="G156" s="7">
        <v>22</v>
      </c>
      <c r="H156" s="18">
        <f t="shared" si="10"/>
        <v>44</v>
      </c>
      <c r="I156" s="18">
        <f t="shared" si="11"/>
        <v>0</v>
      </c>
      <c r="J156" s="18">
        <f t="shared" si="12"/>
        <v>0</v>
      </c>
      <c r="K156" s="19">
        <f t="shared" si="13"/>
        <v>6.1265773151778709E-6</v>
      </c>
      <c r="L156" s="20">
        <f t="shared" si="14"/>
        <v>0</v>
      </c>
      <c r="N156" s="11">
        <v>0</v>
      </c>
    </row>
    <row r="157" spans="1:14" ht="15.75" thickBot="1">
      <c r="A157" s="17">
        <v>151</v>
      </c>
      <c r="B157" s="4" t="s">
        <v>1617</v>
      </c>
      <c r="C157" s="80" t="s">
        <v>219</v>
      </c>
      <c r="D157" s="18" t="s">
        <v>341</v>
      </c>
      <c r="E157" s="18">
        <v>7181824</v>
      </c>
      <c r="F157" s="7">
        <v>59</v>
      </c>
      <c r="G157" s="7">
        <v>4</v>
      </c>
      <c r="H157" s="18">
        <f t="shared" si="10"/>
        <v>236</v>
      </c>
      <c r="I157" s="18">
        <f t="shared" si="11"/>
        <v>0</v>
      </c>
      <c r="J157" s="18">
        <f t="shared" si="12"/>
        <v>0</v>
      </c>
      <c r="K157" s="19">
        <f t="shared" si="13"/>
        <v>3.286073287231767E-5</v>
      </c>
      <c r="L157" s="20">
        <f t="shared" si="14"/>
        <v>0</v>
      </c>
      <c r="N157" s="11">
        <v>0</v>
      </c>
    </row>
    <row r="158" spans="1:14" ht="15.75" thickBot="1">
      <c r="A158" s="17">
        <v>152</v>
      </c>
      <c r="B158" s="4" t="s">
        <v>1617</v>
      </c>
      <c r="C158" s="7" t="s">
        <v>220</v>
      </c>
      <c r="D158" s="18" t="s">
        <v>341</v>
      </c>
      <c r="E158" s="18">
        <v>7181824</v>
      </c>
      <c r="F158" s="7">
        <v>5</v>
      </c>
      <c r="G158" s="7">
        <v>19</v>
      </c>
      <c r="H158" s="18">
        <f t="shared" si="10"/>
        <v>95</v>
      </c>
      <c r="I158" s="18">
        <f t="shared" si="11"/>
        <v>120</v>
      </c>
      <c r="J158" s="18">
        <f t="shared" si="12"/>
        <v>600</v>
      </c>
      <c r="K158" s="19">
        <f t="shared" si="13"/>
        <v>1.3227837385043131E-5</v>
      </c>
      <c r="L158" s="20">
        <f t="shared" si="14"/>
        <v>8.3544236116061881E-5</v>
      </c>
      <c r="N158" s="11">
        <v>2</v>
      </c>
    </row>
    <row r="159" spans="1:14" ht="15.75" thickBot="1">
      <c r="A159" s="17">
        <v>153</v>
      </c>
      <c r="B159" s="4" t="s">
        <v>1618</v>
      </c>
      <c r="C159" s="7" t="s">
        <v>221</v>
      </c>
      <c r="D159" s="18" t="s">
        <v>341</v>
      </c>
      <c r="E159" s="18">
        <v>7181824</v>
      </c>
      <c r="F159" s="7">
        <v>4</v>
      </c>
      <c r="G159" s="7">
        <v>5</v>
      </c>
      <c r="H159" s="18">
        <f t="shared" si="10"/>
        <v>20</v>
      </c>
      <c r="I159" s="18">
        <f t="shared" si="11"/>
        <v>480</v>
      </c>
      <c r="J159" s="18">
        <f t="shared" si="12"/>
        <v>1920</v>
      </c>
      <c r="K159" s="19">
        <f t="shared" si="13"/>
        <v>2.7848078705353959E-6</v>
      </c>
      <c r="L159" s="20">
        <f t="shared" si="14"/>
        <v>2.6734155557139801E-4</v>
      </c>
      <c r="N159" s="11">
        <v>8</v>
      </c>
    </row>
    <row r="160" spans="1:14" ht="15.75" thickBot="1">
      <c r="A160" s="17">
        <v>154</v>
      </c>
      <c r="B160" s="4" t="s">
        <v>1618</v>
      </c>
      <c r="C160" s="7" t="s">
        <v>222</v>
      </c>
      <c r="D160" s="18" t="s">
        <v>341</v>
      </c>
      <c r="E160" s="18">
        <v>7181824</v>
      </c>
      <c r="F160" s="7">
        <v>2</v>
      </c>
      <c r="G160" s="7">
        <v>4</v>
      </c>
      <c r="H160" s="18">
        <f t="shared" si="10"/>
        <v>8</v>
      </c>
      <c r="I160" s="18">
        <f t="shared" si="11"/>
        <v>900</v>
      </c>
      <c r="J160" s="18">
        <f t="shared" si="12"/>
        <v>1800</v>
      </c>
      <c r="K160" s="19">
        <f t="shared" si="13"/>
        <v>1.1139231482141585E-6</v>
      </c>
      <c r="L160" s="20">
        <f t="shared" si="14"/>
        <v>2.5063270834818564E-4</v>
      </c>
      <c r="N160" s="11">
        <v>15</v>
      </c>
    </row>
    <row r="161" spans="1:14" ht="15.75" thickBot="1">
      <c r="A161" s="17">
        <v>155</v>
      </c>
      <c r="B161" s="4" t="s">
        <v>1618</v>
      </c>
      <c r="C161" s="80" t="s">
        <v>223</v>
      </c>
      <c r="D161" s="18" t="s">
        <v>341</v>
      </c>
      <c r="E161" s="18">
        <v>7181824</v>
      </c>
      <c r="F161" s="7">
        <v>40</v>
      </c>
      <c r="G161" s="7">
        <v>3</v>
      </c>
      <c r="H161" s="18">
        <f t="shared" si="10"/>
        <v>120</v>
      </c>
      <c r="I161" s="18">
        <f t="shared" si="11"/>
        <v>420</v>
      </c>
      <c r="J161" s="18">
        <f t="shared" si="12"/>
        <v>16800</v>
      </c>
      <c r="K161" s="19">
        <f t="shared" si="13"/>
        <v>1.6708847223212376E-5</v>
      </c>
      <c r="L161" s="20">
        <f t="shared" si="14"/>
        <v>2.3392386112497327E-3</v>
      </c>
      <c r="N161" s="11">
        <v>7</v>
      </c>
    </row>
    <row r="162" spans="1:14" ht="15.75" thickBot="1">
      <c r="A162" s="17">
        <v>156</v>
      </c>
      <c r="B162" s="4" t="s">
        <v>1618</v>
      </c>
      <c r="C162" s="80" t="s">
        <v>224</v>
      </c>
      <c r="D162" s="18" t="s">
        <v>341</v>
      </c>
      <c r="E162" s="18">
        <v>7181824</v>
      </c>
      <c r="F162" s="7">
        <v>40</v>
      </c>
      <c r="G162" s="7">
        <v>1</v>
      </c>
      <c r="H162" s="18">
        <f t="shared" si="10"/>
        <v>40</v>
      </c>
      <c r="I162" s="18">
        <f t="shared" si="11"/>
        <v>60</v>
      </c>
      <c r="J162" s="18">
        <f t="shared" si="12"/>
        <v>2400</v>
      </c>
      <c r="K162" s="19">
        <f t="shared" si="13"/>
        <v>5.5696157410707919E-6</v>
      </c>
      <c r="L162" s="20">
        <f t="shared" si="14"/>
        <v>3.3417694446424753E-4</v>
      </c>
      <c r="N162" s="11">
        <v>1</v>
      </c>
    </row>
    <row r="163" spans="1:14" ht="15.75" thickBot="1">
      <c r="A163" s="17">
        <v>157</v>
      </c>
      <c r="B163" s="4" t="s">
        <v>1618</v>
      </c>
      <c r="C163" s="7" t="s">
        <v>225</v>
      </c>
      <c r="D163" s="18" t="s">
        <v>341</v>
      </c>
      <c r="E163" s="18">
        <v>7181824</v>
      </c>
      <c r="F163" s="7">
        <v>2</v>
      </c>
      <c r="G163" s="7">
        <v>10</v>
      </c>
      <c r="H163" s="18">
        <f t="shared" si="10"/>
        <v>20</v>
      </c>
      <c r="I163" s="18">
        <f t="shared" si="11"/>
        <v>1980</v>
      </c>
      <c r="J163" s="18">
        <f t="shared" si="12"/>
        <v>3960</v>
      </c>
      <c r="K163" s="19">
        <f t="shared" si="13"/>
        <v>2.7848078705353959E-6</v>
      </c>
      <c r="L163" s="20">
        <f t="shared" si="14"/>
        <v>5.5139195836600844E-4</v>
      </c>
      <c r="N163" s="11">
        <v>33</v>
      </c>
    </row>
    <row r="164" spans="1:14" ht="15.75" thickBot="1">
      <c r="A164" s="17">
        <v>158</v>
      </c>
      <c r="B164" s="4" t="s">
        <v>1618</v>
      </c>
      <c r="C164" s="7" t="s">
        <v>226</v>
      </c>
      <c r="D164" s="18" t="s">
        <v>341</v>
      </c>
      <c r="E164" s="18">
        <v>7181824</v>
      </c>
      <c r="F164" s="7">
        <v>1</v>
      </c>
      <c r="G164" s="7">
        <v>0</v>
      </c>
      <c r="H164" s="18">
        <f t="shared" si="10"/>
        <v>0</v>
      </c>
      <c r="I164" s="18">
        <f t="shared" si="11"/>
        <v>0</v>
      </c>
      <c r="J164" s="18">
        <f t="shared" si="12"/>
        <v>0</v>
      </c>
      <c r="K164" s="19">
        <f t="shared" si="13"/>
        <v>0</v>
      </c>
      <c r="L164" s="20">
        <f t="shared" si="14"/>
        <v>0</v>
      </c>
      <c r="N164" s="11">
        <v>0</v>
      </c>
    </row>
    <row r="165" spans="1:14" ht="15.75" thickBot="1">
      <c r="A165" s="17">
        <v>159</v>
      </c>
      <c r="B165" s="4" t="s">
        <v>1618</v>
      </c>
      <c r="C165" s="7" t="s">
        <v>227</v>
      </c>
      <c r="D165" s="18" t="s">
        <v>341</v>
      </c>
      <c r="E165" s="18">
        <v>7181824</v>
      </c>
      <c r="F165" s="7">
        <v>1</v>
      </c>
      <c r="G165" s="7">
        <v>3</v>
      </c>
      <c r="H165" s="18">
        <f t="shared" si="10"/>
        <v>3</v>
      </c>
      <c r="I165" s="18">
        <f t="shared" si="11"/>
        <v>540</v>
      </c>
      <c r="J165" s="18">
        <f t="shared" si="12"/>
        <v>540</v>
      </c>
      <c r="K165" s="19">
        <f t="shared" si="13"/>
        <v>4.1772118058030942E-7</v>
      </c>
      <c r="L165" s="20">
        <f t="shared" si="14"/>
        <v>7.5189812504455699E-5</v>
      </c>
      <c r="N165" s="11">
        <v>9</v>
      </c>
    </row>
    <row r="166" spans="1:14" ht="15.75" thickBot="1">
      <c r="A166" s="17">
        <v>160</v>
      </c>
      <c r="B166" s="4" t="s">
        <v>1618</v>
      </c>
      <c r="C166" s="7" t="s">
        <v>228</v>
      </c>
      <c r="D166" s="18" t="s">
        <v>341</v>
      </c>
      <c r="E166" s="18">
        <v>7181824</v>
      </c>
      <c r="F166" s="7">
        <v>3</v>
      </c>
      <c r="G166" s="7">
        <v>4</v>
      </c>
      <c r="H166" s="18">
        <f t="shared" si="10"/>
        <v>12</v>
      </c>
      <c r="I166" s="18">
        <f t="shared" si="11"/>
        <v>480</v>
      </c>
      <c r="J166" s="18">
        <f t="shared" si="12"/>
        <v>1440</v>
      </c>
      <c r="K166" s="19">
        <f t="shared" si="13"/>
        <v>1.6708847223212377E-6</v>
      </c>
      <c r="L166" s="20">
        <f t="shared" si="14"/>
        <v>2.0050616667854852E-4</v>
      </c>
      <c r="N166" s="11">
        <v>8</v>
      </c>
    </row>
    <row r="167" spans="1:14" ht="15.75" thickBot="1">
      <c r="A167" s="17">
        <v>161</v>
      </c>
      <c r="B167" s="4" t="s">
        <v>1618</v>
      </c>
      <c r="C167" s="80" t="s">
        <v>229</v>
      </c>
      <c r="D167" s="18" t="s">
        <v>341</v>
      </c>
      <c r="E167" s="18">
        <v>7181824</v>
      </c>
      <c r="F167" s="7">
        <v>33</v>
      </c>
      <c r="G167" s="7">
        <v>4</v>
      </c>
      <c r="H167" s="18">
        <f t="shared" si="10"/>
        <v>132</v>
      </c>
      <c r="I167" s="18">
        <f t="shared" si="11"/>
        <v>420</v>
      </c>
      <c r="J167" s="18">
        <f t="shared" si="12"/>
        <v>13860</v>
      </c>
      <c r="K167" s="19">
        <f t="shared" si="13"/>
        <v>1.8379731945533614E-5</v>
      </c>
      <c r="L167" s="20">
        <f t="shared" si="14"/>
        <v>1.9298718542810295E-3</v>
      </c>
      <c r="N167" s="11">
        <v>7</v>
      </c>
    </row>
    <row r="168" spans="1:14" ht="15.75" thickBot="1">
      <c r="A168" s="17">
        <v>162</v>
      </c>
      <c r="B168" s="4" t="s">
        <v>1618</v>
      </c>
      <c r="C168" s="80" t="s">
        <v>230</v>
      </c>
      <c r="D168" s="18" t="s">
        <v>341</v>
      </c>
      <c r="E168" s="18">
        <v>7181824</v>
      </c>
      <c r="F168" s="7">
        <v>51</v>
      </c>
      <c r="G168" s="7">
        <v>2</v>
      </c>
      <c r="H168" s="18">
        <f t="shared" si="10"/>
        <v>102</v>
      </c>
      <c r="I168" s="18">
        <f t="shared" si="11"/>
        <v>180</v>
      </c>
      <c r="J168" s="18">
        <f t="shared" si="12"/>
        <v>9180</v>
      </c>
      <c r="K168" s="19">
        <f t="shared" si="13"/>
        <v>1.420252013973052E-5</v>
      </c>
      <c r="L168" s="20">
        <f t="shared" si="14"/>
        <v>1.2782268125757469E-3</v>
      </c>
      <c r="N168" s="11">
        <v>3</v>
      </c>
    </row>
    <row r="169" spans="1:14" ht="15.75" thickBot="1">
      <c r="A169" s="17">
        <v>163</v>
      </c>
      <c r="B169" s="4" t="s">
        <v>1618</v>
      </c>
      <c r="C169" s="7" t="s">
        <v>231</v>
      </c>
      <c r="D169" s="18" t="s">
        <v>341</v>
      </c>
      <c r="E169" s="18">
        <v>7181824</v>
      </c>
      <c r="F169" s="7">
        <v>5</v>
      </c>
      <c r="G169" s="7">
        <v>7</v>
      </c>
      <c r="H169" s="18">
        <f t="shared" si="10"/>
        <v>35</v>
      </c>
      <c r="I169" s="18">
        <f t="shared" si="11"/>
        <v>1200</v>
      </c>
      <c r="J169" s="18">
        <f t="shared" si="12"/>
        <v>6000</v>
      </c>
      <c r="K169" s="19">
        <f t="shared" si="13"/>
        <v>4.8734137734369433E-6</v>
      </c>
      <c r="L169" s="20">
        <f t="shared" si="14"/>
        <v>8.3544236116061881E-4</v>
      </c>
      <c r="N169" s="11">
        <v>20</v>
      </c>
    </row>
    <row r="170" spans="1:14" ht="15.75" thickBot="1">
      <c r="A170" s="17">
        <v>164</v>
      </c>
      <c r="B170" s="4" t="s">
        <v>1618</v>
      </c>
      <c r="C170" s="7" t="s">
        <v>232</v>
      </c>
      <c r="D170" s="18" t="s">
        <v>341</v>
      </c>
      <c r="E170" s="18">
        <v>7181824</v>
      </c>
      <c r="F170" s="7">
        <v>5</v>
      </c>
      <c r="G170" s="7">
        <v>5</v>
      </c>
      <c r="H170" s="18">
        <f t="shared" si="10"/>
        <v>25</v>
      </c>
      <c r="I170" s="18">
        <f t="shared" si="11"/>
        <v>1140</v>
      </c>
      <c r="J170" s="18">
        <f t="shared" si="12"/>
        <v>5700</v>
      </c>
      <c r="K170" s="19">
        <f t="shared" si="13"/>
        <v>3.4810098381692449E-6</v>
      </c>
      <c r="L170" s="20">
        <f t="shared" si="14"/>
        <v>7.9367024310258787E-4</v>
      </c>
      <c r="N170" s="11">
        <v>19</v>
      </c>
    </row>
    <row r="171" spans="1:14" ht="15.75" thickBot="1">
      <c r="A171" s="17">
        <v>165</v>
      </c>
      <c r="B171" s="4" t="s">
        <v>1618</v>
      </c>
      <c r="C171" s="7" t="s">
        <v>233</v>
      </c>
      <c r="D171" s="18" t="s">
        <v>341</v>
      </c>
      <c r="E171" s="18">
        <v>7181824</v>
      </c>
      <c r="F171" s="7">
        <v>4</v>
      </c>
      <c r="G171" s="7">
        <v>1</v>
      </c>
      <c r="H171" s="18">
        <f t="shared" si="10"/>
        <v>4</v>
      </c>
      <c r="I171" s="18">
        <f t="shared" si="11"/>
        <v>120</v>
      </c>
      <c r="J171" s="18">
        <f t="shared" si="12"/>
        <v>480</v>
      </c>
      <c r="K171" s="19">
        <f t="shared" si="13"/>
        <v>5.5696157410707923E-7</v>
      </c>
      <c r="L171" s="20">
        <f t="shared" si="14"/>
        <v>6.6835388892849502E-5</v>
      </c>
      <c r="N171" s="11">
        <v>2</v>
      </c>
    </row>
    <row r="172" spans="1:14" ht="15.75" thickBot="1">
      <c r="A172" s="17">
        <v>166</v>
      </c>
      <c r="B172" s="4" t="s">
        <v>1618</v>
      </c>
      <c r="C172" s="7" t="s">
        <v>234</v>
      </c>
      <c r="D172" s="18" t="s">
        <v>341</v>
      </c>
      <c r="E172" s="18">
        <v>7181824</v>
      </c>
      <c r="F172" s="7">
        <v>1</v>
      </c>
      <c r="G172" s="7">
        <v>1</v>
      </c>
      <c r="H172" s="18">
        <f t="shared" si="10"/>
        <v>1</v>
      </c>
      <c r="I172" s="18">
        <f t="shared" si="11"/>
        <v>60</v>
      </c>
      <c r="J172" s="18">
        <f t="shared" si="12"/>
        <v>60</v>
      </c>
      <c r="K172" s="19">
        <f t="shared" si="13"/>
        <v>1.3924039352676981E-7</v>
      </c>
      <c r="L172" s="20">
        <f t="shared" si="14"/>
        <v>8.3544236116061878E-6</v>
      </c>
      <c r="N172" s="11">
        <v>1</v>
      </c>
    </row>
    <row r="173" spans="1:14" ht="15.75" thickBot="1">
      <c r="A173" s="17">
        <v>167</v>
      </c>
      <c r="B173" s="4" t="s">
        <v>1618</v>
      </c>
      <c r="C173" s="7" t="s">
        <v>235</v>
      </c>
      <c r="D173" s="18" t="s">
        <v>341</v>
      </c>
      <c r="E173" s="18">
        <v>7181824</v>
      </c>
      <c r="F173" s="7">
        <v>0</v>
      </c>
      <c r="G173" s="7">
        <v>0</v>
      </c>
      <c r="H173" s="18">
        <f t="shared" si="10"/>
        <v>0</v>
      </c>
      <c r="I173" s="18">
        <f t="shared" si="11"/>
        <v>0</v>
      </c>
      <c r="J173" s="18">
        <f t="shared" si="12"/>
        <v>0</v>
      </c>
      <c r="K173" s="19">
        <f t="shared" si="13"/>
        <v>0</v>
      </c>
      <c r="L173" s="20">
        <f t="shared" si="14"/>
        <v>0</v>
      </c>
      <c r="N173" s="11">
        <v>0</v>
      </c>
    </row>
    <row r="174" spans="1:14" ht="15.75" thickBot="1">
      <c r="A174" s="17">
        <v>168</v>
      </c>
      <c r="B174" s="4" t="s">
        <v>1618</v>
      </c>
      <c r="C174" s="7" t="s">
        <v>236</v>
      </c>
      <c r="D174" s="18" t="s">
        <v>341</v>
      </c>
      <c r="E174" s="18">
        <v>7181824</v>
      </c>
      <c r="F174" s="7">
        <v>1</v>
      </c>
      <c r="G174" s="7">
        <v>4</v>
      </c>
      <c r="H174" s="18">
        <f t="shared" si="10"/>
        <v>4</v>
      </c>
      <c r="I174" s="18">
        <f t="shared" si="11"/>
        <v>360</v>
      </c>
      <c r="J174" s="18">
        <f t="shared" si="12"/>
        <v>360</v>
      </c>
      <c r="K174" s="19">
        <f t="shared" si="13"/>
        <v>5.5696157410707923E-7</v>
      </c>
      <c r="L174" s="20">
        <f t="shared" si="14"/>
        <v>5.012654166963713E-5</v>
      </c>
      <c r="N174" s="11">
        <v>6</v>
      </c>
    </row>
    <row r="175" spans="1:14" ht="15.75" thickBot="1">
      <c r="A175" s="17">
        <v>169</v>
      </c>
      <c r="B175" s="4" t="s">
        <v>1618</v>
      </c>
      <c r="C175" s="7" t="s">
        <v>237</v>
      </c>
      <c r="D175" s="18" t="s">
        <v>341</v>
      </c>
      <c r="E175" s="18">
        <v>7181824</v>
      </c>
      <c r="F175" s="7">
        <v>2</v>
      </c>
      <c r="G175" s="7">
        <v>0</v>
      </c>
      <c r="H175" s="18">
        <f t="shared" si="10"/>
        <v>0</v>
      </c>
      <c r="I175" s="18">
        <f t="shared" si="11"/>
        <v>0</v>
      </c>
      <c r="J175" s="18">
        <f t="shared" si="12"/>
        <v>0</v>
      </c>
      <c r="K175" s="19">
        <f t="shared" si="13"/>
        <v>0</v>
      </c>
      <c r="L175" s="20">
        <f t="shared" si="14"/>
        <v>0</v>
      </c>
      <c r="N175" s="11">
        <v>0</v>
      </c>
    </row>
    <row r="176" spans="1:14" ht="15.75" thickBot="1">
      <c r="A176" s="17">
        <v>170</v>
      </c>
      <c r="B176" s="4" t="s">
        <v>1618</v>
      </c>
      <c r="C176" s="80" t="s">
        <v>238</v>
      </c>
      <c r="D176" s="18" t="s">
        <v>341</v>
      </c>
      <c r="E176" s="18">
        <v>7181824</v>
      </c>
      <c r="F176" s="7">
        <v>179</v>
      </c>
      <c r="G176" s="7">
        <v>8</v>
      </c>
      <c r="H176" s="18">
        <f t="shared" si="10"/>
        <v>1432</v>
      </c>
      <c r="I176" s="18">
        <f t="shared" si="11"/>
        <v>900</v>
      </c>
      <c r="J176" s="18">
        <f t="shared" si="12"/>
        <v>161100</v>
      </c>
      <c r="K176" s="19">
        <f t="shared" si="13"/>
        <v>1.9939224353033436E-4</v>
      </c>
      <c r="L176" s="20">
        <f t="shared" si="14"/>
        <v>2.2431627397162614E-2</v>
      </c>
      <c r="N176" s="11">
        <v>15</v>
      </c>
    </row>
    <row r="177" spans="1:14" ht="15.75" thickBot="1">
      <c r="A177" s="17">
        <v>171</v>
      </c>
      <c r="B177" s="4" t="s">
        <v>1618</v>
      </c>
      <c r="C177" s="7" t="s">
        <v>239</v>
      </c>
      <c r="D177" s="18" t="s">
        <v>341</v>
      </c>
      <c r="E177" s="18">
        <v>7181824</v>
      </c>
      <c r="F177" s="7">
        <v>1</v>
      </c>
      <c r="G177" s="7">
        <v>0</v>
      </c>
      <c r="H177" s="18">
        <f t="shared" si="10"/>
        <v>0</v>
      </c>
      <c r="I177" s="18">
        <f t="shared" si="11"/>
        <v>0</v>
      </c>
      <c r="J177" s="18">
        <f t="shared" si="12"/>
        <v>0</v>
      </c>
      <c r="K177" s="19">
        <f t="shared" si="13"/>
        <v>0</v>
      </c>
      <c r="L177" s="20">
        <f t="shared" si="14"/>
        <v>0</v>
      </c>
      <c r="N177" s="11">
        <v>0</v>
      </c>
    </row>
    <row r="178" spans="1:14" ht="15.75" thickBot="1">
      <c r="A178" s="17">
        <v>172</v>
      </c>
      <c r="B178" s="4" t="s">
        <v>1618</v>
      </c>
      <c r="C178" s="7" t="s">
        <v>240</v>
      </c>
      <c r="D178" s="18" t="s">
        <v>341</v>
      </c>
      <c r="E178" s="18">
        <v>7181824</v>
      </c>
      <c r="F178" s="7">
        <v>3</v>
      </c>
      <c r="G178" s="7">
        <v>6</v>
      </c>
      <c r="H178" s="18">
        <f t="shared" si="10"/>
        <v>18</v>
      </c>
      <c r="I178" s="18">
        <f t="shared" si="11"/>
        <v>2040</v>
      </c>
      <c r="J178" s="18">
        <f t="shared" si="12"/>
        <v>6120</v>
      </c>
      <c r="K178" s="19">
        <f t="shared" si="13"/>
        <v>2.5063270834818564E-6</v>
      </c>
      <c r="L178" s="20">
        <f t="shared" si="14"/>
        <v>8.5215120838383123E-4</v>
      </c>
      <c r="N178" s="11">
        <v>34</v>
      </c>
    </row>
    <row r="179" spans="1:14" ht="15.75" thickBot="1">
      <c r="A179" s="17">
        <v>173</v>
      </c>
      <c r="B179" s="4" t="s">
        <v>1618</v>
      </c>
      <c r="C179" s="7" t="s">
        <v>241</v>
      </c>
      <c r="D179" s="18" t="s">
        <v>341</v>
      </c>
      <c r="E179" s="18">
        <v>7181824</v>
      </c>
      <c r="F179" s="7">
        <v>1</v>
      </c>
      <c r="G179" s="7">
        <v>1</v>
      </c>
      <c r="H179" s="18">
        <f t="shared" si="10"/>
        <v>1</v>
      </c>
      <c r="I179" s="18">
        <f t="shared" si="11"/>
        <v>840</v>
      </c>
      <c r="J179" s="18">
        <f t="shared" si="12"/>
        <v>840</v>
      </c>
      <c r="K179" s="19">
        <f t="shared" si="13"/>
        <v>1.3924039352676981E-7</v>
      </c>
      <c r="L179" s="20">
        <f t="shared" si="14"/>
        <v>1.1696193056248664E-4</v>
      </c>
      <c r="N179" s="11">
        <v>14</v>
      </c>
    </row>
    <row r="180" spans="1:14" ht="15.75" thickBot="1">
      <c r="A180" s="17">
        <v>174</v>
      </c>
      <c r="B180" s="4" t="s">
        <v>1618</v>
      </c>
      <c r="C180" s="7" t="s">
        <v>242</v>
      </c>
      <c r="D180" s="18" t="s">
        <v>341</v>
      </c>
      <c r="E180" s="18">
        <v>7181824</v>
      </c>
      <c r="F180" s="7">
        <v>1</v>
      </c>
      <c r="G180" s="7">
        <v>1</v>
      </c>
      <c r="H180" s="18">
        <f t="shared" si="10"/>
        <v>1</v>
      </c>
      <c r="I180" s="18">
        <f t="shared" si="11"/>
        <v>60</v>
      </c>
      <c r="J180" s="18">
        <f t="shared" si="12"/>
        <v>60</v>
      </c>
      <c r="K180" s="19">
        <f t="shared" si="13"/>
        <v>1.3924039352676981E-7</v>
      </c>
      <c r="L180" s="20">
        <f t="shared" si="14"/>
        <v>8.3544236116061878E-6</v>
      </c>
      <c r="N180" s="11">
        <v>1</v>
      </c>
    </row>
    <row r="181" spans="1:14" ht="15.75" thickBot="1">
      <c r="A181" s="17">
        <v>175</v>
      </c>
      <c r="B181" s="4" t="s">
        <v>1618</v>
      </c>
      <c r="C181" s="7" t="s">
        <v>243</v>
      </c>
      <c r="D181" s="18" t="s">
        <v>341</v>
      </c>
      <c r="E181" s="18">
        <v>7181824</v>
      </c>
      <c r="F181" s="7">
        <v>1</v>
      </c>
      <c r="G181" s="7">
        <v>1</v>
      </c>
      <c r="H181" s="18">
        <f t="shared" si="10"/>
        <v>1</v>
      </c>
      <c r="I181" s="18">
        <f t="shared" si="11"/>
        <v>60</v>
      </c>
      <c r="J181" s="18">
        <f t="shared" si="12"/>
        <v>60</v>
      </c>
      <c r="K181" s="19">
        <f t="shared" si="13"/>
        <v>1.3924039352676981E-7</v>
      </c>
      <c r="L181" s="20">
        <f t="shared" si="14"/>
        <v>8.3544236116061878E-6</v>
      </c>
      <c r="N181" s="11">
        <v>1</v>
      </c>
    </row>
    <row r="182" spans="1:14" ht="15.75" thickBot="1">
      <c r="A182" s="17">
        <v>176</v>
      </c>
      <c r="B182" s="4" t="s">
        <v>1618</v>
      </c>
      <c r="C182" s="7" t="s">
        <v>244</v>
      </c>
      <c r="D182" s="18" t="s">
        <v>341</v>
      </c>
      <c r="E182" s="18">
        <v>7181824</v>
      </c>
      <c r="F182" s="7">
        <v>5</v>
      </c>
      <c r="G182" s="7">
        <v>0</v>
      </c>
      <c r="H182" s="18">
        <f t="shared" si="10"/>
        <v>0</v>
      </c>
      <c r="I182" s="18">
        <f t="shared" si="11"/>
        <v>0</v>
      </c>
      <c r="J182" s="18">
        <f t="shared" si="12"/>
        <v>0</v>
      </c>
      <c r="K182" s="19">
        <f t="shared" si="13"/>
        <v>0</v>
      </c>
      <c r="L182" s="20">
        <f t="shared" si="14"/>
        <v>0</v>
      </c>
      <c r="N182" s="11">
        <v>0</v>
      </c>
    </row>
    <row r="183" spans="1:14" ht="15.75" thickBot="1">
      <c r="A183" s="17">
        <v>177</v>
      </c>
      <c r="B183" s="4" t="s">
        <v>1618</v>
      </c>
      <c r="C183" s="7" t="s">
        <v>245</v>
      </c>
      <c r="D183" s="18" t="s">
        <v>341</v>
      </c>
      <c r="E183" s="18">
        <v>7181824</v>
      </c>
      <c r="F183" s="7">
        <v>2</v>
      </c>
      <c r="G183" s="7">
        <v>1</v>
      </c>
      <c r="H183" s="18">
        <f t="shared" si="10"/>
        <v>2</v>
      </c>
      <c r="I183" s="18">
        <f t="shared" si="11"/>
        <v>60</v>
      </c>
      <c r="J183" s="18">
        <f t="shared" si="12"/>
        <v>120</v>
      </c>
      <c r="K183" s="19">
        <f t="shared" si="13"/>
        <v>2.7848078705353961E-7</v>
      </c>
      <c r="L183" s="20">
        <f t="shared" si="14"/>
        <v>1.6708847223212376E-5</v>
      </c>
      <c r="N183" s="11">
        <v>1</v>
      </c>
    </row>
    <row r="184" spans="1:14" ht="15.75" thickBot="1">
      <c r="A184" s="17">
        <v>178</v>
      </c>
      <c r="B184" s="4" t="s">
        <v>1618</v>
      </c>
      <c r="C184" s="7" t="s">
        <v>246</v>
      </c>
      <c r="D184" s="18" t="s">
        <v>341</v>
      </c>
      <c r="E184" s="18">
        <v>7181824</v>
      </c>
      <c r="F184" s="7">
        <v>1</v>
      </c>
      <c r="G184" s="7">
        <v>18</v>
      </c>
      <c r="H184" s="18">
        <f t="shared" si="10"/>
        <v>18</v>
      </c>
      <c r="I184" s="18">
        <f t="shared" si="11"/>
        <v>3600</v>
      </c>
      <c r="J184" s="18">
        <f t="shared" si="12"/>
        <v>3600</v>
      </c>
      <c r="K184" s="19">
        <f t="shared" si="13"/>
        <v>2.5063270834818564E-6</v>
      </c>
      <c r="L184" s="20">
        <f t="shared" si="14"/>
        <v>5.0126541669637129E-4</v>
      </c>
      <c r="N184" s="11">
        <v>60</v>
      </c>
    </row>
    <row r="185" spans="1:14" ht="15.75" thickBot="1">
      <c r="A185" s="17">
        <v>179</v>
      </c>
      <c r="B185" s="4" t="s">
        <v>1618</v>
      </c>
      <c r="C185" s="7" t="s">
        <v>247</v>
      </c>
      <c r="D185" s="18" t="s">
        <v>341</v>
      </c>
      <c r="E185" s="18">
        <v>7181824</v>
      </c>
      <c r="F185" s="7">
        <v>0</v>
      </c>
      <c r="G185" s="7">
        <v>0</v>
      </c>
      <c r="H185" s="18">
        <f t="shared" si="10"/>
        <v>0</v>
      </c>
      <c r="I185" s="18">
        <f t="shared" si="11"/>
        <v>0</v>
      </c>
      <c r="J185" s="18">
        <f t="shared" si="12"/>
        <v>0</v>
      </c>
      <c r="K185" s="19">
        <f t="shared" si="13"/>
        <v>0</v>
      </c>
      <c r="L185" s="20">
        <f t="shared" si="14"/>
        <v>0</v>
      </c>
      <c r="N185" s="11">
        <v>0</v>
      </c>
    </row>
    <row r="186" spans="1:14" ht="15.75" thickBot="1">
      <c r="A186" s="17">
        <v>180</v>
      </c>
      <c r="B186" s="4" t="s">
        <v>1618</v>
      </c>
      <c r="C186" s="7" t="s">
        <v>248</v>
      </c>
      <c r="D186" s="18" t="s">
        <v>341</v>
      </c>
      <c r="E186" s="18">
        <v>7181824</v>
      </c>
      <c r="F186" s="7">
        <v>6</v>
      </c>
      <c r="G186" s="7">
        <v>1</v>
      </c>
      <c r="H186" s="18">
        <f t="shared" ref="H186:H247" si="15">F186*G186</f>
        <v>6</v>
      </c>
      <c r="I186" s="18">
        <f t="shared" ref="I186:I247" si="16">N186*60</f>
        <v>1560</v>
      </c>
      <c r="J186" s="18">
        <f t="shared" ref="J186:J247" si="17">I186*F186</f>
        <v>9360</v>
      </c>
      <c r="K186" s="19">
        <f t="shared" si="13"/>
        <v>8.3544236116061884E-7</v>
      </c>
      <c r="L186" s="20">
        <f t="shared" si="14"/>
        <v>1.3032900834105653E-3</v>
      </c>
      <c r="N186" s="11">
        <v>26</v>
      </c>
    </row>
    <row r="187" spans="1:14" ht="15.75" thickBot="1">
      <c r="A187" s="17">
        <v>181</v>
      </c>
      <c r="B187" s="4" t="s">
        <v>1618</v>
      </c>
      <c r="C187" s="7" t="s">
        <v>249</v>
      </c>
      <c r="D187" s="18" t="s">
        <v>341</v>
      </c>
      <c r="E187" s="18">
        <v>7181824</v>
      </c>
      <c r="F187" s="7">
        <v>1</v>
      </c>
      <c r="G187" s="7">
        <v>0</v>
      </c>
      <c r="H187" s="18">
        <f t="shared" si="15"/>
        <v>0</v>
      </c>
      <c r="I187" s="18">
        <f t="shared" si="16"/>
        <v>0</v>
      </c>
      <c r="J187" s="18">
        <f t="shared" si="17"/>
        <v>0</v>
      </c>
      <c r="K187" s="19">
        <f t="shared" si="13"/>
        <v>0</v>
      </c>
      <c r="L187" s="20">
        <f t="shared" si="14"/>
        <v>0</v>
      </c>
      <c r="N187" s="11">
        <v>0</v>
      </c>
    </row>
    <row r="188" spans="1:14" ht="15.75" thickBot="1">
      <c r="A188" s="17">
        <v>182</v>
      </c>
      <c r="B188" s="4" t="s">
        <v>1618</v>
      </c>
      <c r="C188" s="7" t="s">
        <v>250</v>
      </c>
      <c r="D188" s="18" t="s">
        <v>341</v>
      </c>
      <c r="E188" s="18">
        <v>7181824</v>
      </c>
      <c r="F188" s="7">
        <v>1</v>
      </c>
      <c r="G188" s="7">
        <v>0</v>
      </c>
      <c r="H188" s="18">
        <f t="shared" si="15"/>
        <v>0</v>
      </c>
      <c r="I188" s="18">
        <f t="shared" si="16"/>
        <v>0</v>
      </c>
      <c r="J188" s="18">
        <f t="shared" si="17"/>
        <v>0</v>
      </c>
      <c r="K188" s="19">
        <f t="shared" si="13"/>
        <v>0</v>
      </c>
      <c r="L188" s="20">
        <f t="shared" si="14"/>
        <v>0</v>
      </c>
      <c r="N188" s="11">
        <v>0</v>
      </c>
    </row>
    <row r="189" spans="1:14" ht="15.75" thickBot="1">
      <c r="A189" s="17">
        <v>183</v>
      </c>
      <c r="B189" s="4" t="s">
        <v>1618</v>
      </c>
      <c r="C189" s="7" t="s">
        <v>251</v>
      </c>
      <c r="D189" s="18" t="s">
        <v>341</v>
      </c>
      <c r="E189" s="18">
        <v>7181824</v>
      </c>
      <c r="F189" s="7">
        <v>1</v>
      </c>
      <c r="G189" s="7">
        <v>0</v>
      </c>
      <c r="H189" s="18">
        <f t="shared" si="15"/>
        <v>0</v>
      </c>
      <c r="I189" s="18">
        <f t="shared" si="16"/>
        <v>0</v>
      </c>
      <c r="J189" s="18">
        <f t="shared" si="17"/>
        <v>0</v>
      </c>
      <c r="K189" s="19">
        <f t="shared" si="13"/>
        <v>0</v>
      </c>
      <c r="L189" s="20">
        <f t="shared" si="14"/>
        <v>0</v>
      </c>
      <c r="N189" s="11">
        <v>0</v>
      </c>
    </row>
    <row r="190" spans="1:14" ht="15.75" thickBot="1">
      <c r="A190" s="17">
        <v>184</v>
      </c>
      <c r="B190" s="4" t="s">
        <v>1618</v>
      </c>
      <c r="C190" s="7" t="s">
        <v>252</v>
      </c>
      <c r="D190" s="18" t="s">
        <v>341</v>
      </c>
      <c r="E190" s="18">
        <v>7181824</v>
      </c>
      <c r="F190" s="7">
        <v>1</v>
      </c>
      <c r="G190" s="7">
        <v>0</v>
      </c>
      <c r="H190" s="18">
        <f t="shared" si="15"/>
        <v>0</v>
      </c>
      <c r="I190" s="18">
        <f t="shared" si="16"/>
        <v>0</v>
      </c>
      <c r="J190" s="18">
        <f t="shared" si="17"/>
        <v>0</v>
      </c>
      <c r="K190" s="19">
        <f t="shared" si="13"/>
        <v>0</v>
      </c>
      <c r="L190" s="20">
        <f t="shared" si="14"/>
        <v>0</v>
      </c>
      <c r="N190" s="11">
        <v>0</v>
      </c>
    </row>
    <row r="191" spans="1:14" ht="15.75" thickBot="1">
      <c r="A191" s="17">
        <v>185</v>
      </c>
      <c r="B191" s="4" t="s">
        <v>1618</v>
      </c>
      <c r="C191" s="7" t="s">
        <v>253</v>
      </c>
      <c r="D191" s="18" t="s">
        <v>341</v>
      </c>
      <c r="E191" s="18">
        <v>7181824</v>
      </c>
      <c r="F191" s="7">
        <v>3</v>
      </c>
      <c r="G191" s="7">
        <v>2</v>
      </c>
      <c r="H191" s="18">
        <f t="shared" si="15"/>
        <v>6</v>
      </c>
      <c r="I191" s="18">
        <f t="shared" si="16"/>
        <v>120</v>
      </c>
      <c r="J191" s="18">
        <f t="shared" si="17"/>
        <v>360</v>
      </c>
      <c r="K191" s="19">
        <f t="shared" si="13"/>
        <v>8.3544236116061884E-7</v>
      </c>
      <c r="L191" s="20">
        <f t="shared" si="14"/>
        <v>5.012654166963713E-5</v>
      </c>
      <c r="N191" s="11">
        <v>2</v>
      </c>
    </row>
    <row r="192" spans="1:14" ht="15.75" thickBot="1">
      <c r="A192" s="17">
        <v>186</v>
      </c>
      <c r="B192" s="4" t="s">
        <v>1618</v>
      </c>
      <c r="C192" s="7" t="s">
        <v>254</v>
      </c>
      <c r="D192" s="18" t="s">
        <v>341</v>
      </c>
      <c r="E192" s="18">
        <v>7181824</v>
      </c>
      <c r="F192" s="7">
        <v>1</v>
      </c>
      <c r="G192" s="7">
        <v>3</v>
      </c>
      <c r="H192" s="18">
        <f t="shared" si="15"/>
        <v>3</v>
      </c>
      <c r="I192" s="18">
        <f t="shared" si="16"/>
        <v>300</v>
      </c>
      <c r="J192" s="18">
        <f t="shared" si="17"/>
        <v>300</v>
      </c>
      <c r="K192" s="19">
        <f t="shared" ref="K192:K254" si="18">H192/E192</f>
        <v>4.1772118058030942E-7</v>
      </c>
      <c r="L192" s="20">
        <f t="shared" ref="L192:L254" si="19">J192/E192</f>
        <v>4.1772118058030941E-5</v>
      </c>
      <c r="N192" s="11">
        <v>5</v>
      </c>
    </row>
    <row r="193" spans="1:14" ht="15.75" thickBot="1">
      <c r="A193" s="17">
        <v>187</v>
      </c>
      <c r="B193" s="4" t="s">
        <v>1618</v>
      </c>
      <c r="C193" s="7" t="s">
        <v>255</v>
      </c>
      <c r="D193" s="18" t="s">
        <v>341</v>
      </c>
      <c r="E193" s="18">
        <v>7181824</v>
      </c>
      <c r="F193" s="7">
        <v>1</v>
      </c>
      <c r="G193" s="7">
        <v>0</v>
      </c>
      <c r="H193" s="18">
        <f t="shared" si="15"/>
        <v>0</v>
      </c>
      <c r="I193" s="18">
        <f t="shared" si="16"/>
        <v>0</v>
      </c>
      <c r="J193" s="18">
        <f t="shared" si="17"/>
        <v>0</v>
      </c>
      <c r="K193" s="19">
        <f t="shared" si="18"/>
        <v>0</v>
      </c>
      <c r="L193" s="20">
        <f t="shared" si="19"/>
        <v>0</v>
      </c>
      <c r="N193" s="11">
        <v>0</v>
      </c>
    </row>
    <row r="194" spans="1:14" ht="15.75" thickBot="1">
      <c r="A194" s="17">
        <v>188</v>
      </c>
      <c r="B194" s="4" t="s">
        <v>1618</v>
      </c>
      <c r="C194" s="7" t="s">
        <v>256</v>
      </c>
      <c r="D194" s="18" t="s">
        <v>341</v>
      </c>
      <c r="E194" s="18">
        <v>7181824</v>
      </c>
      <c r="F194" s="7">
        <v>1</v>
      </c>
      <c r="G194" s="7">
        <v>0</v>
      </c>
      <c r="H194" s="18">
        <f t="shared" si="15"/>
        <v>0</v>
      </c>
      <c r="I194" s="18">
        <f t="shared" si="16"/>
        <v>0</v>
      </c>
      <c r="J194" s="18">
        <f t="shared" si="17"/>
        <v>0</v>
      </c>
      <c r="K194" s="19">
        <f t="shared" si="18"/>
        <v>0</v>
      </c>
      <c r="L194" s="20">
        <f t="shared" si="19"/>
        <v>0</v>
      </c>
      <c r="N194" s="11">
        <v>0</v>
      </c>
    </row>
    <row r="195" spans="1:14" ht="15.75" thickBot="1">
      <c r="A195" s="17">
        <v>189</v>
      </c>
      <c r="B195" s="4" t="s">
        <v>1618</v>
      </c>
      <c r="C195" s="7" t="s">
        <v>257</v>
      </c>
      <c r="D195" s="18" t="s">
        <v>341</v>
      </c>
      <c r="E195" s="18">
        <v>7181824</v>
      </c>
      <c r="F195" s="7">
        <v>1</v>
      </c>
      <c r="G195" s="7">
        <v>0</v>
      </c>
      <c r="H195" s="18">
        <f t="shared" si="15"/>
        <v>0</v>
      </c>
      <c r="I195" s="18">
        <f t="shared" si="16"/>
        <v>0</v>
      </c>
      <c r="J195" s="18">
        <f t="shared" si="17"/>
        <v>0</v>
      </c>
      <c r="K195" s="19">
        <f t="shared" si="18"/>
        <v>0</v>
      </c>
      <c r="L195" s="20">
        <f t="shared" si="19"/>
        <v>0</v>
      </c>
      <c r="N195" s="11">
        <v>0</v>
      </c>
    </row>
    <row r="196" spans="1:14" ht="15.75" thickBot="1">
      <c r="A196" s="17">
        <v>190</v>
      </c>
      <c r="B196" s="4" t="s">
        <v>1618</v>
      </c>
      <c r="C196" s="7" t="s">
        <v>258</v>
      </c>
      <c r="D196" s="18" t="s">
        <v>341</v>
      </c>
      <c r="E196" s="18">
        <v>7181824</v>
      </c>
      <c r="F196" s="7">
        <v>3</v>
      </c>
      <c r="G196" s="7">
        <v>4</v>
      </c>
      <c r="H196" s="18">
        <f t="shared" si="15"/>
        <v>12</v>
      </c>
      <c r="I196" s="18">
        <f t="shared" si="16"/>
        <v>780</v>
      </c>
      <c r="J196" s="18">
        <f t="shared" si="17"/>
        <v>2340</v>
      </c>
      <c r="K196" s="19">
        <f t="shared" si="18"/>
        <v>1.6708847223212377E-6</v>
      </c>
      <c r="L196" s="20">
        <f t="shared" si="19"/>
        <v>3.2582252085264132E-4</v>
      </c>
      <c r="N196" s="11">
        <v>13</v>
      </c>
    </row>
    <row r="197" spans="1:14" ht="15.75" thickBot="1">
      <c r="A197" s="17">
        <v>191</v>
      </c>
      <c r="B197" s="4" t="s">
        <v>1619</v>
      </c>
      <c r="C197" s="7" t="s">
        <v>259</v>
      </c>
      <c r="D197" s="18" t="s">
        <v>341</v>
      </c>
      <c r="E197" s="18">
        <v>7181824</v>
      </c>
      <c r="F197" s="7">
        <v>3</v>
      </c>
      <c r="G197" s="7">
        <v>8</v>
      </c>
      <c r="H197" s="18">
        <f t="shared" si="15"/>
        <v>24</v>
      </c>
      <c r="I197" s="18">
        <f t="shared" si="16"/>
        <v>720</v>
      </c>
      <c r="J197" s="18">
        <f t="shared" si="17"/>
        <v>2160</v>
      </c>
      <c r="K197" s="19">
        <f t="shared" si="18"/>
        <v>3.3417694446424754E-6</v>
      </c>
      <c r="L197" s="20">
        <f t="shared" si="19"/>
        <v>3.007592500178228E-4</v>
      </c>
      <c r="N197" s="11">
        <v>12</v>
      </c>
    </row>
    <row r="198" spans="1:14" ht="15.75" thickBot="1">
      <c r="A198" s="17">
        <v>192</v>
      </c>
      <c r="B198" s="4" t="s">
        <v>1619</v>
      </c>
      <c r="C198" s="7" t="s">
        <v>260</v>
      </c>
      <c r="D198" s="18" t="s">
        <v>341</v>
      </c>
      <c r="E198" s="18">
        <v>7181824</v>
      </c>
      <c r="F198" s="7">
        <v>3</v>
      </c>
      <c r="G198" s="7">
        <v>13</v>
      </c>
      <c r="H198" s="18">
        <f t="shared" si="15"/>
        <v>39</v>
      </c>
      <c r="I198" s="18">
        <f t="shared" si="16"/>
        <v>2400</v>
      </c>
      <c r="J198" s="18">
        <f t="shared" si="17"/>
        <v>7200</v>
      </c>
      <c r="K198" s="19">
        <f t="shared" si="18"/>
        <v>5.4303753475440223E-6</v>
      </c>
      <c r="L198" s="20">
        <f t="shared" si="19"/>
        <v>1.0025308333927426E-3</v>
      </c>
      <c r="N198" s="11">
        <v>40</v>
      </c>
    </row>
    <row r="199" spans="1:14" ht="15.75" thickBot="1">
      <c r="A199" s="17">
        <v>193</v>
      </c>
      <c r="B199" s="4" t="s">
        <v>1619</v>
      </c>
      <c r="C199" s="7" t="s">
        <v>261</v>
      </c>
      <c r="D199" s="18" t="s">
        <v>341</v>
      </c>
      <c r="E199" s="18">
        <v>7181824</v>
      </c>
      <c r="F199" s="7">
        <v>1</v>
      </c>
      <c r="G199" s="7">
        <v>3</v>
      </c>
      <c r="H199" s="18">
        <f t="shared" si="15"/>
        <v>3</v>
      </c>
      <c r="I199" s="18">
        <f t="shared" si="16"/>
        <v>600</v>
      </c>
      <c r="J199" s="18">
        <f t="shared" si="17"/>
        <v>600</v>
      </c>
      <c r="K199" s="19">
        <f t="shared" si="18"/>
        <v>4.1772118058030942E-7</v>
      </c>
      <c r="L199" s="20">
        <f t="shared" si="19"/>
        <v>8.3544236116061881E-5</v>
      </c>
      <c r="N199" s="11">
        <v>10</v>
      </c>
    </row>
    <row r="200" spans="1:14" ht="15.75" thickBot="1">
      <c r="A200" s="17">
        <v>194</v>
      </c>
      <c r="B200" s="4" t="s">
        <v>1619</v>
      </c>
      <c r="C200" s="80" t="s">
        <v>262</v>
      </c>
      <c r="D200" s="18" t="s">
        <v>341</v>
      </c>
      <c r="E200" s="18">
        <v>7181824</v>
      </c>
      <c r="F200" s="7">
        <v>131</v>
      </c>
      <c r="G200" s="7">
        <v>13</v>
      </c>
      <c r="H200" s="18">
        <f t="shared" si="15"/>
        <v>1703</v>
      </c>
      <c r="I200" s="18">
        <f t="shared" si="16"/>
        <v>300</v>
      </c>
      <c r="J200" s="18">
        <f t="shared" si="17"/>
        <v>39300</v>
      </c>
      <c r="K200" s="19">
        <f t="shared" si="18"/>
        <v>2.3712639017608897E-4</v>
      </c>
      <c r="L200" s="20">
        <f t="shared" si="19"/>
        <v>5.4721474656020536E-3</v>
      </c>
      <c r="N200" s="11">
        <v>5</v>
      </c>
    </row>
    <row r="201" spans="1:14" ht="15.75" thickBot="1">
      <c r="A201" s="17">
        <v>195</v>
      </c>
      <c r="B201" s="4" t="s">
        <v>1619</v>
      </c>
      <c r="C201" s="80" t="s">
        <v>196</v>
      </c>
      <c r="D201" s="18" t="s">
        <v>341</v>
      </c>
      <c r="E201" s="18">
        <v>7181824</v>
      </c>
      <c r="F201" s="7">
        <v>43</v>
      </c>
      <c r="G201" s="7">
        <v>45</v>
      </c>
      <c r="H201" s="18">
        <f t="shared" si="15"/>
        <v>1935</v>
      </c>
      <c r="I201" s="18">
        <f t="shared" si="16"/>
        <v>2580</v>
      </c>
      <c r="J201" s="18">
        <f t="shared" si="17"/>
        <v>110940</v>
      </c>
      <c r="K201" s="19">
        <f t="shared" si="18"/>
        <v>2.6943016147429956E-4</v>
      </c>
      <c r="L201" s="20">
        <f t="shared" si="19"/>
        <v>1.5447329257859842E-2</v>
      </c>
      <c r="N201" s="11">
        <v>43</v>
      </c>
    </row>
    <row r="202" spans="1:14" ht="15.75" thickBot="1">
      <c r="A202" s="17">
        <v>196</v>
      </c>
      <c r="B202" s="4" t="s">
        <v>1619</v>
      </c>
      <c r="C202" s="7" t="s">
        <v>263</v>
      </c>
      <c r="D202" s="18" t="s">
        <v>341</v>
      </c>
      <c r="E202" s="18">
        <v>7181824</v>
      </c>
      <c r="F202" s="7">
        <v>2</v>
      </c>
      <c r="G202" s="7">
        <v>5</v>
      </c>
      <c r="H202" s="18">
        <f t="shared" si="15"/>
        <v>10</v>
      </c>
      <c r="I202" s="18">
        <f t="shared" si="16"/>
        <v>480</v>
      </c>
      <c r="J202" s="18">
        <f t="shared" si="17"/>
        <v>960</v>
      </c>
      <c r="K202" s="19">
        <f t="shared" si="18"/>
        <v>1.392403935267698E-6</v>
      </c>
      <c r="L202" s="20">
        <f t="shared" si="19"/>
        <v>1.33670777785699E-4</v>
      </c>
      <c r="N202" s="11">
        <v>8</v>
      </c>
    </row>
    <row r="203" spans="1:14" ht="15.75" thickBot="1">
      <c r="A203" s="17">
        <v>197</v>
      </c>
      <c r="B203" s="4" t="s">
        <v>1619</v>
      </c>
      <c r="C203" s="7" t="s">
        <v>264</v>
      </c>
      <c r="D203" s="18" t="s">
        <v>341</v>
      </c>
      <c r="E203" s="18">
        <v>7181824</v>
      </c>
      <c r="F203" s="7">
        <v>3</v>
      </c>
      <c r="G203" s="7">
        <v>30</v>
      </c>
      <c r="H203" s="18">
        <f t="shared" si="15"/>
        <v>90</v>
      </c>
      <c r="I203" s="18">
        <f t="shared" si="16"/>
        <v>2220</v>
      </c>
      <c r="J203" s="18">
        <f t="shared" si="17"/>
        <v>6660</v>
      </c>
      <c r="K203" s="19">
        <f t="shared" si="18"/>
        <v>1.2531635417409283E-5</v>
      </c>
      <c r="L203" s="20">
        <f t="shared" si="19"/>
        <v>9.2734102088828691E-4</v>
      </c>
      <c r="N203" s="11">
        <v>37</v>
      </c>
    </row>
    <row r="204" spans="1:14" ht="15.75" thickBot="1">
      <c r="A204" s="17">
        <v>198</v>
      </c>
      <c r="B204" s="4" t="s">
        <v>1619</v>
      </c>
      <c r="C204" s="7" t="s">
        <v>265</v>
      </c>
      <c r="D204" s="18" t="s">
        <v>341</v>
      </c>
      <c r="E204" s="18">
        <v>7181824</v>
      </c>
      <c r="F204" s="7">
        <v>1</v>
      </c>
      <c r="G204" s="7">
        <v>7</v>
      </c>
      <c r="H204" s="18">
        <f t="shared" si="15"/>
        <v>7</v>
      </c>
      <c r="I204" s="18">
        <f t="shared" si="16"/>
        <v>480</v>
      </c>
      <c r="J204" s="18">
        <f t="shared" si="17"/>
        <v>480</v>
      </c>
      <c r="K204" s="19">
        <f t="shared" si="18"/>
        <v>9.746827546873887E-7</v>
      </c>
      <c r="L204" s="20">
        <f t="shared" si="19"/>
        <v>6.6835388892849502E-5</v>
      </c>
      <c r="N204" s="11">
        <v>8</v>
      </c>
    </row>
    <row r="205" spans="1:14" ht="15.75" thickBot="1">
      <c r="A205" s="17">
        <v>199</v>
      </c>
      <c r="B205" s="4" t="s">
        <v>1619</v>
      </c>
      <c r="C205" s="7" t="s">
        <v>266</v>
      </c>
      <c r="D205" s="18" t="s">
        <v>341</v>
      </c>
      <c r="E205" s="18">
        <v>7181824</v>
      </c>
      <c r="F205" s="7">
        <v>1</v>
      </c>
      <c r="G205" s="7">
        <v>4</v>
      </c>
      <c r="H205" s="18">
        <f t="shared" si="15"/>
        <v>4</v>
      </c>
      <c r="I205" s="18">
        <f t="shared" si="16"/>
        <v>180</v>
      </c>
      <c r="J205" s="18">
        <f t="shared" si="17"/>
        <v>180</v>
      </c>
      <c r="K205" s="19">
        <f t="shared" si="18"/>
        <v>5.5696157410707923E-7</v>
      </c>
      <c r="L205" s="20">
        <f t="shared" si="19"/>
        <v>2.5063270834818565E-5</v>
      </c>
      <c r="N205" s="11">
        <v>3</v>
      </c>
    </row>
    <row r="206" spans="1:14" ht="15.75" thickBot="1">
      <c r="A206" s="17">
        <v>200</v>
      </c>
      <c r="B206" s="4" t="s">
        <v>1619</v>
      </c>
      <c r="C206" s="7" t="s">
        <v>267</v>
      </c>
      <c r="D206" s="18" t="s">
        <v>341</v>
      </c>
      <c r="E206" s="18">
        <v>7181824</v>
      </c>
      <c r="F206" s="7">
        <v>4</v>
      </c>
      <c r="G206" s="7">
        <v>4</v>
      </c>
      <c r="H206" s="18">
        <f t="shared" si="15"/>
        <v>16</v>
      </c>
      <c r="I206" s="18">
        <f t="shared" si="16"/>
        <v>480</v>
      </c>
      <c r="J206" s="18">
        <f t="shared" si="17"/>
        <v>1920</v>
      </c>
      <c r="K206" s="19">
        <f t="shared" si="18"/>
        <v>2.2278462964283169E-6</v>
      </c>
      <c r="L206" s="20">
        <f t="shared" si="19"/>
        <v>2.6734155557139801E-4</v>
      </c>
      <c r="N206" s="11">
        <v>8</v>
      </c>
    </row>
    <row r="207" spans="1:14" ht="15.75" thickBot="1">
      <c r="A207" s="17">
        <v>201</v>
      </c>
      <c r="B207" s="4" t="s">
        <v>1619</v>
      </c>
      <c r="C207" s="7" t="s">
        <v>268</v>
      </c>
      <c r="D207" s="18" t="s">
        <v>341</v>
      </c>
      <c r="E207" s="18">
        <v>7181824</v>
      </c>
      <c r="F207" s="7">
        <v>1</v>
      </c>
      <c r="G207" s="7">
        <v>7</v>
      </c>
      <c r="H207" s="18">
        <f t="shared" si="15"/>
        <v>7</v>
      </c>
      <c r="I207" s="18">
        <f t="shared" si="16"/>
        <v>1320</v>
      </c>
      <c r="J207" s="18">
        <f t="shared" si="17"/>
        <v>1320</v>
      </c>
      <c r="K207" s="19">
        <f t="shared" si="18"/>
        <v>9.746827546873887E-7</v>
      </c>
      <c r="L207" s="20">
        <f t="shared" si="19"/>
        <v>1.8379731945533613E-4</v>
      </c>
      <c r="N207" s="11">
        <v>22</v>
      </c>
    </row>
    <row r="208" spans="1:14" ht="15.75" thickBot="1">
      <c r="A208" s="17">
        <v>202</v>
      </c>
      <c r="B208" s="4" t="s">
        <v>1619</v>
      </c>
      <c r="C208" s="7" t="s">
        <v>269</v>
      </c>
      <c r="D208" s="18" t="s">
        <v>341</v>
      </c>
      <c r="E208" s="18">
        <v>7181824</v>
      </c>
      <c r="F208" s="7">
        <v>1</v>
      </c>
      <c r="G208" s="7">
        <v>7</v>
      </c>
      <c r="H208" s="18">
        <f t="shared" si="15"/>
        <v>7</v>
      </c>
      <c r="I208" s="18">
        <f t="shared" si="16"/>
        <v>2820</v>
      </c>
      <c r="J208" s="18">
        <f t="shared" si="17"/>
        <v>2820</v>
      </c>
      <c r="K208" s="19">
        <f t="shared" si="18"/>
        <v>9.746827546873887E-7</v>
      </c>
      <c r="L208" s="20">
        <f t="shared" si="19"/>
        <v>3.9265790974549083E-4</v>
      </c>
      <c r="N208" s="11">
        <v>47</v>
      </c>
    </row>
    <row r="209" spans="1:14" ht="15.75" thickBot="1">
      <c r="A209" s="17">
        <v>203</v>
      </c>
      <c r="B209" s="4" t="s">
        <v>1619</v>
      </c>
      <c r="C209" s="7" t="s">
        <v>231</v>
      </c>
      <c r="D209" s="18" t="s">
        <v>341</v>
      </c>
      <c r="E209" s="18">
        <v>7181824</v>
      </c>
      <c r="F209" s="7">
        <v>1</v>
      </c>
      <c r="G209" s="7">
        <v>5</v>
      </c>
      <c r="H209" s="18">
        <f t="shared" si="15"/>
        <v>5</v>
      </c>
      <c r="I209" s="18">
        <f t="shared" si="16"/>
        <v>900</v>
      </c>
      <c r="J209" s="18">
        <f t="shared" si="17"/>
        <v>900</v>
      </c>
      <c r="K209" s="19">
        <f t="shared" si="18"/>
        <v>6.9620196763384898E-7</v>
      </c>
      <c r="L209" s="20">
        <f t="shared" si="19"/>
        <v>1.2531635417409282E-4</v>
      </c>
      <c r="N209" s="11">
        <v>15</v>
      </c>
    </row>
    <row r="210" spans="1:14" ht="15.75" thickBot="1">
      <c r="A210" s="17">
        <v>204</v>
      </c>
      <c r="B210" s="4" t="s">
        <v>1619</v>
      </c>
      <c r="C210" s="80" t="s">
        <v>270</v>
      </c>
      <c r="D210" s="18" t="s">
        <v>341</v>
      </c>
      <c r="E210" s="18">
        <v>7181824</v>
      </c>
      <c r="F210" s="7">
        <v>16</v>
      </c>
      <c r="G210" s="7">
        <v>10</v>
      </c>
      <c r="H210" s="18">
        <f t="shared" si="15"/>
        <v>160</v>
      </c>
      <c r="I210" s="18">
        <f t="shared" si="16"/>
        <v>1560</v>
      </c>
      <c r="J210" s="18">
        <f t="shared" si="17"/>
        <v>24960</v>
      </c>
      <c r="K210" s="19">
        <f t="shared" si="18"/>
        <v>2.2278462964283167E-5</v>
      </c>
      <c r="L210" s="20">
        <f t="shared" si="19"/>
        <v>3.4754402224281742E-3</v>
      </c>
      <c r="N210" s="11">
        <v>26</v>
      </c>
    </row>
    <row r="211" spans="1:14" ht="15.75" thickBot="1">
      <c r="A211" s="17">
        <v>205</v>
      </c>
      <c r="B211" s="4" t="s">
        <v>1619</v>
      </c>
      <c r="C211" s="7" t="s">
        <v>271</v>
      </c>
      <c r="D211" s="18" t="s">
        <v>341</v>
      </c>
      <c r="E211" s="18">
        <v>7181824</v>
      </c>
      <c r="F211" s="7">
        <v>1</v>
      </c>
      <c r="G211" s="7">
        <v>4</v>
      </c>
      <c r="H211" s="18">
        <f t="shared" si="15"/>
        <v>4</v>
      </c>
      <c r="I211" s="18">
        <f t="shared" si="16"/>
        <v>300</v>
      </c>
      <c r="J211" s="18">
        <f t="shared" si="17"/>
        <v>300</v>
      </c>
      <c r="K211" s="19">
        <f t="shared" si="18"/>
        <v>5.5696157410707923E-7</v>
      </c>
      <c r="L211" s="20">
        <f t="shared" si="19"/>
        <v>4.1772118058030941E-5</v>
      </c>
      <c r="N211" s="11">
        <v>5</v>
      </c>
    </row>
    <row r="212" spans="1:14" ht="15.75" thickBot="1">
      <c r="A212" s="17">
        <v>206</v>
      </c>
      <c r="B212" s="4" t="s">
        <v>1619</v>
      </c>
      <c r="C212" s="7" t="s">
        <v>272</v>
      </c>
      <c r="D212" s="18" t="s">
        <v>341</v>
      </c>
      <c r="E212" s="18">
        <v>7181824</v>
      </c>
      <c r="F212" s="7">
        <v>5</v>
      </c>
      <c r="G212" s="7">
        <v>0</v>
      </c>
      <c r="H212" s="18">
        <f t="shared" si="15"/>
        <v>0</v>
      </c>
      <c r="I212" s="18">
        <f t="shared" si="16"/>
        <v>0</v>
      </c>
      <c r="J212" s="18">
        <f t="shared" si="17"/>
        <v>0</v>
      </c>
      <c r="K212" s="19">
        <f t="shared" si="18"/>
        <v>0</v>
      </c>
      <c r="L212" s="20">
        <f t="shared" si="19"/>
        <v>0</v>
      </c>
      <c r="N212" s="11">
        <v>0</v>
      </c>
    </row>
    <row r="213" spans="1:14" ht="15.75" thickBot="1">
      <c r="A213" s="17">
        <v>207</v>
      </c>
      <c r="B213" s="4" t="s">
        <v>1619</v>
      </c>
      <c r="C213" s="7" t="s">
        <v>273</v>
      </c>
      <c r="D213" s="18" t="s">
        <v>341</v>
      </c>
      <c r="E213" s="18">
        <v>7181824</v>
      </c>
      <c r="F213" s="7">
        <v>1</v>
      </c>
      <c r="G213" s="7">
        <v>7</v>
      </c>
      <c r="H213" s="18">
        <f t="shared" si="15"/>
        <v>7</v>
      </c>
      <c r="I213" s="18">
        <f t="shared" si="16"/>
        <v>540</v>
      </c>
      <c r="J213" s="18">
        <f t="shared" si="17"/>
        <v>540</v>
      </c>
      <c r="K213" s="19">
        <f t="shared" si="18"/>
        <v>9.746827546873887E-7</v>
      </c>
      <c r="L213" s="20">
        <f t="shared" si="19"/>
        <v>7.5189812504455699E-5</v>
      </c>
      <c r="N213" s="11">
        <v>9</v>
      </c>
    </row>
    <row r="214" spans="1:14" ht="15.75" thickBot="1">
      <c r="A214" s="17">
        <v>208</v>
      </c>
      <c r="B214" s="4" t="s">
        <v>1619</v>
      </c>
      <c r="C214" s="7" t="s">
        <v>274</v>
      </c>
      <c r="D214" s="18" t="s">
        <v>341</v>
      </c>
      <c r="E214" s="18">
        <v>7181824</v>
      </c>
      <c r="F214" s="7">
        <v>1</v>
      </c>
      <c r="G214" s="7">
        <v>7</v>
      </c>
      <c r="H214" s="18">
        <f t="shared" si="15"/>
        <v>7</v>
      </c>
      <c r="I214" s="18">
        <f t="shared" si="16"/>
        <v>3120</v>
      </c>
      <c r="J214" s="18">
        <f t="shared" si="17"/>
        <v>3120</v>
      </c>
      <c r="K214" s="19">
        <f t="shared" si="18"/>
        <v>9.746827546873887E-7</v>
      </c>
      <c r="L214" s="20">
        <f t="shared" si="19"/>
        <v>4.3443002780352177E-4</v>
      </c>
      <c r="N214" s="11">
        <v>52</v>
      </c>
    </row>
    <row r="215" spans="1:14" ht="15.75" thickBot="1">
      <c r="A215" s="17">
        <v>209</v>
      </c>
      <c r="B215" s="4" t="s">
        <v>1619</v>
      </c>
      <c r="C215" s="7" t="s">
        <v>275</v>
      </c>
      <c r="D215" s="18" t="s">
        <v>341</v>
      </c>
      <c r="E215" s="18">
        <v>7181824</v>
      </c>
      <c r="F215" s="7">
        <v>1</v>
      </c>
      <c r="G215" s="7">
        <v>5</v>
      </c>
      <c r="H215" s="18">
        <f t="shared" si="15"/>
        <v>5</v>
      </c>
      <c r="I215" s="18">
        <f t="shared" si="16"/>
        <v>1080</v>
      </c>
      <c r="J215" s="18">
        <f t="shared" si="17"/>
        <v>1080</v>
      </c>
      <c r="K215" s="19">
        <f t="shared" si="18"/>
        <v>6.9620196763384898E-7</v>
      </c>
      <c r="L215" s="20">
        <f t="shared" si="19"/>
        <v>1.503796250089114E-4</v>
      </c>
      <c r="N215" s="11">
        <v>18</v>
      </c>
    </row>
    <row r="216" spans="1:14" ht="15.75" thickBot="1">
      <c r="A216" s="17">
        <v>210</v>
      </c>
      <c r="B216" s="4" t="s">
        <v>1619</v>
      </c>
      <c r="C216" s="7" t="s">
        <v>276</v>
      </c>
      <c r="D216" s="18" t="s">
        <v>341</v>
      </c>
      <c r="E216" s="18">
        <v>7181824</v>
      </c>
      <c r="F216" s="7">
        <v>1</v>
      </c>
      <c r="G216" s="7">
        <v>0</v>
      </c>
      <c r="H216" s="18">
        <f t="shared" si="15"/>
        <v>0</v>
      </c>
      <c r="I216" s="18">
        <f t="shared" si="16"/>
        <v>0</v>
      </c>
      <c r="J216" s="18">
        <f t="shared" si="17"/>
        <v>0</v>
      </c>
      <c r="K216" s="19">
        <f t="shared" si="18"/>
        <v>0</v>
      </c>
      <c r="L216" s="20">
        <f t="shared" si="19"/>
        <v>0</v>
      </c>
      <c r="N216" s="11">
        <v>0</v>
      </c>
    </row>
    <row r="217" spans="1:14" ht="15.75" thickBot="1">
      <c r="A217" s="17">
        <v>211</v>
      </c>
      <c r="B217" s="4" t="s">
        <v>1619</v>
      </c>
      <c r="C217" s="7" t="s">
        <v>277</v>
      </c>
      <c r="D217" s="18" t="s">
        <v>341</v>
      </c>
      <c r="E217" s="18">
        <v>7181824</v>
      </c>
      <c r="F217" s="7">
        <v>2</v>
      </c>
      <c r="G217" s="7">
        <v>2</v>
      </c>
      <c r="H217" s="18">
        <f t="shared" si="15"/>
        <v>4</v>
      </c>
      <c r="I217" s="18">
        <f t="shared" si="16"/>
        <v>960</v>
      </c>
      <c r="J217" s="18">
        <f t="shared" si="17"/>
        <v>1920</v>
      </c>
      <c r="K217" s="19">
        <f t="shared" si="18"/>
        <v>5.5696157410707923E-7</v>
      </c>
      <c r="L217" s="20">
        <f t="shared" si="19"/>
        <v>2.6734155557139801E-4</v>
      </c>
      <c r="N217" s="11">
        <v>16</v>
      </c>
    </row>
    <row r="218" spans="1:14" ht="15.75" thickBot="1">
      <c r="A218" s="17">
        <v>212</v>
      </c>
      <c r="B218" s="4" t="s">
        <v>1619</v>
      </c>
      <c r="C218" s="7" t="s">
        <v>278</v>
      </c>
      <c r="D218" s="18" t="s">
        <v>341</v>
      </c>
      <c r="E218" s="18">
        <v>7181824</v>
      </c>
      <c r="F218" s="7">
        <v>1</v>
      </c>
      <c r="G218" s="7">
        <v>3</v>
      </c>
      <c r="H218" s="18">
        <f t="shared" si="15"/>
        <v>3</v>
      </c>
      <c r="I218" s="18">
        <f t="shared" si="16"/>
        <v>360</v>
      </c>
      <c r="J218" s="18">
        <f t="shared" si="17"/>
        <v>360</v>
      </c>
      <c r="K218" s="19">
        <f t="shared" si="18"/>
        <v>4.1772118058030942E-7</v>
      </c>
      <c r="L218" s="20">
        <f t="shared" si="19"/>
        <v>5.012654166963713E-5</v>
      </c>
      <c r="N218" s="11">
        <v>6</v>
      </c>
    </row>
    <row r="219" spans="1:14" ht="15.75" thickBot="1">
      <c r="A219" s="17">
        <v>213</v>
      </c>
      <c r="B219" s="4" t="s">
        <v>1619</v>
      </c>
      <c r="C219" s="7" t="s">
        <v>180</v>
      </c>
      <c r="D219" s="18" t="s">
        <v>341</v>
      </c>
      <c r="E219" s="18">
        <v>7181824</v>
      </c>
      <c r="F219" s="7">
        <v>1</v>
      </c>
      <c r="G219" s="7">
        <v>0</v>
      </c>
      <c r="H219" s="18">
        <f t="shared" si="15"/>
        <v>0</v>
      </c>
      <c r="I219" s="18">
        <f t="shared" si="16"/>
        <v>0</v>
      </c>
      <c r="J219" s="18">
        <f t="shared" si="17"/>
        <v>0</v>
      </c>
      <c r="K219" s="19">
        <f t="shared" si="18"/>
        <v>0</v>
      </c>
      <c r="L219" s="20">
        <f t="shared" si="19"/>
        <v>0</v>
      </c>
      <c r="N219" s="11">
        <v>0</v>
      </c>
    </row>
    <row r="220" spans="1:14" ht="15.75" thickBot="1">
      <c r="A220" s="17">
        <v>214</v>
      </c>
      <c r="B220" s="4" t="s">
        <v>1619</v>
      </c>
      <c r="C220" s="7" t="s">
        <v>279</v>
      </c>
      <c r="D220" s="18" t="s">
        <v>341</v>
      </c>
      <c r="E220" s="18">
        <v>7181824</v>
      </c>
      <c r="F220" s="7">
        <v>3</v>
      </c>
      <c r="G220" s="7">
        <v>2</v>
      </c>
      <c r="H220" s="18">
        <f t="shared" si="15"/>
        <v>6</v>
      </c>
      <c r="I220" s="18">
        <f t="shared" si="16"/>
        <v>480</v>
      </c>
      <c r="J220" s="18">
        <f t="shared" si="17"/>
        <v>1440</v>
      </c>
      <c r="K220" s="19">
        <f t="shared" si="18"/>
        <v>8.3544236116061884E-7</v>
      </c>
      <c r="L220" s="20">
        <f t="shared" si="19"/>
        <v>2.0050616667854852E-4</v>
      </c>
      <c r="N220" s="11">
        <v>8</v>
      </c>
    </row>
    <row r="221" spans="1:14" ht="15.75" thickBot="1">
      <c r="A221" s="17">
        <v>215</v>
      </c>
      <c r="B221" s="4" t="s">
        <v>1619</v>
      </c>
      <c r="C221" s="7" t="s">
        <v>280</v>
      </c>
      <c r="D221" s="18" t="s">
        <v>341</v>
      </c>
      <c r="E221" s="18">
        <v>7181824</v>
      </c>
      <c r="F221" s="7">
        <v>1</v>
      </c>
      <c r="G221" s="7">
        <v>19</v>
      </c>
      <c r="H221" s="18">
        <f t="shared" si="15"/>
        <v>19</v>
      </c>
      <c r="I221" s="18">
        <f t="shared" si="16"/>
        <v>10200</v>
      </c>
      <c r="J221" s="18">
        <f t="shared" si="17"/>
        <v>10200</v>
      </c>
      <c r="K221" s="19">
        <f t="shared" si="18"/>
        <v>2.6455674770086264E-6</v>
      </c>
      <c r="L221" s="20">
        <f t="shared" si="19"/>
        <v>1.420252013973052E-3</v>
      </c>
      <c r="N221" s="11">
        <v>170</v>
      </c>
    </row>
    <row r="222" spans="1:14" ht="15.75" thickBot="1">
      <c r="A222" s="17">
        <v>216</v>
      </c>
      <c r="B222" s="4" t="s">
        <v>1620</v>
      </c>
      <c r="C222" s="7" t="s">
        <v>163</v>
      </c>
      <c r="D222" s="18" t="s">
        <v>341</v>
      </c>
      <c r="E222" s="18">
        <v>7181824</v>
      </c>
      <c r="F222" s="7">
        <v>1</v>
      </c>
      <c r="G222" s="7">
        <v>0</v>
      </c>
      <c r="H222" s="18">
        <f t="shared" si="15"/>
        <v>0</v>
      </c>
      <c r="I222" s="18">
        <f t="shared" si="16"/>
        <v>0</v>
      </c>
      <c r="J222" s="18">
        <f t="shared" si="17"/>
        <v>0</v>
      </c>
      <c r="K222" s="19">
        <f t="shared" si="18"/>
        <v>0</v>
      </c>
      <c r="L222" s="20">
        <f t="shared" si="19"/>
        <v>0</v>
      </c>
      <c r="N222" s="11">
        <v>0</v>
      </c>
    </row>
    <row r="223" spans="1:14" ht="15.75" thickBot="1">
      <c r="A223" s="17">
        <v>217</v>
      </c>
      <c r="B223" s="4" t="s">
        <v>1620</v>
      </c>
      <c r="C223" s="7" t="s">
        <v>281</v>
      </c>
      <c r="D223" s="18" t="s">
        <v>341</v>
      </c>
      <c r="E223" s="18">
        <v>7181824</v>
      </c>
      <c r="F223" s="7">
        <v>2</v>
      </c>
      <c r="G223" s="7">
        <v>3</v>
      </c>
      <c r="H223" s="18">
        <f t="shared" si="15"/>
        <v>6</v>
      </c>
      <c r="I223" s="18">
        <f t="shared" si="16"/>
        <v>660</v>
      </c>
      <c r="J223" s="18">
        <f t="shared" si="17"/>
        <v>1320</v>
      </c>
      <c r="K223" s="19">
        <f t="shared" si="18"/>
        <v>8.3544236116061884E-7</v>
      </c>
      <c r="L223" s="20">
        <f t="shared" si="19"/>
        <v>1.8379731945533613E-4</v>
      </c>
      <c r="N223" s="11">
        <v>11</v>
      </c>
    </row>
    <row r="224" spans="1:14" ht="15.75" thickBot="1">
      <c r="A224" s="17">
        <v>218</v>
      </c>
      <c r="B224" s="4" t="s">
        <v>1620</v>
      </c>
      <c r="C224" s="7" t="s">
        <v>282</v>
      </c>
      <c r="D224" s="18" t="s">
        <v>341</v>
      </c>
      <c r="E224" s="18">
        <v>7181824</v>
      </c>
      <c r="F224" s="7">
        <v>1</v>
      </c>
      <c r="G224" s="7">
        <v>1</v>
      </c>
      <c r="H224" s="18">
        <f t="shared" si="15"/>
        <v>1</v>
      </c>
      <c r="I224" s="18">
        <f t="shared" si="16"/>
        <v>840</v>
      </c>
      <c r="J224" s="18">
        <f t="shared" si="17"/>
        <v>840</v>
      </c>
      <c r="K224" s="19">
        <f t="shared" si="18"/>
        <v>1.3924039352676981E-7</v>
      </c>
      <c r="L224" s="20">
        <f t="shared" si="19"/>
        <v>1.1696193056248664E-4</v>
      </c>
      <c r="N224" s="11">
        <v>14</v>
      </c>
    </row>
    <row r="225" spans="1:14" ht="15.75" thickBot="1">
      <c r="A225" s="17">
        <v>219</v>
      </c>
      <c r="B225" s="4" t="s">
        <v>1620</v>
      </c>
      <c r="C225" s="7" t="s">
        <v>283</v>
      </c>
      <c r="D225" s="18" t="s">
        <v>341</v>
      </c>
      <c r="E225" s="18">
        <v>7181824</v>
      </c>
      <c r="F225" s="7">
        <v>2</v>
      </c>
      <c r="G225" s="7">
        <v>0</v>
      </c>
      <c r="H225" s="18">
        <f t="shared" si="15"/>
        <v>0</v>
      </c>
      <c r="I225" s="18">
        <f t="shared" si="16"/>
        <v>0</v>
      </c>
      <c r="J225" s="18">
        <f t="shared" si="17"/>
        <v>0</v>
      </c>
      <c r="K225" s="19">
        <f t="shared" si="18"/>
        <v>0</v>
      </c>
      <c r="L225" s="20">
        <f t="shared" si="19"/>
        <v>0</v>
      </c>
      <c r="N225" s="11">
        <v>0</v>
      </c>
    </row>
    <row r="226" spans="1:14" ht="15.75" thickBot="1">
      <c r="A226" s="17">
        <v>220</v>
      </c>
      <c r="B226" s="4" t="s">
        <v>1620</v>
      </c>
      <c r="C226" s="7" t="s">
        <v>284</v>
      </c>
      <c r="D226" s="18" t="s">
        <v>341</v>
      </c>
      <c r="E226" s="18">
        <v>7181824</v>
      </c>
      <c r="F226" s="7">
        <v>3</v>
      </c>
      <c r="G226" s="7">
        <v>2</v>
      </c>
      <c r="H226" s="18">
        <f t="shared" si="15"/>
        <v>6</v>
      </c>
      <c r="I226" s="18">
        <f t="shared" si="16"/>
        <v>2520</v>
      </c>
      <c r="J226" s="18">
        <f t="shared" si="17"/>
        <v>7560</v>
      </c>
      <c r="K226" s="19">
        <f t="shared" si="18"/>
        <v>8.3544236116061884E-7</v>
      </c>
      <c r="L226" s="20">
        <f t="shared" si="19"/>
        <v>1.0526573750623796E-3</v>
      </c>
      <c r="N226" s="11">
        <v>42</v>
      </c>
    </row>
    <row r="227" spans="1:14" ht="15.75" thickBot="1">
      <c r="A227" s="17">
        <v>221</v>
      </c>
      <c r="B227" s="4" t="s">
        <v>1620</v>
      </c>
      <c r="C227" s="7" t="s">
        <v>285</v>
      </c>
      <c r="D227" s="18" t="s">
        <v>341</v>
      </c>
      <c r="E227" s="18">
        <v>7181824</v>
      </c>
      <c r="F227" s="7">
        <v>1</v>
      </c>
      <c r="G227" s="7">
        <v>0</v>
      </c>
      <c r="H227" s="18">
        <f t="shared" si="15"/>
        <v>0</v>
      </c>
      <c r="I227" s="18">
        <f t="shared" si="16"/>
        <v>0</v>
      </c>
      <c r="J227" s="18">
        <f t="shared" si="17"/>
        <v>0</v>
      </c>
      <c r="K227" s="19">
        <f t="shared" si="18"/>
        <v>0</v>
      </c>
      <c r="L227" s="20">
        <f t="shared" si="19"/>
        <v>0</v>
      </c>
      <c r="N227" s="11">
        <v>0</v>
      </c>
    </row>
    <row r="228" spans="1:14" ht="15.75" thickBot="1">
      <c r="A228" s="17">
        <v>222</v>
      </c>
      <c r="B228" s="4" t="s">
        <v>1620</v>
      </c>
      <c r="C228" s="7" t="s">
        <v>286</v>
      </c>
      <c r="D228" s="18" t="s">
        <v>341</v>
      </c>
      <c r="E228" s="18">
        <v>7181824</v>
      </c>
      <c r="F228" s="7">
        <v>2</v>
      </c>
      <c r="G228" s="7">
        <v>6</v>
      </c>
      <c r="H228" s="18">
        <f t="shared" si="15"/>
        <v>12</v>
      </c>
      <c r="I228" s="18">
        <f t="shared" si="16"/>
        <v>4200</v>
      </c>
      <c r="J228" s="18">
        <f t="shared" si="17"/>
        <v>8400</v>
      </c>
      <c r="K228" s="19">
        <f t="shared" si="18"/>
        <v>1.6708847223212377E-6</v>
      </c>
      <c r="L228" s="20">
        <f t="shared" si="19"/>
        <v>1.1696193056248663E-3</v>
      </c>
      <c r="N228" s="11">
        <v>70</v>
      </c>
    </row>
    <row r="229" spans="1:14" ht="15.75" thickBot="1">
      <c r="A229" s="17">
        <v>223</v>
      </c>
      <c r="B229" s="4" t="s">
        <v>1620</v>
      </c>
      <c r="C229" s="7" t="s">
        <v>287</v>
      </c>
      <c r="D229" s="18" t="s">
        <v>341</v>
      </c>
      <c r="E229" s="18">
        <v>7181824</v>
      </c>
      <c r="F229" s="7">
        <v>3</v>
      </c>
      <c r="G229" s="7">
        <v>4</v>
      </c>
      <c r="H229" s="18">
        <f t="shared" si="15"/>
        <v>12</v>
      </c>
      <c r="I229" s="18">
        <f t="shared" si="16"/>
        <v>780</v>
      </c>
      <c r="J229" s="18">
        <f t="shared" si="17"/>
        <v>2340</v>
      </c>
      <c r="K229" s="19">
        <f t="shared" si="18"/>
        <v>1.6708847223212377E-6</v>
      </c>
      <c r="L229" s="20">
        <f t="shared" si="19"/>
        <v>3.2582252085264132E-4</v>
      </c>
      <c r="N229" s="11">
        <v>13</v>
      </c>
    </row>
    <row r="230" spans="1:14" ht="15.75" thickBot="1">
      <c r="A230" s="17">
        <v>224</v>
      </c>
      <c r="B230" s="4" t="s">
        <v>1620</v>
      </c>
      <c r="C230" s="7" t="s">
        <v>288</v>
      </c>
      <c r="D230" s="18" t="s">
        <v>341</v>
      </c>
      <c r="E230" s="18">
        <v>7181824</v>
      </c>
      <c r="F230" s="7">
        <v>2</v>
      </c>
      <c r="G230" s="7">
        <v>2</v>
      </c>
      <c r="H230" s="18">
        <f t="shared" si="15"/>
        <v>4</v>
      </c>
      <c r="I230" s="18">
        <f t="shared" si="16"/>
        <v>2280</v>
      </c>
      <c r="J230" s="18">
        <f t="shared" si="17"/>
        <v>4560</v>
      </c>
      <c r="K230" s="19">
        <f t="shared" si="18"/>
        <v>5.5696157410707923E-7</v>
      </c>
      <c r="L230" s="20">
        <f t="shared" si="19"/>
        <v>6.3493619448207032E-4</v>
      </c>
      <c r="N230" s="11">
        <v>38</v>
      </c>
    </row>
    <row r="231" spans="1:14" ht="15.75" thickBot="1">
      <c r="A231" s="17">
        <v>225</v>
      </c>
      <c r="B231" s="4" t="s">
        <v>1620</v>
      </c>
      <c r="C231" s="7" t="s">
        <v>289</v>
      </c>
      <c r="D231" s="18" t="s">
        <v>341</v>
      </c>
      <c r="E231" s="18">
        <v>7181824</v>
      </c>
      <c r="F231" s="7">
        <v>2</v>
      </c>
      <c r="G231" s="7">
        <v>3</v>
      </c>
      <c r="H231" s="18">
        <f t="shared" si="15"/>
        <v>6</v>
      </c>
      <c r="I231" s="18">
        <f t="shared" si="16"/>
        <v>420</v>
      </c>
      <c r="J231" s="18">
        <f t="shared" si="17"/>
        <v>840</v>
      </c>
      <c r="K231" s="19">
        <f t="shared" si="18"/>
        <v>8.3544236116061884E-7</v>
      </c>
      <c r="L231" s="20">
        <f t="shared" si="19"/>
        <v>1.1696193056248664E-4</v>
      </c>
      <c r="N231" s="11">
        <v>7</v>
      </c>
    </row>
    <row r="232" spans="1:14" ht="15.75" thickBot="1">
      <c r="A232" s="17">
        <v>226</v>
      </c>
      <c r="B232" s="4" t="s">
        <v>1620</v>
      </c>
      <c r="C232" s="7" t="s">
        <v>290</v>
      </c>
      <c r="D232" s="18" t="s">
        <v>341</v>
      </c>
      <c r="E232" s="18">
        <v>7181824</v>
      </c>
      <c r="F232" s="7">
        <v>2</v>
      </c>
      <c r="G232" s="7">
        <v>3</v>
      </c>
      <c r="H232" s="18">
        <f t="shared" si="15"/>
        <v>6</v>
      </c>
      <c r="I232" s="18">
        <f t="shared" si="16"/>
        <v>1080</v>
      </c>
      <c r="J232" s="18">
        <f t="shared" si="17"/>
        <v>2160</v>
      </c>
      <c r="K232" s="19">
        <f t="shared" si="18"/>
        <v>8.3544236116061884E-7</v>
      </c>
      <c r="L232" s="20">
        <f t="shared" si="19"/>
        <v>3.007592500178228E-4</v>
      </c>
      <c r="N232" s="11">
        <v>18</v>
      </c>
    </row>
    <row r="233" spans="1:14" ht="15.75" thickBot="1">
      <c r="A233" s="17">
        <v>227</v>
      </c>
      <c r="B233" s="4" t="s">
        <v>1620</v>
      </c>
      <c r="C233" s="7" t="s">
        <v>291</v>
      </c>
      <c r="D233" s="18" t="s">
        <v>341</v>
      </c>
      <c r="E233" s="18">
        <v>7181824</v>
      </c>
      <c r="F233" s="7">
        <v>1</v>
      </c>
      <c r="G233" s="7">
        <v>6</v>
      </c>
      <c r="H233" s="18">
        <f t="shared" si="15"/>
        <v>6</v>
      </c>
      <c r="I233" s="18">
        <f t="shared" si="16"/>
        <v>1860</v>
      </c>
      <c r="J233" s="18">
        <f t="shared" si="17"/>
        <v>1860</v>
      </c>
      <c r="K233" s="19">
        <f t="shared" si="18"/>
        <v>8.3544236116061884E-7</v>
      </c>
      <c r="L233" s="20">
        <f t="shared" si="19"/>
        <v>2.5898713195979185E-4</v>
      </c>
      <c r="N233" s="11">
        <v>31</v>
      </c>
    </row>
    <row r="234" spans="1:14" ht="15.75" thickBot="1">
      <c r="A234" s="17">
        <v>228</v>
      </c>
      <c r="B234" s="4" t="s">
        <v>1620</v>
      </c>
      <c r="C234" s="7" t="s">
        <v>292</v>
      </c>
      <c r="D234" s="18" t="s">
        <v>341</v>
      </c>
      <c r="E234" s="18">
        <v>7181824</v>
      </c>
      <c r="F234" s="7">
        <v>1</v>
      </c>
      <c r="G234" s="7">
        <v>2</v>
      </c>
      <c r="H234" s="18">
        <f t="shared" si="15"/>
        <v>2</v>
      </c>
      <c r="I234" s="18">
        <f t="shared" si="16"/>
        <v>840</v>
      </c>
      <c r="J234" s="18">
        <f t="shared" si="17"/>
        <v>840</v>
      </c>
      <c r="K234" s="19">
        <f t="shared" si="18"/>
        <v>2.7848078705353961E-7</v>
      </c>
      <c r="L234" s="20">
        <f t="shared" si="19"/>
        <v>1.1696193056248664E-4</v>
      </c>
      <c r="N234" s="11">
        <v>14</v>
      </c>
    </row>
    <row r="235" spans="1:14" ht="15.75" thickBot="1">
      <c r="A235" s="17">
        <v>229</v>
      </c>
      <c r="B235" s="4" t="s">
        <v>1620</v>
      </c>
      <c r="C235" s="7" t="s">
        <v>293</v>
      </c>
      <c r="D235" s="18" t="s">
        <v>341</v>
      </c>
      <c r="E235" s="18">
        <v>7181824</v>
      </c>
      <c r="F235" s="7">
        <v>1</v>
      </c>
      <c r="G235" s="7">
        <v>2</v>
      </c>
      <c r="H235" s="18">
        <f t="shared" si="15"/>
        <v>2</v>
      </c>
      <c r="I235" s="18">
        <f t="shared" si="16"/>
        <v>1200</v>
      </c>
      <c r="J235" s="18">
        <f t="shared" si="17"/>
        <v>1200</v>
      </c>
      <c r="K235" s="19">
        <f t="shared" si="18"/>
        <v>2.7848078705353961E-7</v>
      </c>
      <c r="L235" s="20">
        <f t="shared" si="19"/>
        <v>1.6708847223212376E-4</v>
      </c>
      <c r="N235" s="11">
        <v>20</v>
      </c>
    </row>
    <row r="236" spans="1:14" ht="15.75" thickBot="1">
      <c r="A236" s="17">
        <v>230</v>
      </c>
      <c r="B236" s="4" t="s">
        <v>1620</v>
      </c>
      <c r="C236" s="7" t="s">
        <v>294</v>
      </c>
      <c r="D236" s="18" t="s">
        <v>341</v>
      </c>
      <c r="E236" s="18">
        <v>7181824</v>
      </c>
      <c r="F236" s="7">
        <v>1</v>
      </c>
      <c r="G236" s="7">
        <v>4</v>
      </c>
      <c r="H236" s="18">
        <f t="shared" si="15"/>
        <v>4</v>
      </c>
      <c r="I236" s="18">
        <f t="shared" si="16"/>
        <v>780</v>
      </c>
      <c r="J236" s="18">
        <f t="shared" si="17"/>
        <v>780</v>
      </c>
      <c r="K236" s="19">
        <f t="shared" si="18"/>
        <v>5.5696157410707923E-7</v>
      </c>
      <c r="L236" s="20">
        <f t="shared" si="19"/>
        <v>1.0860750695088044E-4</v>
      </c>
      <c r="N236" s="11">
        <v>13</v>
      </c>
    </row>
    <row r="237" spans="1:14" ht="15.75" thickBot="1">
      <c r="A237" s="17">
        <v>231</v>
      </c>
      <c r="B237" s="4" t="s">
        <v>1620</v>
      </c>
      <c r="C237" s="7" t="s">
        <v>170</v>
      </c>
      <c r="D237" s="18" t="s">
        <v>341</v>
      </c>
      <c r="E237" s="18">
        <v>7181824</v>
      </c>
      <c r="F237" s="7">
        <v>3</v>
      </c>
      <c r="G237" s="7">
        <v>0</v>
      </c>
      <c r="H237" s="18">
        <f t="shared" si="15"/>
        <v>0</v>
      </c>
      <c r="I237" s="18">
        <f t="shared" si="16"/>
        <v>0</v>
      </c>
      <c r="J237" s="18">
        <f t="shared" si="17"/>
        <v>0</v>
      </c>
      <c r="K237" s="19">
        <f t="shared" si="18"/>
        <v>0</v>
      </c>
      <c r="L237" s="20">
        <f t="shared" si="19"/>
        <v>0</v>
      </c>
      <c r="N237" s="11">
        <v>0</v>
      </c>
    </row>
    <row r="238" spans="1:14" ht="15.75" thickBot="1">
      <c r="A238" s="17">
        <v>232</v>
      </c>
      <c r="B238" s="4" t="s">
        <v>1620</v>
      </c>
      <c r="C238" s="7" t="s">
        <v>295</v>
      </c>
      <c r="D238" s="18" t="s">
        <v>341</v>
      </c>
      <c r="E238" s="18">
        <v>7181824</v>
      </c>
      <c r="F238" s="7">
        <v>1</v>
      </c>
      <c r="G238" s="7">
        <v>0</v>
      </c>
      <c r="H238" s="18">
        <f t="shared" si="15"/>
        <v>0</v>
      </c>
      <c r="I238" s="18">
        <f t="shared" si="16"/>
        <v>0</v>
      </c>
      <c r="J238" s="18">
        <f t="shared" si="17"/>
        <v>0</v>
      </c>
      <c r="K238" s="19">
        <f t="shared" si="18"/>
        <v>0</v>
      </c>
      <c r="L238" s="20">
        <f t="shared" si="19"/>
        <v>0</v>
      </c>
      <c r="N238" s="11">
        <v>0</v>
      </c>
    </row>
    <row r="239" spans="1:14" ht="15.75" thickBot="1">
      <c r="A239" s="17">
        <v>233</v>
      </c>
      <c r="B239" s="4" t="s">
        <v>1620</v>
      </c>
      <c r="C239" s="7" t="s">
        <v>296</v>
      </c>
      <c r="D239" s="18" t="s">
        <v>341</v>
      </c>
      <c r="E239" s="18">
        <v>7181824</v>
      </c>
      <c r="F239" s="7">
        <v>1</v>
      </c>
      <c r="G239" s="7">
        <v>6</v>
      </c>
      <c r="H239" s="18">
        <f t="shared" si="15"/>
        <v>6</v>
      </c>
      <c r="I239" s="18">
        <f t="shared" si="16"/>
        <v>1620</v>
      </c>
      <c r="J239" s="18">
        <f t="shared" si="17"/>
        <v>1620</v>
      </c>
      <c r="K239" s="19">
        <f t="shared" si="18"/>
        <v>8.3544236116061884E-7</v>
      </c>
      <c r="L239" s="20">
        <f t="shared" si="19"/>
        <v>2.2556943751336707E-4</v>
      </c>
      <c r="N239" s="11">
        <v>27</v>
      </c>
    </row>
    <row r="240" spans="1:14" ht="15.75" thickBot="1">
      <c r="A240" s="17">
        <v>234</v>
      </c>
      <c r="B240" s="4" t="s">
        <v>1620</v>
      </c>
      <c r="C240" s="7" t="s">
        <v>297</v>
      </c>
      <c r="D240" s="18" t="s">
        <v>341</v>
      </c>
      <c r="E240" s="18">
        <v>7181824</v>
      </c>
      <c r="F240" s="7">
        <v>2</v>
      </c>
      <c r="G240" s="7">
        <v>2</v>
      </c>
      <c r="H240" s="18">
        <f t="shared" si="15"/>
        <v>4</v>
      </c>
      <c r="I240" s="18">
        <f t="shared" si="16"/>
        <v>600</v>
      </c>
      <c r="J240" s="18">
        <f t="shared" si="17"/>
        <v>1200</v>
      </c>
      <c r="K240" s="19">
        <f t="shared" si="18"/>
        <v>5.5696157410707923E-7</v>
      </c>
      <c r="L240" s="20">
        <f t="shared" si="19"/>
        <v>1.6708847223212376E-4</v>
      </c>
      <c r="N240" s="11">
        <v>10</v>
      </c>
    </row>
    <row r="241" spans="1:14" ht="15.75" thickBot="1">
      <c r="A241" s="17">
        <v>235</v>
      </c>
      <c r="B241" s="4" t="s">
        <v>1620</v>
      </c>
      <c r="C241" s="7" t="s">
        <v>298</v>
      </c>
      <c r="D241" s="18" t="s">
        <v>341</v>
      </c>
      <c r="E241" s="18">
        <v>7181824</v>
      </c>
      <c r="F241" s="7">
        <v>2</v>
      </c>
      <c r="G241" s="7">
        <v>0</v>
      </c>
      <c r="H241" s="18">
        <f t="shared" si="15"/>
        <v>0</v>
      </c>
      <c r="I241" s="18">
        <f t="shared" si="16"/>
        <v>0</v>
      </c>
      <c r="J241" s="18">
        <f t="shared" si="17"/>
        <v>0</v>
      </c>
      <c r="K241" s="19">
        <f t="shared" si="18"/>
        <v>0</v>
      </c>
      <c r="L241" s="20">
        <f t="shared" si="19"/>
        <v>0</v>
      </c>
      <c r="N241" s="11">
        <v>0</v>
      </c>
    </row>
    <row r="242" spans="1:14" ht="15.75" thickBot="1">
      <c r="A242" s="17">
        <v>236</v>
      </c>
      <c r="B242" s="4" t="s">
        <v>1620</v>
      </c>
      <c r="C242" s="7" t="s">
        <v>299</v>
      </c>
      <c r="D242" s="18" t="s">
        <v>341</v>
      </c>
      <c r="E242" s="18">
        <v>7181824</v>
      </c>
      <c r="F242" s="7">
        <v>5</v>
      </c>
      <c r="G242" s="7">
        <v>3</v>
      </c>
      <c r="H242" s="18">
        <f t="shared" si="15"/>
        <v>15</v>
      </c>
      <c r="I242" s="18">
        <f t="shared" si="16"/>
        <v>780</v>
      </c>
      <c r="J242" s="18">
        <f t="shared" si="17"/>
        <v>3900</v>
      </c>
      <c r="K242" s="19">
        <f t="shared" si="18"/>
        <v>2.088605902901547E-6</v>
      </c>
      <c r="L242" s="20">
        <f t="shared" si="19"/>
        <v>5.4303753475440223E-4</v>
      </c>
      <c r="N242" s="11">
        <v>13</v>
      </c>
    </row>
    <row r="243" spans="1:14" ht="15.75" thickBot="1">
      <c r="A243" s="17">
        <v>237</v>
      </c>
      <c r="B243" s="4" t="s">
        <v>1620</v>
      </c>
      <c r="C243" s="7" t="s">
        <v>300</v>
      </c>
      <c r="D243" s="18" t="s">
        <v>341</v>
      </c>
      <c r="E243" s="18">
        <v>7181824</v>
      </c>
      <c r="F243" s="7">
        <v>2</v>
      </c>
      <c r="G243" s="7">
        <v>3</v>
      </c>
      <c r="H243" s="18">
        <f t="shared" si="15"/>
        <v>6</v>
      </c>
      <c r="I243" s="18">
        <f t="shared" si="16"/>
        <v>2340</v>
      </c>
      <c r="J243" s="18">
        <f t="shared" si="17"/>
        <v>4680</v>
      </c>
      <c r="K243" s="19">
        <f t="shared" si="18"/>
        <v>8.3544236116061884E-7</v>
      </c>
      <c r="L243" s="20">
        <f t="shared" si="19"/>
        <v>6.5164504170528263E-4</v>
      </c>
      <c r="N243" s="11">
        <v>39</v>
      </c>
    </row>
    <row r="244" spans="1:14" ht="15.75" thickBot="1">
      <c r="A244" s="17">
        <v>238</v>
      </c>
      <c r="B244" s="4" t="s">
        <v>1620</v>
      </c>
      <c r="C244" s="7" t="s">
        <v>301</v>
      </c>
      <c r="D244" s="18" t="s">
        <v>341</v>
      </c>
      <c r="E244" s="18">
        <v>7181824</v>
      </c>
      <c r="F244" s="7">
        <v>3</v>
      </c>
      <c r="G244" s="7">
        <v>0</v>
      </c>
      <c r="H244" s="18">
        <f t="shared" si="15"/>
        <v>0</v>
      </c>
      <c r="I244" s="18">
        <f t="shared" si="16"/>
        <v>0</v>
      </c>
      <c r="J244" s="18">
        <f t="shared" si="17"/>
        <v>0</v>
      </c>
      <c r="K244" s="19">
        <f t="shared" si="18"/>
        <v>0</v>
      </c>
      <c r="L244" s="20">
        <f t="shared" si="19"/>
        <v>0</v>
      </c>
      <c r="N244" s="11">
        <v>0</v>
      </c>
    </row>
    <row r="245" spans="1:14" ht="15.75" thickBot="1">
      <c r="A245" s="17">
        <v>239</v>
      </c>
      <c r="B245" s="4" t="s">
        <v>1620</v>
      </c>
      <c r="C245" s="80" t="s">
        <v>171</v>
      </c>
      <c r="D245" s="18" t="s">
        <v>341</v>
      </c>
      <c r="E245" s="18">
        <v>7181824</v>
      </c>
      <c r="F245" s="7">
        <v>91</v>
      </c>
      <c r="G245" s="7">
        <v>0</v>
      </c>
      <c r="H245" s="18">
        <f t="shared" si="15"/>
        <v>0</v>
      </c>
      <c r="I245" s="18">
        <f t="shared" si="16"/>
        <v>0</v>
      </c>
      <c r="J245" s="18">
        <f t="shared" si="17"/>
        <v>0</v>
      </c>
      <c r="K245" s="19">
        <f t="shared" si="18"/>
        <v>0</v>
      </c>
      <c r="L245" s="20">
        <f t="shared" si="19"/>
        <v>0</v>
      </c>
      <c r="N245" s="11">
        <v>0</v>
      </c>
    </row>
    <row r="246" spans="1:14" ht="15.75" thickBot="1">
      <c r="A246" s="17">
        <v>240</v>
      </c>
      <c r="B246" s="4" t="s">
        <v>1620</v>
      </c>
      <c r="C246" s="7" t="s">
        <v>302</v>
      </c>
      <c r="D246" s="18" t="s">
        <v>341</v>
      </c>
      <c r="E246" s="18">
        <v>7181824</v>
      </c>
      <c r="F246" s="7">
        <v>1</v>
      </c>
      <c r="G246" s="7">
        <v>1</v>
      </c>
      <c r="H246" s="18">
        <f t="shared" si="15"/>
        <v>1</v>
      </c>
      <c r="I246" s="18">
        <f t="shared" si="16"/>
        <v>720</v>
      </c>
      <c r="J246" s="18">
        <f t="shared" si="17"/>
        <v>720</v>
      </c>
      <c r="K246" s="19">
        <f t="shared" si="18"/>
        <v>1.3924039352676981E-7</v>
      </c>
      <c r="L246" s="20">
        <f t="shared" si="19"/>
        <v>1.0025308333927426E-4</v>
      </c>
      <c r="N246" s="11">
        <v>12</v>
      </c>
    </row>
    <row r="247" spans="1:14" ht="15.75" thickBot="1">
      <c r="A247" s="17">
        <v>241</v>
      </c>
      <c r="B247" s="4" t="s">
        <v>1620</v>
      </c>
      <c r="C247" s="7" t="s">
        <v>303</v>
      </c>
      <c r="D247" s="18" t="s">
        <v>341</v>
      </c>
      <c r="E247" s="18">
        <v>7181824</v>
      </c>
      <c r="F247" s="7">
        <v>1</v>
      </c>
      <c r="G247" s="7">
        <v>3</v>
      </c>
      <c r="H247" s="18">
        <f t="shared" si="15"/>
        <v>3</v>
      </c>
      <c r="I247" s="18">
        <f t="shared" si="16"/>
        <v>1200</v>
      </c>
      <c r="J247" s="18">
        <f t="shared" si="17"/>
        <v>1200</v>
      </c>
      <c r="K247" s="19">
        <f t="shared" si="18"/>
        <v>4.1772118058030942E-7</v>
      </c>
      <c r="L247" s="20">
        <f t="shared" si="19"/>
        <v>1.6708847223212376E-4</v>
      </c>
      <c r="N247" s="11">
        <v>20</v>
      </c>
    </row>
    <row r="248" spans="1:14" ht="15.75" thickBot="1">
      <c r="A248" s="17">
        <v>242</v>
      </c>
      <c r="B248" s="4" t="s">
        <v>1620</v>
      </c>
      <c r="C248" s="7" t="s">
        <v>304</v>
      </c>
      <c r="D248" s="18" t="s">
        <v>341</v>
      </c>
      <c r="E248" s="18">
        <v>7181824</v>
      </c>
      <c r="F248" s="7">
        <v>1</v>
      </c>
      <c r="G248" s="7">
        <v>1</v>
      </c>
      <c r="H248" s="18">
        <f t="shared" ref="H248:H295" si="20">F248*G248</f>
        <v>1</v>
      </c>
      <c r="I248" s="18">
        <f t="shared" ref="I248:I295" si="21">N248*60</f>
        <v>120</v>
      </c>
      <c r="J248" s="18">
        <f t="shared" ref="J248:J295" si="22">I248*F248</f>
        <v>120</v>
      </c>
      <c r="K248" s="19">
        <f t="shared" si="18"/>
        <v>1.3924039352676981E-7</v>
      </c>
      <c r="L248" s="20">
        <f t="shared" si="19"/>
        <v>1.6708847223212376E-5</v>
      </c>
      <c r="N248" s="11">
        <v>2</v>
      </c>
    </row>
    <row r="249" spans="1:14" ht="15.75" thickBot="1">
      <c r="A249" s="17">
        <v>243</v>
      </c>
      <c r="B249" s="4" t="s">
        <v>1620</v>
      </c>
      <c r="C249" s="7" t="s">
        <v>294</v>
      </c>
      <c r="D249" s="18" t="s">
        <v>341</v>
      </c>
      <c r="E249" s="18">
        <v>7181824</v>
      </c>
      <c r="F249" s="7">
        <v>3</v>
      </c>
      <c r="G249" s="7">
        <v>0</v>
      </c>
      <c r="H249" s="18">
        <f t="shared" si="20"/>
        <v>0</v>
      </c>
      <c r="I249" s="18">
        <f t="shared" si="21"/>
        <v>0</v>
      </c>
      <c r="J249" s="18">
        <f t="shared" si="22"/>
        <v>0</v>
      </c>
      <c r="K249" s="19">
        <f t="shared" si="18"/>
        <v>0</v>
      </c>
      <c r="L249" s="20">
        <f t="shared" si="19"/>
        <v>0</v>
      </c>
      <c r="N249" s="11">
        <v>0</v>
      </c>
    </row>
    <row r="250" spans="1:14" ht="15.75" thickBot="1">
      <c r="A250" s="17">
        <v>244</v>
      </c>
      <c r="B250" s="4" t="s">
        <v>1620</v>
      </c>
      <c r="C250" s="7" t="s">
        <v>305</v>
      </c>
      <c r="D250" s="18" t="s">
        <v>341</v>
      </c>
      <c r="E250" s="18">
        <v>7181824</v>
      </c>
      <c r="F250" s="7">
        <v>2</v>
      </c>
      <c r="G250" s="7">
        <v>1</v>
      </c>
      <c r="H250" s="18">
        <f t="shared" si="20"/>
        <v>2</v>
      </c>
      <c r="I250" s="18">
        <f t="shared" si="21"/>
        <v>120</v>
      </c>
      <c r="J250" s="18">
        <f t="shared" si="22"/>
        <v>240</v>
      </c>
      <c r="K250" s="19">
        <f t="shared" si="18"/>
        <v>2.7848078705353961E-7</v>
      </c>
      <c r="L250" s="20">
        <f t="shared" si="19"/>
        <v>3.3417694446424751E-5</v>
      </c>
      <c r="N250" s="11">
        <v>2</v>
      </c>
    </row>
    <row r="251" spans="1:14" ht="15.75" thickBot="1">
      <c r="A251" s="17">
        <v>245</v>
      </c>
      <c r="B251" s="4" t="s">
        <v>1620</v>
      </c>
      <c r="C251" s="7" t="s">
        <v>306</v>
      </c>
      <c r="D251" s="18" t="s">
        <v>341</v>
      </c>
      <c r="E251" s="18">
        <v>7181824</v>
      </c>
      <c r="F251" s="7">
        <v>2</v>
      </c>
      <c r="G251" s="7">
        <v>0</v>
      </c>
      <c r="H251" s="18">
        <f t="shared" si="20"/>
        <v>0</v>
      </c>
      <c r="I251" s="18">
        <f t="shared" si="21"/>
        <v>0</v>
      </c>
      <c r="J251" s="18">
        <f t="shared" si="22"/>
        <v>0</v>
      </c>
      <c r="K251" s="19">
        <f t="shared" si="18"/>
        <v>0</v>
      </c>
      <c r="L251" s="20">
        <f t="shared" si="19"/>
        <v>0</v>
      </c>
      <c r="N251" s="11">
        <v>0</v>
      </c>
    </row>
    <row r="252" spans="1:14" ht="15.75" thickBot="1">
      <c r="A252" s="17">
        <v>246</v>
      </c>
      <c r="B252" s="4" t="s">
        <v>1620</v>
      </c>
      <c r="C252" s="7" t="s">
        <v>307</v>
      </c>
      <c r="D252" s="18" t="s">
        <v>341</v>
      </c>
      <c r="E252" s="18">
        <v>7181824</v>
      </c>
      <c r="F252" s="7">
        <v>1</v>
      </c>
      <c r="G252" s="7">
        <v>3</v>
      </c>
      <c r="H252" s="18">
        <f t="shared" si="20"/>
        <v>3</v>
      </c>
      <c r="I252" s="18">
        <f t="shared" si="21"/>
        <v>360</v>
      </c>
      <c r="J252" s="18">
        <f t="shared" si="22"/>
        <v>360</v>
      </c>
      <c r="K252" s="19">
        <f t="shared" si="18"/>
        <v>4.1772118058030942E-7</v>
      </c>
      <c r="L252" s="20">
        <f t="shared" si="19"/>
        <v>5.012654166963713E-5</v>
      </c>
      <c r="N252" s="11">
        <v>6</v>
      </c>
    </row>
    <row r="253" spans="1:14" ht="15.75" thickBot="1">
      <c r="A253" s="17">
        <v>247</v>
      </c>
      <c r="B253" s="4" t="s">
        <v>1620</v>
      </c>
      <c r="C253" s="7" t="s">
        <v>308</v>
      </c>
      <c r="D253" s="18" t="s">
        <v>341</v>
      </c>
      <c r="E253" s="18">
        <v>7181824</v>
      </c>
      <c r="F253" s="7">
        <v>1</v>
      </c>
      <c r="G253" s="7">
        <v>5</v>
      </c>
      <c r="H253" s="18">
        <f t="shared" si="20"/>
        <v>5</v>
      </c>
      <c r="I253" s="18">
        <f t="shared" si="21"/>
        <v>1440</v>
      </c>
      <c r="J253" s="18">
        <f t="shared" si="22"/>
        <v>1440</v>
      </c>
      <c r="K253" s="19">
        <f t="shared" si="18"/>
        <v>6.9620196763384898E-7</v>
      </c>
      <c r="L253" s="20">
        <f t="shared" si="19"/>
        <v>2.0050616667854852E-4</v>
      </c>
      <c r="N253" s="11">
        <v>24</v>
      </c>
    </row>
    <row r="254" spans="1:14" ht="15.75" thickBot="1">
      <c r="A254" s="17">
        <v>248</v>
      </c>
      <c r="B254" s="4" t="s">
        <v>1620</v>
      </c>
      <c r="C254" s="7" t="s">
        <v>310</v>
      </c>
      <c r="D254" s="18" t="s">
        <v>341</v>
      </c>
      <c r="E254" s="18">
        <v>7181824</v>
      </c>
      <c r="F254" s="7">
        <v>2</v>
      </c>
      <c r="G254" s="7">
        <v>7</v>
      </c>
      <c r="H254" s="18">
        <f t="shared" si="20"/>
        <v>14</v>
      </c>
      <c r="I254" s="18">
        <f t="shared" si="21"/>
        <v>3000</v>
      </c>
      <c r="J254" s="18">
        <f t="shared" si="22"/>
        <v>6000</v>
      </c>
      <c r="K254" s="19">
        <f t="shared" si="18"/>
        <v>1.9493655093747774E-6</v>
      </c>
      <c r="L254" s="20">
        <f t="shared" si="19"/>
        <v>8.3544236116061881E-4</v>
      </c>
      <c r="N254" s="11">
        <v>50</v>
      </c>
    </row>
    <row r="255" spans="1:14" ht="15.75" thickBot="1">
      <c r="A255" s="17">
        <v>249</v>
      </c>
      <c r="B255" s="4" t="s">
        <v>1620</v>
      </c>
      <c r="C255" s="7" t="s">
        <v>311</v>
      </c>
      <c r="D255" s="18" t="s">
        <v>341</v>
      </c>
      <c r="E255" s="18">
        <v>7181824</v>
      </c>
      <c r="F255" s="7">
        <v>1</v>
      </c>
      <c r="G255" s="7">
        <v>1</v>
      </c>
      <c r="H255" s="18">
        <f t="shared" si="20"/>
        <v>1</v>
      </c>
      <c r="I255" s="18">
        <f t="shared" si="21"/>
        <v>60</v>
      </c>
      <c r="J255" s="18">
        <f t="shared" si="22"/>
        <v>60</v>
      </c>
      <c r="K255" s="19">
        <f t="shared" ref="K255:K295" si="23">H255/E255</f>
        <v>1.3924039352676981E-7</v>
      </c>
      <c r="L255" s="20">
        <f t="shared" ref="L255:L295" si="24">J255/E255</f>
        <v>8.3544236116061878E-6</v>
      </c>
      <c r="N255" s="11">
        <v>1</v>
      </c>
    </row>
    <row r="256" spans="1:14" ht="15.75" thickBot="1">
      <c r="A256" s="17">
        <v>250</v>
      </c>
      <c r="B256" s="4" t="s">
        <v>1620</v>
      </c>
      <c r="C256" s="7" t="s">
        <v>312</v>
      </c>
      <c r="D256" s="18" t="s">
        <v>341</v>
      </c>
      <c r="E256" s="18">
        <v>7181824</v>
      </c>
      <c r="F256" s="7">
        <v>1</v>
      </c>
      <c r="G256" s="7">
        <v>5</v>
      </c>
      <c r="H256" s="18">
        <f t="shared" si="20"/>
        <v>5</v>
      </c>
      <c r="I256" s="18">
        <f t="shared" si="21"/>
        <v>900</v>
      </c>
      <c r="J256" s="18">
        <f t="shared" si="22"/>
        <v>900</v>
      </c>
      <c r="K256" s="19">
        <f t="shared" si="23"/>
        <v>6.9620196763384898E-7</v>
      </c>
      <c r="L256" s="20">
        <f t="shared" si="24"/>
        <v>1.2531635417409282E-4</v>
      </c>
      <c r="N256" s="11">
        <v>15</v>
      </c>
    </row>
    <row r="257" spans="1:14" ht="15.75" thickBot="1">
      <c r="A257" s="17">
        <v>251</v>
      </c>
      <c r="B257" s="4" t="s">
        <v>1620</v>
      </c>
      <c r="C257" s="7" t="s">
        <v>313</v>
      </c>
      <c r="D257" s="18" t="s">
        <v>341</v>
      </c>
      <c r="E257" s="18">
        <v>7181824</v>
      </c>
      <c r="F257" s="7">
        <v>1</v>
      </c>
      <c r="G257" s="7">
        <v>0</v>
      </c>
      <c r="H257" s="18">
        <f t="shared" si="20"/>
        <v>0</v>
      </c>
      <c r="I257" s="18">
        <f t="shared" si="21"/>
        <v>0</v>
      </c>
      <c r="J257" s="18">
        <f t="shared" si="22"/>
        <v>0</v>
      </c>
      <c r="K257" s="19">
        <f t="shared" si="23"/>
        <v>0</v>
      </c>
      <c r="L257" s="20">
        <f t="shared" si="24"/>
        <v>0</v>
      </c>
      <c r="N257" s="11">
        <v>0</v>
      </c>
    </row>
    <row r="258" spans="1:14" ht="15.75" thickBot="1">
      <c r="A258" s="17">
        <v>252</v>
      </c>
      <c r="B258" s="4" t="s">
        <v>1620</v>
      </c>
      <c r="C258" s="7" t="s">
        <v>170</v>
      </c>
      <c r="D258" s="18" t="s">
        <v>341</v>
      </c>
      <c r="E258" s="18">
        <v>7181824</v>
      </c>
      <c r="F258" s="7">
        <v>5</v>
      </c>
      <c r="G258" s="7">
        <v>2</v>
      </c>
      <c r="H258" s="18">
        <f t="shared" si="20"/>
        <v>10</v>
      </c>
      <c r="I258" s="18">
        <f t="shared" si="21"/>
        <v>60</v>
      </c>
      <c r="J258" s="18">
        <f t="shared" si="22"/>
        <v>300</v>
      </c>
      <c r="K258" s="19">
        <f t="shared" si="23"/>
        <v>1.392403935267698E-6</v>
      </c>
      <c r="L258" s="20">
        <f t="shared" si="24"/>
        <v>4.1772118058030941E-5</v>
      </c>
      <c r="N258" s="11">
        <v>1</v>
      </c>
    </row>
    <row r="259" spans="1:14" ht="15.75" thickBot="1">
      <c r="A259" s="17">
        <v>253</v>
      </c>
      <c r="B259" s="4" t="s">
        <v>1620</v>
      </c>
      <c r="C259" s="80" t="s">
        <v>171</v>
      </c>
      <c r="D259" s="18" t="s">
        <v>341</v>
      </c>
      <c r="E259" s="18">
        <v>7181824</v>
      </c>
      <c r="F259" s="7">
        <v>87</v>
      </c>
      <c r="G259" s="7">
        <v>4</v>
      </c>
      <c r="H259" s="18">
        <f t="shared" si="20"/>
        <v>348</v>
      </c>
      <c r="I259" s="18">
        <f t="shared" si="21"/>
        <v>360</v>
      </c>
      <c r="J259" s="18">
        <f t="shared" si="22"/>
        <v>31320</v>
      </c>
      <c r="K259" s="19">
        <f t="shared" si="23"/>
        <v>4.8455656947315892E-5</v>
      </c>
      <c r="L259" s="20">
        <f t="shared" si="24"/>
        <v>4.3610091252584303E-3</v>
      </c>
      <c r="N259" s="11">
        <v>6</v>
      </c>
    </row>
    <row r="260" spans="1:14" ht="15.75" thickBot="1">
      <c r="A260" s="17">
        <v>254</v>
      </c>
      <c r="B260" s="4" t="s">
        <v>1620</v>
      </c>
      <c r="C260" s="80" t="s">
        <v>304</v>
      </c>
      <c r="D260" s="18" t="s">
        <v>341</v>
      </c>
      <c r="E260" s="18">
        <v>7181824</v>
      </c>
      <c r="F260" s="7">
        <v>23</v>
      </c>
      <c r="G260" s="7">
        <v>0</v>
      </c>
      <c r="H260" s="18">
        <f t="shared" si="20"/>
        <v>0</v>
      </c>
      <c r="I260" s="18">
        <f t="shared" si="21"/>
        <v>0</v>
      </c>
      <c r="J260" s="18">
        <f t="shared" si="22"/>
        <v>0</v>
      </c>
      <c r="K260" s="19">
        <f t="shared" si="23"/>
        <v>0</v>
      </c>
      <c r="L260" s="20">
        <f t="shared" si="24"/>
        <v>0</v>
      </c>
      <c r="N260" s="11">
        <v>0</v>
      </c>
    </row>
    <row r="261" spans="1:14" ht="15.75" thickBot="1">
      <c r="A261" s="17">
        <v>255</v>
      </c>
      <c r="B261" s="4" t="s">
        <v>1620</v>
      </c>
      <c r="C261" s="7" t="s">
        <v>304</v>
      </c>
      <c r="D261" s="18" t="s">
        <v>341</v>
      </c>
      <c r="E261" s="18">
        <v>7181824</v>
      </c>
      <c r="F261" s="7">
        <v>8</v>
      </c>
      <c r="G261" s="7">
        <v>0</v>
      </c>
      <c r="H261" s="18">
        <f t="shared" si="20"/>
        <v>0</v>
      </c>
      <c r="I261" s="18">
        <f t="shared" si="21"/>
        <v>0</v>
      </c>
      <c r="J261" s="18">
        <f t="shared" si="22"/>
        <v>0</v>
      </c>
      <c r="K261" s="19">
        <f t="shared" si="23"/>
        <v>0</v>
      </c>
      <c r="L261" s="20">
        <f t="shared" si="24"/>
        <v>0</v>
      </c>
      <c r="N261" s="11">
        <v>0</v>
      </c>
    </row>
    <row r="262" spans="1:14" ht="15.75" thickBot="1">
      <c r="A262" s="17">
        <v>256</v>
      </c>
      <c r="B262" s="4" t="s">
        <v>1620</v>
      </c>
      <c r="C262" s="80" t="s">
        <v>304</v>
      </c>
      <c r="D262" s="18" t="s">
        <v>341</v>
      </c>
      <c r="E262" s="18">
        <v>7181824</v>
      </c>
      <c r="F262" s="7">
        <v>44</v>
      </c>
      <c r="G262" s="7">
        <v>0</v>
      </c>
      <c r="H262" s="18">
        <f t="shared" si="20"/>
        <v>0</v>
      </c>
      <c r="I262" s="18">
        <f t="shared" si="21"/>
        <v>0</v>
      </c>
      <c r="J262" s="18">
        <f t="shared" si="22"/>
        <v>0</v>
      </c>
      <c r="K262" s="19">
        <f t="shared" si="23"/>
        <v>0</v>
      </c>
      <c r="L262" s="20">
        <f t="shared" si="24"/>
        <v>0</v>
      </c>
      <c r="N262" s="11">
        <v>0</v>
      </c>
    </row>
    <row r="263" spans="1:14" ht="15.75" thickBot="1">
      <c r="A263" s="17">
        <v>257</v>
      </c>
      <c r="B263" s="4" t="s">
        <v>1620</v>
      </c>
      <c r="C263" s="80" t="s">
        <v>314</v>
      </c>
      <c r="D263" s="18" t="s">
        <v>341</v>
      </c>
      <c r="E263" s="18">
        <v>7181824</v>
      </c>
      <c r="F263" s="7">
        <v>19</v>
      </c>
      <c r="G263" s="7">
        <v>2</v>
      </c>
      <c r="H263" s="18">
        <f t="shared" si="20"/>
        <v>38</v>
      </c>
      <c r="I263" s="18">
        <f t="shared" si="21"/>
        <v>120</v>
      </c>
      <c r="J263" s="18">
        <f t="shared" si="22"/>
        <v>2280</v>
      </c>
      <c r="K263" s="19">
        <f t="shared" si="23"/>
        <v>5.2911349540172528E-6</v>
      </c>
      <c r="L263" s="20">
        <f t="shared" si="24"/>
        <v>3.1746809724103516E-4</v>
      </c>
      <c r="N263" s="11">
        <v>2</v>
      </c>
    </row>
    <row r="264" spans="1:14" ht="15.75" thickBot="1">
      <c r="A264" s="17">
        <v>258</v>
      </c>
      <c r="B264" s="4" t="s">
        <v>1620</v>
      </c>
      <c r="C264" s="7" t="s">
        <v>315</v>
      </c>
      <c r="D264" s="18" t="s">
        <v>341</v>
      </c>
      <c r="E264" s="18">
        <v>7181824</v>
      </c>
      <c r="F264" s="7">
        <v>9</v>
      </c>
      <c r="G264" s="7">
        <v>2</v>
      </c>
      <c r="H264" s="18">
        <f t="shared" si="20"/>
        <v>18</v>
      </c>
      <c r="I264" s="18">
        <f t="shared" si="21"/>
        <v>300</v>
      </c>
      <c r="J264" s="18">
        <f t="shared" si="22"/>
        <v>2700</v>
      </c>
      <c r="K264" s="19">
        <f t="shared" si="23"/>
        <v>2.5063270834818564E-6</v>
      </c>
      <c r="L264" s="20">
        <f t="shared" si="24"/>
        <v>3.7594906252227847E-4</v>
      </c>
      <c r="N264" s="11">
        <v>5</v>
      </c>
    </row>
    <row r="265" spans="1:14" ht="15.75" thickBot="1">
      <c r="A265" s="17">
        <v>259</v>
      </c>
      <c r="B265" s="4" t="s">
        <v>1620</v>
      </c>
      <c r="C265" s="80" t="s">
        <v>304</v>
      </c>
      <c r="D265" s="18" t="s">
        <v>341</v>
      </c>
      <c r="E265" s="18">
        <v>7181824</v>
      </c>
      <c r="F265" s="7">
        <v>29</v>
      </c>
      <c r="G265" s="7">
        <v>7</v>
      </c>
      <c r="H265" s="18">
        <f t="shared" si="20"/>
        <v>203</v>
      </c>
      <c r="I265" s="18">
        <f t="shared" si="21"/>
        <v>840</v>
      </c>
      <c r="J265" s="18">
        <f t="shared" si="22"/>
        <v>24360</v>
      </c>
      <c r="K265" s="19">
        <f t="shared" si="23"/>
        <v>2.8265799885934271E-5</v>
      </c>
      <c r="L265" s="20">
        <f t="shared" si="24"/>
        <v>3.3918959863121125E-3</v>
      </c>
      <c r="N265" s="11">
        <v>14</v>
      </c>
    </row>
    <row r="266" spans="1:14" ht="15.75" thickBot="1">
      <c r="A266" s="17">
        <v>260</v>
      </c>
      <c r="B266" s="4" t="s">
        <v>1621</v>
      </c>
      <c r="C266" s="7" t="s">
        <v>316</v>
      </c>
      <c r="D266" s="18" t="s">
        <v>341</v>
      </c>
      <c r="E266" s="18">
        <v>7181824</v>
      </c>
      <c r="F266" s="7">
        <v>2</v>
      </c>
      <c r="G266" s="7">
        <v>24</v>
      </c>
      <c r="H266" s="18">
        <f t="shared" si="20"/>
        <v>48</v>
      </c>
      <c r="I266" s="18">
        <f t="shared" si="21"/>
        <v>120</v>
      </c>
      <c r="J266" s="18">
        <f t="shared" si="22"/>
        <v>240</v>
      </c>
      <c r="K266" s="19">
        <f t="shared" si="23"/>
        <v>6.6835388892849508E-6</v>
      </c>
      <c r="L266" s="20">
        <f t="shared" si="24"/>
        <v>3.3417694446424751E-5</v>
      </c>
      <c r="N266" s="11">
        <v>2</v>
      </c>
    </row>
    <row r="267" spans="1:14" ht="15.75" thickBot="1">
      <c r="A267" s="17">
        <v>261</v>
      </c>
      <c r="B267" s="4" t="s">
        <v>1621</v>
      </c>
      <c r="C267" s="7" t="s">
        <v>72</v>
      </c>
      <c r="D267" s="18" t="s">
        <v>341</v>
      </c>
      <c r="E267" s="18">
        <v>7181824</v>
      </c>
      <c r="F267" s="7">
        <v>1</v>
      </c>
      <c r="G267" s="7">
        <v>57</v>
      </c>
      <c r="H267" s="18">
        <f t="shared" si="20"/>
        <v>57</v>
      </c>
      <c r="I267" s="18">
        <f t="shared" si="21"/>
        <v>300</v>
      </c>
      <c r="J267" s="18">
        <f t="shared" si="22"/>
        <v>300</v>
      </c>
      <c r="K267" s="19">
        <f t="shared" si="23"/>
        <v>7.9367024310258783E-6</v>
      </c>
      <c r="L267" s="20">
        <f t="shared" si="24"/>
        <v>4.1772118058030941E-5</v>
      </c>
      <c r="N267" s="11">
        <v>5</v>
      </c>
    </row>
    <row r="268" spans="1:14" ht="15.75" thickBot="1">
      <c r="A268" s="17">
        <v>262</v>
      </c>
      <c r="B268" s="4" t="s">
        <v>1621</v>
      </c>
      <c r="C268" s="7" t="s">
        <v>317</v>
      </c>
      <c r="D268" s="18" t="s">
        <v>341</v>
      </c>
      <c r="E268" s="18">
        <v>7181824</v>
      </c>
      <c r="F268" s="7">
        <v>2</v>
      </c>
      <c r="G268" s="7">
        <v>3</v>
      </c>
      <c r="H268" s="18">
        <f t="shared" si="20"/>
        <v>6</v>
      </c>
      <c r="I268" s="18">
        <f t="shared" si="21"/>
        <v>60</v>
      </c>
      <c r="J268" s="18">
        <f t="shared" si="22"/>
        <v>120</v>
      </c>
      <c r="K268" s="19">
        <f t="shared" si="23"/>
        <v>8.3544236116061884E-7</v>
      </c>
      <c r="L268" s="20">
        <f t="shared" si="24"/>
        <v>1.6708847223212376E-5</v>
      </c>
      <c r="N268" s="11">
        <v>1</v>
      </c>
    </row>
    <row r="269" spans="1:14" ht="15.75" thickBot="1">
      <c r="A269" s="17">
        <v>263</v>
      </c>
      <c r="B269" s="4" t="s">
        <v>1621</v>
      </c>
      <c r="C269" s="7" t="s">
        <v>120</v>
      </c>
      <c r="D269" s="18" t="s">
        <v>341</v>
      </c>
      <c r="E269" s="18">
        <v>7181824</v>
      </c>
      <c r="F269" s="7">
        <v>7</v>
      </c>
      <c r="G269" s="7">
        <v>6</v>
      </c>
      <c r="H269" s="18">
        <f t="shared" si="20"/>
        <v>42</v>
      </c>
      <c r="I269" s="18">
        <f t="shared" si="21"/>
        <v>60</v>
      </c>
      <c r="J269" s="18">
        <f t="shared" si="22"/>
        <v>420</v>
      </c>
      <c r="K269" s="19">
        <f t="shared" si="23"/>
        <v>5.8480965281243318E-6</v>
      </c>
      <c r="L269" s="20">
        <f t="shared" si="24"/>
        <v>5.848096528124332E-5</v>
      </c>
      <c r="N269" s="11">
        <v>1</v>
      </c>
    </row>
    <row r="270" spans="1:14" ht="15.75" thickBot="1">
      <c r="A270" s="17">
        <v>264</v>
      </c>
      <c r="B270" s="4" t="s">
        <v>1621</v>
      </c>
      <c r="C270" s="7" t="s">
        <v>120</v>
      </c>
      <c r="D270" s="18" t="s">
        <v>341</v>
      </c>
      <c r="E270" s="18">
        <v>7181824</v>
      </c>
      <c r="F270" s="7">
        <v>3</v>
      </c>
      <c r="G270" s="7">
        <v>7</v>
      </c>
      <c r="H270" s="18">
        <f t="shared" si="20"/>
        <v>21</v>
      </c>
      <c r="I270" s="18">
        <f t="shared" si="21"/>
        <v>60</v>
      </c>
      <c r="J270" s="18">
        <f t="shared" si="22"/>
        <v>180</v>
      </c>
      <c r="K270" s="19">
        <f t="shared" si="23"/>
        <v>2.9240482640621659E-6</v>
      </c>
      <c r="L270" s="20">
        <f t="shared" si="24"/>
        <v>2.5063270834818565E-5</v>
      </c>
      <c r="N270" s="11">
        <v>1</v>
      </c>
    </row>
    <row r="271" spans="1:14" ht="15.75" thickBot="1">
      <c r="A271" s="17">
        <v>265</v>
      </c>
      <c r="B271" s="4" t="s">
        <v>1621</v>
      </c>
      <c r="C271" s="80" t="s">
        <v>120</v>
      </c>
      <c r="D271" s="18" t="s">
        <v>341</v>
      </c>
      <c r="E271" s="18">
        <v>7181824</v>
      </c>
      <c r="F271" s="7">
        <v>59</v>
      </c>
      <c r="G271" s="7">
        <v>18</v>
      </c>
      <c r="H271" s="18">
        <f t="shared" si="20"/>
        <v>1062</v>
      </c>
      <c r="I271" s="18">
        <f t="shared" si="21"/>
        <v>120</v>
      </c>
      <c r="J271" s="18">
        <f t="shared" si="22"/>
        <v>7080</v>
      </c>
      <c r="K271" s="19">
        <f t="shared" si="23"/>
        <v>1.4787329792542952E-4</v>
      </c>
      <c r="L271" s="20">
        <f t="shared" si="24"/>
        <v>9.8582198616953016E-4</v>
      </c>
      <c r="N271" s="11">
        <v>2</v>
      </c>
    </row>
    <row r="272" spans="1:14" ht="15.75" thickBot="1">
      <c r="A272" s="17">
        <v>266</v>
      </c>
      <c r="B272" s="4" t="s">
        <v>1621</v>
      </c>
      <c r="C272" s="7" t="s">
        <v>319</v>
      </c>
      <c r="D272" s="18" t="s">
        <v>341</v>
      </c>
      <c r="E272" s="18">
        <v>7181824</v>
      </c>
      <c r="F272" s="7">
        <v>2</v>
      </c>
      <c r="G272" s="7">
        <v>32</v>
      </c>
      <c r="H272" s="18">
        <f t="shared" si="20"/>
        <v>64</v>
      </c>
      <c r="I272" s="18">
        <f t="shared" si="21"/>
        <v>180</v>
      </c>
      <c r="J272" s="18">
        <f t="shared" si="22"/>
        <v>360</v>
      </c>
      <c r="K272" s="19">
        <f t="shared" si="23"/>
        <v>8.9113851857132677E-6</v>
      </c>
      <c r="L272" s="20">
        <f t="shared" si="24"/>
        <v>5.012654166963713E-5</v>
      </c>
      <c r="N272" s="11">
        <v>3</v>
      </c>
    </row>
    <row r="273" spans="1:14" ht="15.75" thickBot="1">
      <c r="A273" s="17">
        <v>267</v>
      </c>
      <c r="B273" s="4" t="s">
        <v>1622</v>
      </c>
      <c r="C273" s="7" t="s">
        <v>320</v>
      </c>
      <c r="D273" s="18" t="s">
        <v>341</v>
      </c>
      <c r="E273" s="18">
        <v>7181824</v>
      </c>
      <c r="F273" s="7">
        <v>3</v>
      </c>
      <c r="G273" s="7">
        <v>5</v>
      </c>
      <c r="H273" s="18">
        <f t="shared" si="20"/>
        <v>15</v>
      </c>
      <c r="I273" s="18">
        <f t="shared" si="21"/>
        <v>480</v>
      </c>
      <c r="J273" s="18">
        <f t="shared" si="22"/>
        <v>1440</v>
      </c>
      <c r="K273" s="19">
        <f t="shared" si="23"/>
        <v>2.088605902901547E-6</v>
      </c>
      <c r="L273" s="20">
        <f t="shared" si="24"/>
        <v>2.0050616667854852E-4</v>
      </c>
      <c r="N273" s="11">
        <v>8</v>
      </c>
    </row>
    <row r="274" spans="1:14" ht="15.75" thickBot="1">
      <c r="A274" s="17">
        <v>268</v>
      </c>
      <c r="B274" s="4" t="s">
        <v>1622</v>
      </c>
      <c r="C274" s="7" t="s">
        <v>321</v>
      </c>
      <c r="D274" s="18" t="s">
        <v>341</v>
      </c>
      <c r="E274" s="18">
        <v>7181824</v>
      </c>
      <c r="F274" s="7">
        <v>1</v>
      </c>
      <c r="G274" s="7">
        <v>20</v>
      </c>
      <c r="H274" s="18">
        <f t="shared" si="20"/>
        <v>20</v>
      </c>
      <c r="I274" s="18">
        <f t="shared" si="21"/>
        <v>720</v>
      </c>
      <c r="J274" s="18">
        <f t="shared" si="22"/>
        <v>720</v>
      </c>
      <c r="K274" s="19">
        <f t="shared" si="23"/>
        <v>2.7848078705353959E-6</v>
      </c>
      <c r="L274" s="20">
        <f t="shared" si="24"/>
        <v>1.0025308333927426E-4</v>
      </c>
      <c r="N274" s="11">
        <v>12</v>
      </c>
    </row>
    <row r="275" spans="1:14" ht="15.75" thickBot="1">
      <c r="A275" s="17">
        <v>269</v>
      </c>
      <c r="B275" s="4" t="s">
        <v>1622</v>
      </c>
      <c r="C275" s="7" t="s">
        <v>322</v>
      </c>
      <c r="D275" s="18" t="s">
        <v>341</v>
      </c>
      <c r="E275" s="18">
        <v>7181824</v>
      </c>
      <c r="F275" s="7">
        <v>3</v>
      </c>
      <c r="G275" s="7">
        <v>5</v>
      </c>
      <c r="H275" s="18">
        <f t="shared" si="20"/>
        <v>15</v>
      </c>
      <c r="I275" s="18">
        <f t="shared" si="21"/>
        <v>360</v>
      </c>
      <c r="J275" s="18">
        <f t="shared" si="22"/>
        <v>1080</v>
      </c>
      <c r="K275" s="19">
        <f t="shared" si="23"/>
        <v>2.088605902901547E-6</v>
      </c>
      <c r="L275" s="20">
        <f t="shared" si="24"/>
        <v>1.503796250089114E-4</v>
      </c>
      <c r="N275" s="11">
        <v>6</v>
      </c>
    </row>
    <row r="276" spans="1:14" ht="15.75" thickBot="1">
      <c r="A276" s="17">
        <v>270</v>
      </c>
      <c r="B276" s="4" t="s">
        <v>1622</v>
      </c>
      <c r="C276" s="7" t="s">
        <v>323</v>
      </c>
      <c r="D276" s="18" t="s">
        <v>341</v>
      </c>
      <c r="E276" s="18">
        <v>7181824</v>
      </c>
      <c r="F276" s="7">
        <v>2</v>
      </c>
      <c r="G276" s="7">
        <v>2</v>
      </c>
      <c r="H276" s="18">
        <f t="shared" si="20"/>
        <v>4</v>
      </c>
      <c r="I276" s="18">
        <f t="shared" si="21"/>
        <v>120</v>
      </c>
      <c r="J276" s="18">
        <f t="shared" si="22"/>
        <v>240</v>
      </c>
      <c r="K276" s="19">
        <f t="shared" si="23"/>
        <v>5.5696157410707923E-7</v>
      </c>
      <c r="L276" s="20">
        <f t="shared" si="24"/>
        <v>3.3417694446424751E-5</v>
      </c>
      <c r="N276" s="11">
        <v>2</v>
      </c>
    </row>
    <row r="277" spans="1:14" ht="15.75" thickBot="1">
      <c r="A277" s="17">
        <v>271</v>
      </c>
      <c r="B277" s="4" t="s">
        <v>1622</v>
      </c>
      <c r="C277" s="7" t="s">
        <v>324</v>
      </c>
      <c r="D277" s="18" t="s">
        <v>341</v>
      </c>
      <c r="E277" s="18">
        <v>7181824</v>
      </c>
      <c r="F277" s="7">
        <v>10</v>
      </c>
      <c r="G277" s="7">
        <v>1</v>
      </c>
      <c r="H277" s="18">
        <f t="shared" si="20"/>
        <v>10</v>
      </c>
      <c r="I277" s="18">
        <f t="shared" si="21"/>
        <v>120</v>
      </c>
      <c r="J277" s="18">
        <f t="shared" si="22"/>
        <v>1200</v>
      </c>
      <c r="K277" s="19">
        <f t="shared" si="23"/>
        <v>1.392403935267698E-6</v>
      </c>
      <c r="L277" s="20">
        <f t="shared" si="24"/>
        <v>1.6708847223212376E-4</v>
      </c>
      <c r="N277" s="11">
        <v>2</v>
      </c>
    </row>
    <row r="278" spans="1:14" ht="15.75" thickBot="1">
      <c r="A278" s="17">
        <v>272</v>
      </c>
      <c r="B278" s="4" t="s">
        <v>1622</v>
      </c>
      <c r="C278" s="7" t="s">
        <v>325</v>
      </c>
      <c r="D278" s="18" t="s">
        <v>341</v>
      </c>
      <c r="E278" s="18">
        <v>7181824</v>
      </c>
      <c r="F278" s="7">
        <v>3</v>
      </c>
      <c r="G278" s="7">
        <v>1</v>
      </c>
      <c r="H278" s="18">
        <f t="shared" si="20"/>
        <v>3</v>
      </c>
      <c r="I278" s="18">
        <f t="shared" si="21"/>
        <v>120</v>
      </c>
      <c r="J278" s="18">
        <f t="shared" si="22"/>
        <v>360</v>
      </c>
      <c r="K278" s="19">
        <f t="shared" si="23"/>
        <v>4.1772118058030942E-7</v>
      </c>
      <c r="L278" s="20">
        <f t="shared" si="24"/>
        <v>5.012654166963713E-5</v>
      </c>
      <c r="N278" s="11">
        <v>2</v>
      </c>
    </row>
    <row r="279" spans="1:14" ht="15.75" thickBot="1">
      <c r="A279" s="17">
        <v>273</v>
      </c>
      <c r="B279" s="4" t="s">
        <v>1622</v>
      </c>
      <c r="C279" s="7" t="s">
        <v>326</v>
      </c>
      <c r="D279" s="18" t="s">
        <v>341</v>
      </c>
      <c r="E279" s="18">
        <v>7181824</v>
      </c>
      <c r="F279" s="7">
        <v>4</v>
      </c>
      <c r="G279" s="7">
        <v>13</v>
      </c>
      <c r="H279" s="18">
        <f t="shared" si="20"/>
        <v>52</v>
      </c>
      <c r="I279" s="18">
        <f t="shared" si="21"/>
        <v>1440</v>
      </c>
      <c r="J279" s="18">
        <f t="shared" si="22"/>
        <v>5760</v>
      </c>
      <c r="K279" s="19">
        <f t="shared" si="23"/>
        <v>7.2405004633920298E-6</v>
      </c>
      <c r="L279" s="20">
        <f t="shared" si="24"/>
        <v>8.0202466671419408E-4</v>
      </c>
      <c r="N279" s="11">
        <v>24</v>
      </c>
    </row>
    <row r="280" spans="1:14" ht="15.75" thickBot="1">
      <c r="A280" s="17">
        <v>274</v>
      </c>
      <c r="B280" s="4" t="s">
        <v>1622</v>
      </c>
      <c r="C280" s="7" t="s">
        <v>163</v>
      </c>
      <c r="D280" s="18" t="s">
        <v>341</v>
      </c>
      <c r="E280" s="18">
        <v>7181824</v>
      </c>
      <c r="F280" s="7">
        <v>5</v>
      </c>
      <c r="G280" s="7">
        <v>0</v>
      </c>
      <c r="H280" s="18">
        <f t="shared" si="20"/>
        <v>0</v>
      </c>
      <c r="I280" s="18">
        <f t="shared" si="21"/>
        <v>0</v>
      </c>
      <c r="J280" s="18">
        <f t="shared" si="22"/>
        <v>0</v>
      </c>
      <c r="K280" s="19">
        <f t="shared" si="23"/>
        <v>0</v>
      </c>
      <c r="L280" s="20">
        <f t="shared" si="24"/>
        <v>0</v>
      </c>
      <c r="N280" s="11">
        <v>0</v>
      </c>
    </row>
    <row r="281" spans="1:14" ht="15.75" thickBot="1">
      <c r="A281" s="17">
        <v>275</v>
      </c>
      <c r="B281" s="4" t="s">
        <v>1622</v>
      </c>
      <c r="C281" s="7" t="s">
        <v>327</v>
      </c>
      <c r="D281" s="18" t="s">
        <v>341</v>
      </c>
      <c r="E281" s="18">
        <v>7181824</v>
      </c>
      <c r="F281" s="7">
        <v>1</v>
      </c>
      <c r="G281" s="7">
        <v>2</v>
      </c>
      <c r="H281" s="18">
        <f t="shared" si="20"/>
        <v>2</v>
      </c>
      <c r="I281" s="18">
        <f t="shared" si="21"/>
        <v>180</v>
      </c>
      <c r="J281" s="18">
        <f t="shared" si="22"/>
        <v>180</v>
      </c>
      <c r="K281" s="19">
        <f t="shared" si="23"/>
        <v>2.7848078705353961E-7</v>
      </c>
      <c r="L281" s="20">
        <f t="shared" si="24"/>
        <v>2.5063270834818565E-5</v>
      </c>
      <c r="N281" s="11">
        <v>3</v>
      </c>
    </row>
    <row r="282" spans="1:14" ht="15.75" thickBot="1">
      <c r="A282" s="17">
        <v>276</v>
      </c>
      <c r="B282" s="4" t="s">
        <v>1622</v>
      </c>
      <c r="C282" s="7" t="s">
        <v>328</v>
      </c>
      <c r="D282" s="18" t="s">
        <v>341</v>
      </c>
      <c r="E282" s="18">
        <v>7181824</v>
      </c>
      <c r="F282" s="7">
        <v>5</v>
      </c>
      <c r="G282" s="7">
        <v>1</v>
      </c>
      <c r="H282" s="18">
        <f t="shared" si="20"/>
        <v>5</v>
      </c>
      <c r="I282" s="18">
        <f t="shared" si="21"/>
        <v>60</v>
      </c>
      <c r="J282" s="18">
        <f t="shared" si="22"/>
        <v>300</v>
      </c>
      <c r="K282" s="19">
        <f t="shared" si="23"/>
        <v>6.9620196763384898E-7</v>
      </c>
      <c r="L282" s="20">
        <f t="shared" si="24"/>
        <v>4.1772118058030941E-5</v>
      </c>
      <c r="N282" s="11">
        <v>1</v>
      </c>
    </row>
    <row r="283" spans="1:14" ht="15.75" thickBot="1">
      <c r="A283" s="17">
        <v>277</v>
      </c>
      <c r="B283" s="4" t="s">
        <v>1622</v>
      </c>
      <c r="C283" s="7" t="s">
        <v>150</v>
      </c>
      <c r="D283" s="18" t="s">
        <v>341</v>
      </c>
      <c r="E283" s="18">
        <v>7181824</v>
      </c>
      <c r="F283" s="7">
        <v>1</v>
      </c>
      <c r="G283" s="7">
        <v>0</v>
      </c>
      <c r="H283" s="18">
        <f t="shared" si="20"/>
        <v>0</v>
      </c>
      <c r="I283" s="18">
        <f t="shared" si="21"/>
        <v>0</v>
      </c>
      <c r="J283" s="18">
        <f t="shared" si="22"/>
        <v>0</v>
      </c>
      <c r="K283" s="19">
        <f t="shared" si="23"/>
        <v>0</v>
      </c>
      <c r="L283" s="20">
        <f t="shared" si="24"/>
        <v>0</v>
      </c>
      <c r="N283" s="11">
        <v>0</v>
      </c>
    </row>
    <row r="284" spans="1:14" ht="15.75" thickBot="1">
      <c r="A284" s="17">
        <v>278</v>
      </c>
      <c r="B284" s="4" t="s">
        <v>1622</v>
      </c>
      <c r="C284" s="7" t="s">
        <v>329</v>
      </c>
      <c r="D284" s="18" t="s">
        <v>341</v>
      </c>
      <c r="E284" s="18">
        <v>7181824</v>
      </c>
      <c r="F284" s="7">
        <v>2</v>
      </c>
      <c r="G284" s="7">
        <v>0</v>
      </c>
      <c r="H284" s="18">
        <f t="shared" si="20"/>
        <v>0</v>
      </c>
      <c r="I284" s="18">
        <f t="shared" si="21"/>
        <v>0</v>
      </c>
      <c r="J284" s="18">
        <f t="shared" si="22"/>
        <v>0</v>
      </c>
      <c r="K284" s="19">
        <f t="shared" si="23"/>
        <v>0</v>
      </c>
      <c r="L284" s="20">
        <f t="shared" si="24"/>
        <v>0</v>
      </c>
      <c r="N284" s="11">
        <v>0</v>
      </c>
    </row>
    <row r="285" spans="1:14" ht="15.75" thickBot="1">
      <c r="A285" s="17">
        <v>279</v>
      </c>
      <c r="B285" s="4" t="s">
        <v>1622</v>
      </c>
      <c r="C285" s="7" t="s">
        <v>330</v>
      </c>
      <c r="D285" s="18" t="s">
        <v>341</v>
      </c>
      <c r="E285" s="18">
        <v>7181824</v>
      </c>
      <c r="F285" s="7">
        <v>1</v>
      </c>
      <c r="G285" s="7">
        <v>2</v>
      </c>
      <c r="H285" s="18">
        <f t="shared" si="20"/>
        <v>2</v>
      </c>
      <c r="I285" s="18">
        <f t="shared" si="21"/>
        <v>120</v>
      </c>
      <c r="J285" s="18">
        <f t="shared" si="22"/>
        <v>120</v>
      </c>
      <c r="K285" s="19">
        <f t="shared" si="23"/>
        <v>2.7848078705353961E-7</v>
      </c>
      <c r="L285" s="20">
        <f t="shared" si="24"/>
        <v>1.6708847223212376E-5</v>
      </c>
      <c r="N285" s="11">
        <v>2</v>
      </c>
    </row>
    <row r="286" spans="1:14" ht="15.75" thickBot="1">
      <c r="A286" s="17">
        <v>280</v>
      </c>
      <c r="B286" s="4" t="s">
        <v>1622</v>
      </c>
      <c r="C286" s="7" t="s">
        <v>331</v>
      </c>
      <c r="D286" s="18" t="s">
        <v>341</v>
      </c>
      <c r="E286" s="18">
        <v>7181824</v>
      </c>
      <c r="F286" s="7">
        <v>8</v>
      </c>
      <c r="G286" s="7">
        <v>2</v>
      </c>
      <c r="H286" s="18">
        <f t="shared" si="20"/>
        <v>16</v>
      </c>
      <c r="I286" s="18">
        <f t="shared" si="21"/>
        <v>180</v>
      </c>
      <c r="J286" s="18">
        <f t="shared" si="22"/>
        <v>1440</v>
      </c>
      <c r="K286" s="19">
        <f t="shared" si="23"/>
        <v>2.2278462964283169E-6</v>
      </c>
      <c r="L286" s="20">
        <f t="shared" si="24"/>
        <v>2.0050616667854852E-4</v>
      </c>
      <c r="N286" s="11">
        <v>3</v>
      </c>
    </row>
    <row r="287" spans="1:14" ht="15.75" thickBot="1">
      <c r="A287" s="17">
        <v>281</v>
      </c>
      <c r="B287" s="4" t="s">
        <v>1622</v>
      </c>
      <c r="C287" s="7" t="s">
        <v>332</v>
      </c>
      <c r="D287" s="18" t="s">
        <v>341</v>
      </c>
      <c r="E287" s="18">
        <v>7181824</v>
      </c>
      <c r="F287" s="7">
        <v>2</v>
      </c>
      <c r="G287" s="7">
        <v>0</v>
      </c>
      <c r="H287" s="18">
        <f t="shared" si="20"/>
        <v>0</v>
      </c>
      <c r="I287" s="18">
        <f t="shared" si="21"/>
        <v>0</v>
      </c>
      <c r="J287" s="18">
        <f t="shared" si="22"/>
        <v>0</v>
      </c>
      <c r="K287" s="19">
        <f t="shared" si="23"/>
        <v>0</v>
      </c>
      <c r="L287" s="20">
        <f t="shared" si="24"/>
        <v>0</v>
      </c>
      <c r="N287" s="11">
        <v>0</v>
      </c>
    </row>
    <row r="288" spans="1:14" ht="15.75" thickBot="1">
      <c r="A288" s="17">
        <v>282</v>
      </c>
      <c r="B288" s="4" t="s">
        <v>1622</v>
      </c>
      <c r="C288" s="7" t="s">
        <v>333</v>
      </c>
      <c r="D288" s="18" t="s">
        <v>341</v>
      </c>
      <c r="E288" s="18">
        <v>7181824</v>
      </c>
      <c r="F288" s="7">
        <v>2</v>
      </c>
      <c r="G288" s="7">
        <v>0</v>
      </c>
      <c r="H288" s="18">
        <f t="shared" si="20"/>
        <v>0</v>
      </c>
      <c r="I288" s="18">
        <f t="shared" si="21"/>
        <v>0</v>
      </c>
      <c r="J288" s="18">
        <f t="shared" si="22"/>
        <v>0</v>
      </c>
      <c r="K288" s="19">
        <f t="shared" si="23"/>
        <v>0</v>
      </c>
      <c r="L288" s="20">
        <f t="shared" si="24"/>
        <v>0</v>
      </c>
      <c r="N288" s="11">
        <v>0</v>
      </c>
    </row>
    <row r="289" spans="1:14" ht="15.75" thickBot="1">
      <c r="A289" s="17">
        <v>283</v>
      </c>
      <c r="B289" s="4" t="s">
        <v>1622</v>
      </c>
      <c r="C289" s="7" t="s">
        <v>334</v>
      </c>
      <c r="D289" s="18" t="s">
        <v>341</v>
      </c>
      <c r="E289" s="18">
        <v>7181824</v>
      </c>
      <c r="F289" s="7">
        <v>1</v>
      </c>
      <c r="G289" s="7">
        <v>1</v>
      </c>
      <c r="H289" s="18">
        <f t="shared" si="20"/>
        <v>1</v>
      </c>
      <c r="I289" s="18">
        <f t="shared" si="21"/>
        <v>480</v>
      </c>
      <c r="J289" s="18">
        <f t="shared" si="22"/>
        <v>480</v>
      </c>
      <c r="K289" s="19">
        <f t="shared" si="23"/>
        <v>1.3924039352676981E-7</v>
      </c>
      <c r="L289" s="20">
        <f t="shared" si="24"/>
        <v>6.6835388892849502E-5</v>
      </c>
      <c r="N289" s="11">
        <v>8</v>
      </c>
    </row>
    <row r="290" spans="1:14" ht="15.75" thickBot="1">
      <c r="A290" s="17">
        <v>284</v>
      </c>
      <c r="B290" s="4" t="s">
        <v>1622</v>
      </c>
      <c r="C290" s="7" t="s">
        <v>335</v>
      </c>
      <c r="D290" s="18" t="s">
        <v>341</v>
      </c>
      <c r="E290" s="18">
        <v>7181824</v>
      </c>
      <c r="F290" s="7">
        <v>1</v>
      </c>
      <c r="G290" s="7">
        <v>0</v>
      </c>
      <c r="H290" s="18">
        <f t="shared" si="20"/>
        <v>0</v>
      </c>
      <c r="I290" s="18">
        <f t="shared" si="21"/>
        <v>0</v>
      </c>
      <c r="J290" s="18">
        <f t="shared" si="22"/>
        <v>0</v>
      </c>
      <c r="K290" s="19">
        <f t="shared" si="23"/>
        <v>0</v>
      </c>
      <c r="L290" s="20">
        <f t="shared" si="24"/>
        <v>0</v>
      </c>
      <c r="N290" s="11">
        <v>0</v>
      </c>
    </row>
    <row r="291" spans="1:14" ht="15.75" thickBot="1">
      <c r="A291" s="17">
        <v>285</v>
      </c>
      <c r="B291" s="4" t="s">
        <v>1622</v>
      </c>
      <c r="C291" s="7" t="s">
        <v>336</v>
      </c>
      <c r="D291" s="18" t="s">
        <v>341</v>
      </c>
      <c r="E291" s="18">
        <v>7181824</v>
      </c>
      <c r="F291" s="7">
        <v>3</v>
      </c>
      <c r="G291" s="7">
        <v>7</v>
      </c>
      <c r="H291" s="18">
        <f t="shared" si="20"/>
        <v>21</v>
      </c>
      <c r="I291" s="18">
        <f t="shared" si="21"/>
        <v>600</v>
      </c>
      <c r="J291" s="18">
        <f t="shared" si="22"/>
        <v>1800</v>
      </c>
      <c r="K291" s="19">
        <f t="shared" si="23"/>
        <v>2.9240482640621659E-6</v>
      </c>
      <c r="L291" s="20">
        <f t="shared" si="24"/>
        <v>2.5063270834818564E-4</v>
      </c>
      <c r="N291" s="11">
        <v>10</v>
      </c>
    </row>
    <row r="292" spans="1:14" ht="15.75" thickBot="1">
      <c r="A292" s="17">
        <v>286</v>
      </c>
      <c r="B292" s="4" t="s">
        <v>1622</v>
      </c>
      <c r="C292" s="7" t="s">
        <v>337</v>
      </c>
      <c r="D292" s="18" t="s">
        <v>341</v>
      </c>
      <c r="E292" s="18">
        <v>7181824</v>
      </c>
      <c r="F292" s="7">
        <v>1</v>
      </c>
      <c r="G292" s="7">
        <v>0</v>
      </c>
      <c r="H292" s="18">
        <f t="shared" si="20"/>
        <v>0</v>
      </c>
      <c r="I292" s="18">
        <f t="shared" si="21"/>
        <v>0</v>
      </c>
      <c r="J292" s="18">
        <f t="shared" si="22"/>
        <v>0</v>
      </c>
      <c r="K292" s="19">
        <f t="shared" si="23"/>
        <v>0</v>
      </c>
      <c r="L292" s="20">
        <f t="shared" si="24"/>
        <v>0</v>
      </c>
      <c r="N292" s="11">
        <v>0</v>
      </c>
    </row>
    <row r="293" spans="1:14" ht="15.75" thickBot="1">
      <c r="A293" s="17">
        <v>287</v>
      </c>
      <c r="B293" s="4" t="s">
        <v>1622</v>
      </c>
      <c r="C293" s="7" t="s">
        <v>338</v>
      </c>
      <c r="D293" s="18" t="s">
        <v>341</v>
      </c>
      <c r="E293" s="18">
        <v>7181824</v>
      </c>
      <c r="F293" s="7">
        <v>4</v>
      </c>
      <c r="G293" s="7">
        <v>10</v>
      </c>
      <c r="H293" s="18">
        <f t="shared" si="20"/>
        <v>40</v>
      </c>
      <c r="I293" s="18">
        <f t="shared" si="21"/>
        <v>1020</v>
      </c>
      <c r="J293" s="18">
        <f t="shared" si="22"/>
        <v>4080</v>
      </c>
      <c r="K293" s="19">
        <f t="shared" si="23"/>
        <v>5.5696157410707919E-6</v>
      </c>
      <c r="L293" s="20">
        <f t="shared" si="24"/>
        <v>5.6810080558922075E-4</v>
      </c>
      <c r="N293" s="11">
        <v>17</v>
      </c>
    </row>
    <row r="294" spans="1:14" ht="15.75" thickBot="1">
      <c r="A294" s="17">
        <v>288</v>
      </c>
      <c r="B294" s="4" t="s">
        <v>1622</v>
      </c>
      <c r="C294" s="7" t="s">
        <v>339</v>
      </c>
      <c r="D294" s="18" t="s">
        <v>341</v>
      </c>
      <c r="E294" s="18">
        <v>7181824</v>
      </c>
      <c r="F294" s="7">
        <v>4</v>
      </c>
      <c r="G294" s="7">
        <v>1</v>
      </c>
      <c r="H294" s="18">
        <f t="shared" si="20"/>
        <v>4</v>
      </c>
      <c r="I294" s="18">
        <f t="shared" si="21"/>
        <v>180</v>
      </c>
      <c r="J294" s="18">
        <f t="shared" si="22"/>
        <v>720</v>
      </c>
      <c r="K294" s="19">
        <f t="shared" si="23"/>
        <v>5.5696157410707923E-7</v>
      </c>
      <c r="L294" s="20">
        <f t="shared" si="24"/>
        <v>1.0025308333927426E-4</v>
      </c>
      <c r="N294" s="11">
        <v>3</v>
      </c>
    </row>
    <row r="295" spans="1:14" ht="15.75" thickBot="1">
      <c r="A295" s="17">
        <v>289</v>
      </c>
      <c r="B295" s="4" t="s">
        <v>1622</v>
      </c>
      <c r="C295" s="8" t="s">
        <v>340</v>
      </c>
      <c r="D295" s="22" t="s">
        <v>341</v>
      </c>
      <c r="E295" s="22">
        <v>7181824</v>
      </c>
      <c r="F295" s="8">
        <v>1</v>
      </c>
      <c r="G295" s="8">
        <v>5</v>
      </c>
      <c r="H295" s="22">
        <f t="shared" si="20"/>
        <v>5</v>
      </c>
      <c r="I295" s="22">
        <f t="shared" si="21"/>
        <v>900</v>
      </c>
      <c r="J295" s="22">
        <f t="shared" si="22"/>
        <v>900</v>
      </c>
      <c r="K295" s="23">
        <f t="shared" si="23"/>
        <v>6.9620196763384898E-7</v>
      </c>
      <c r="L295" s="24">
        <f t="shared" si="24"/>
        <v>1.2531635417409282E-4</v>
      </c>
      <c r="N295" s="11">
        <v>15</v>
      </c>
    </row>
    <row r="296" spans="1:14" ht="15.75" thickBot="1"/>
    <row r="297" spans="1:14" ht="15.75" thickBot="1">
      <c r="A297" s="29"/>
      <c r="B297" s="78"/>
      <c r="C297" s="26" t="s">
        <v>342</v>
      </c>
      <c r="D297" s="30"/>
      <c r="E297" s="30">
        <v>7181824</v>
      </c>
      <c r="F297" s="30">
        <f>SUM(F7:F296)</f>
        <v>1802</v>
      </c>
      <c r="G297" s="30">
        <f>SUM(G7:G296)</f>
        <v>1303</v>
      </c>
      <c r="H297" s="30">
        <f>SUM(H7:H296)</f>
        <v>11720</v>
      </c>
      <c r="I297" s="30">
        <f>SUM(I7:I296)</f>
        <v>230100</v>
      </c>
      <c r="J297" s="30">
        <f>SUM(J7:J296)</f>
        <v>1006440</v>
      </c>
      <c r="K297" s="27">
        <f t="shared" ref="K297" si="25">H297/E297</f>
        <v>1.6318974121337421E-3</v>
      </c>
      <c r="L297" s="28">
        <f t="shared" ref="L297" si="26">J297/E297</f>
        <v>0.1401371016610822</v>
      </c>
    </row>
  </sheetData>
  <autoFilter ref="A5:L295"/>
  <mergeCells count="7">
    <mergeCell ref="A5:A6"/>
    <mergeCell ref="C5:C6"/>
    <mergeCell ref="D5:D6"/>
    <mergeCell ref="A1:L1"/>
    <mergeCell ref="A2:L2"/>
    <mergeCell ref="A3:L3"/>
    <mergeCell ref="B5:B6"/>
  </mergeCells>
  <pageMargins left="0.7" right="0.7" top="0.75" bottom="0.75" header="0.3" footer="0.3"/>
  <pageSetup paperSize="9" scale="91" orientation="landscape"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AD296"/>
  <sheetViews>
    <sheetView zoomScaleNormal="100" workbookViewId="0">
      <selection activeCell="C2" sqref="C2:O2"/>
    </sheetView>
  </sheetViews>
  <sheetFormatPr defaultRowHeight="15"/>
  <cols>
    <col min="1" max="1" width="5.140625" customWidth="1"/>
    <col min="2" max="2" width="12.28515625" customWidth="1"/>
    <col min="3" max="3" width="23.7109375" customWidth="1"/>
    <col min="4" max="4" width="8.28515625" customWidth="1"/>
    <col min="5" max="5" width="7.140625" style="77" customWidth="1"/>
    <col min="6" max="6" width="6.5703125" style="77" customWidth="1"/>
    <col min="7" max="8" width="3.7109375" style="77" customWidth="1"/>
    <col min="9" max="9" width="5" style="77" customWidth="1"/>
    <col min="10" max="10" width="5.42578125" style="77" customWidth="1"/>
    <col min="11" max="11" width="12.28515625" style="65" customWidth="1"/>
    <col min="12" max="13" width="12.28515625" customWidth="1"/>
    <col min="14" max="14" width="6.5703125" style="65" customWidth="1"/>
    <col min="15" max="17" width="15.140625" bestFit="1" customWidth="1"/>
    <col min="18" max="18" width="6.5703125" style="65" customWidth="1"/>
    <col min="19" max="19" width="15.140625" bestFit="1" customWidth="1"/>
    <col min="20" max="21" width="12.28515625" bestFit="1" customWidth="1"/>
    <col min="22" max="22" width="6.5703125" style="65" customWidth="1"/>
    <col min="23" max="23" width="12.28515625" bestFit="1" customWidth="1"/>
    <col min="24" max="25" width="15.140625" bestFit="1" customWidth="1"/>
    <col min="26" max="26" width="6.5703125" style="65" customWidth="1"/>
    <col min="27" max="27" width="15.140625" bestFit="1" customWidth="1"/>
    <col min="28" max="29" width="12.28515625" bestFit="1" customWidth="1"/>
  </cols>
  <sheetData>
    <row r="2" spans="1:30" ht="23.25">
      <c r="C2" s="370" t="s">
        <v>1816</v>
      </c>
      <c r="D2" s="370"/>
      <c r="E2" s="370"/>
      <c r="F2" s="370"/>
      <c r="G2" s="370"/>
      <c r="H2" s="370"/>
      <c r="I2" s="370"/>
      <c r="J2" s="370"/>
      <c r="K2" s="370"/>
      <c r="L2" s="370"/>
      <c r="M2" s="370"/>
      <c r="N2" s="370"/>
      <c r="O2" s="370"/>
    </row>
    <row r="3" spans="1:30" ht="15.75" thickBot="1"/>
    <row r="4" spans="1:30" ht="26.25" customHeight="1" thickBot="1">
      <c r="A4" s="386" t="s">
        <v>0</v>
      </c>
      <c r="B4" s="389" t="s">
        <v>1623</v>
      </c>
      <c r="C4" s="396" t="s">
        <v>1</v>
      </c>
      <c r="D4" s="95" t="s">
        <v>10</v>
      </c>
      <c r="E4" s="69" t="s">
        <v>11</v>
      </c>
      <c r="F4" s="69" t="s">
        <v>35</v>
      </c>
      <c r="G4" s="69" t="s">
        <v>36</v>
      </c>
      <c r="H4" s="69" t="s">
        <v>13</v>
      </c>
      <c r="I4" s="69" t="s">
        <v>37</v>
      </c>
      <c r="J4" s="70" t="s">
        <v>38</v>
      </c>
      <c r="K4" s="72" t="s">
        <v>39</v>
      </c>
      <c r="L4" s="73" t="s">
        <v>40</v>
      </c>
      <c r="M4" s="70" t="s">
        <v>41</v>
      </c>
      <c r="N4" s="72" t="s">
        <v>42</v>
      </c>
      <c r="O4" s="73" t="s">
        <v>43</v>
      </c>
      <c r="P4" s="73" t="s">
        <v>44</v>
      </c>
      <c r="Q4" s="70" t="s">
        <v>45</v>
      </c>
      <c r="R4" s="72" t="s">
        <v>46</v>
      </c>
      <c r="S4" s="73" t="s">
        <v>47</v>
      </c>
      <c r="T4" s="73" t="s">
        <v>48</v>
      </c>
      <c r="U4" s="70" t="s">
        <v>49</v>
      </c>
      <c r="V4" s="72" t="s">
        <v>50</v>
      </c>
      <c r="W4" s="73" t="s">
        <v>51</v>
      </c>
      <c r="X4" s="73" t="s">
        <v>52</v>
      </c>
      <c r="Y4" s="70" t="s">
        <v>53</v>
      </c>
      <c r="Z4" s="72" t="s">
        <v>54</v>
      </c>
      <c r="AA4" s="73" t="s">
        <v>55</v>
      </c>
      <c r="AB4" s="73" t="s">
        <v>56</v>
      </c>
      <c r="AC4" s="70" t="s">
        <v>57</v>
      </c>
    </row>
    <row r="5" spans="1:30" ht="195" customHeight="1">
      <c r="A5" s="387"/>
      <c r="B5" s="390"/>
      <c r="C5" s="397"/>
      <c r="D5" s="398" t="s">
        <v>2</v>
      </c>
      <c r="E5" s="382" t="s">
        <v>20</v>
      </c>
      <c r="F5" s="382" t="s">
        <v>21</v>
      </c>
      <c r="G5" s="6" t="s">
        <v>22</v>
      </c>
      <c r="H5" s="6" t="s">
        <v>23</v>
      </c>
      <c r="I5" s="6" t="s">
        <v>24</v>
      </c>
      <c r="J5" s="71" t="s">
        <v>25</v>
      </c>
      <c r="K5" s="384" t="s">
        <v>31</v>
      </c>
      <c r="L5" s="382" t="s">
        <v>28</v>
      </c>
      <c r="M5" s="378" t="s">
        <v>29</v>
      </c>
      <c r="N5" s="384" t="s">
        <v>30</v>
      </c>
      <c r="O5" s="382" t="s">
        <v>32</v>
      </c>
      <c r="P5" s="382" t="s">
        <v>33</v>
      </c>
      <c r="Q5" s="378" t="s">
        <v>34</v>
      </c>
      <c r="R5" s="384" t="s">
        <v>58</v>
      </c>
      <c r="S5" s="382" t="s">
        <v>59</v>
      </c>
      <c r="T5" s="382" t="s">
        <v>60</v>
      </c>
      <c r="U5" s="378" t="s">
        <v>61</v>
      </c>
      <c r="V5" s="384" t="s">
        <v>62</v>
      </c>
      <c r="W5" s="382" t="s">
        <v>63</v>
      </c>
      <c r="X5" s="382" t="s">
        <v>64</v>
      </c>
      <c r="Y5" s="378" t="s">
        <v>65</v>
      </c>
      <c r="Z5" s="384" t="s">
        <v>66</v>
      </c>
      <c r="AA5" s="382" t="s">
        <v>67</v>
      </c>
      <c r="AB5" s="382" t="s">
        <v>68</v>
      </c>
      <c r="AC5" s="378" t="s">
        <v>69</v>
      </c>
    </row>
    <row r="6" spans="1:30" ht="15.75" thickBot="1">
      <c r="A6" s="387"/>
      <c r="B6" s="390"/>
      <c r="C6" s="397"/>
      <c r="D6" s="399"/>
      <c r="E6" s="383"/>
      <c r="F6" s="383"/>
      <c r="G6" s="380" t="s">
        <v>26</v>
      </c>
      <c r="H6" s="380"/>
      <c r="I6" s="380" t="s">
        <v>27</v>
      </c>
      <c r="J6" s="381"/>
      <c r="K6" s="400"/>
      <c r="L6" s="377"/>
      <c r="M6" s="401"/>
      <c r="N6" s="400"/>
      <c r="O6" s="377"/>
      <c r="P6" s="377"/>
      <c r="Q6" s="401"/>
      <c r="R6" s="400"/>
      <c r="S6" s="377"/>
      <c r="T6" s="377"/>
      <c r="U6" s="401"/>
      <c r="V6" s="400"/>
      <c r="W6" s="377"/>
      <c r="X6" s="377"/>
      <c r="Y6" s="401"/>
      <c r="Z6" s="400"/>
      <c r="AA6" s="377"/>
      <c r="AB6" s="377"/>
      <c r="AC6" s="401"/>
    </row>
    <row r="7" spans="1:30">
      <c r="A7" s="15">
        <v>1</v>
      </c>
      <c r="B7" s="16" t="s">
        <v>1614</v>
      </c>
      <c r="C7" s="14" t="s">
        <v>70</v>
      </c>
      <c r="D7" s="16" t="s">
        <v>1624</v>
      </c>
      <c r="E7" s="14">
        <v>2</v>
      </c>
      <c r="F7" s="14">
        <v>11</v>
      </c>
      <c r="G7" s="16">
        <v>0</v>
      </c>
      <c r="H7" s="16">
        <v>0</v>
      </c>
      <c r="I7" s="16">
        <f>F7-J7</f>
        <v>10</v>
      </c>
      <c r="J7" s="14">
        <v>1</v>
      </c>
      <c r="K7" s="90">
        <v>30</v>
      </c>
      <c r="L7" s="16">
        <v>0</v>
      </c>
      <c r="M7" s="16">
        <f>IF((F7&gt;K7),E7,0)</f>
        <v>0</v>
      </c>
      <c r="N7" s="16">
        <v>17</v>
      </c>
      <c r="O7" s="90">
        <v>44</v>
      </c>
      <c r="P7" s="16">
        <v>0</v>
      </c>
      <c r="Q7" s="16">
        <f>IF((N7&gt;O7),E7,0)</f>
        <v>0</v>
      </c>
      <c r="R7" s="14">
        <v>4</v>
      </c>
      <c r="S7" s="90">
        <v>8</v>
      </c>
      <c r="T7" s="16">
        <v>0</v>
      </c>
      <c r="U7" s="16">
        <f>IF((R7&gt;S7),E7,0)</f>
        <v>0</v>
      </c>
      <c r="V7" s="14">
        <v>16</v>
      </c>
      <c r="W7" s="90">
        <v>64</v>
      </c>
      <c r="X7" s="16">
        <v>0</v>
      </c>
      <c r="Y7" s="16">
        <f>IF((V7&gt;W7),E7,0)</f>
        <v>0</v>
      </c>
      <c r="Z7" s="14">
        <v>55</v>
      </c>
      <c r="AA7" s="90">
        <v>140</v>
      </c>
      <c r="AB7" s="16">
        <v>0</v>
      </c>
      <c r="AC7" s="54">
        <f>IF((Z7&gt;AA7),E7,0)</f>
        <v>0</v>
      </c>
      <c r="AD7" s="77"/>
    </row>
    <row r="8" spans="1:30">
      <c r="A8" s="17">
        <v>2</v>
      </c>
      <c r="B8" s="18" t="s">
        <v>1614</v>
      </c>
      <c r="C8" s="7" t="s">
        <v>71</v>
      </c>
      <c r="D8" s="18" t="s">
        <v>1624</v>
      </c>
      <c r="E8" s="7">
        <v>1</v>
      </c>
      <c r="F8" s="7">
        <v>2</v>
      </c>
      <c r="G8" s="18">
        <v>0</v>
      </c>
      <c r="H8" s="18">
        <v>0</v>
      </c>
      <c r="I8" s="18">
        <f t="shared" ref="I8:I71" si="0">F8-J8</f>
        <v>2</v>
      </c>
      <c r="J8" s="7">
        <v>0</v>
      </c>
      <c r="K8" s="66">
        <v>30</v>
      </c>
      <c r="L8" s="18">
        <v>0</v>
      </c>
      <c r="M8" s="18">
        <f t="shared" ref="M8:M71" si="1">IF((F8&gt;K8),E8,0)</f>
        <v>0</v>
      </c>
      <c r="N8" s="18">
        <v>4</v>
      </c>
      <c r="O8" s="66">
        <v>44</v>
      </c>
      <c r="P8" s="18">
        <v>0</v>
      </c>
      <c r="Q8" s="18">
        <f t="shared" ref="Q8:Q71" si="2">IF((N8&gt;O8),E8,0)</f>
        <v>0</v>
      </c>
      <c r="R8" s="7">
        <v>4</v>
      </c>
      <c r="S8" s="66">
        <v>8</v>
      </c>
      <c r="T8" s="18">
        <v>0</v>
      </c>
      <c r="U8" s="18">
        <f t="shared" ref="U8:U71" si="3">IF((R8&gt;S8),E8,0)</f>
        <v>0</v>
      </c>
      <c r="V8" s="7">
        <v>16</v>
      </c>
      <c r="W8" s="66">
        <v>64</v>
      </c>
      <c r="X8" s="18">
        <v>0</v>
      </c>
      <c r="Y8" s="18">
        <f t="shared" ref="Y8:Y71" si="4">IF((V8&gt;W8),E8,0)</f>
        <v>0</v>
      </c>
      <c r="Z8" s="7">
        <v>33</v>
      </c>
      <c r="AA8" s="66">
        <v>140</v>
      </c>
      <c r="AB8" s="18">
        <v>0</v>
      </c>
      <c r="AC8" s="10">
        <f t="shared" ref="AC8:AC71" si="5">IF((Z8&gt;AA8),E8,0)</f>
        <v>0</v>
      </c>
      <c r="AD8" s="77"/>
    </row>
    <row r="9" spans="1:30">
      <c r="A9" s="17">
        <v>3</v>
      </c>
      <c r="B9" s="18" t="s">
        <v>1614</v>
      </c>
      <c r="C9" s="7" t="s">
        <v>72</v>
      </c>
      <c r="D9" s="18" t="s">
        <v>1624</v>
      </c>
      <c r="E9" s="7">
        <v>4</v>
      </c>
      <c r="F9" s="7">
        <v>4</v>
      </c>
      <c r="G9" s="18">
        <v>0</v>
      </c>
      <c r="H9" s="18">
        <v>0</v>
      </c>
      <c r="I9" s="18">
        <f t="shared" si="0"/>
        <v>4</v>
      </c>
      <c r="J9" s="7">
        <v>0</v>
      </c>
      <c r="K9" s="66">
        <v>30</v>
      </c>
      <c r="L9" s="18">
        <v>0</v>
      </c>
      <c r="M9" s="18">
        <f t="shared" si="1"/>
        <v>0</v>
      </c>
      <c r="N9" s="18">
        <v>16</v>
      </c>
      <c r="O9" s="66">
        <v>44</v>
      </c>
      <c r="P9" s="18">
        <v>0</v>
      </c>
      <c r="Q9" s="18">
        <f t="shared" si="2"/>
        <v>0</v>
      </c>
      <c r="R9" s="7">
        <v>8</v>
      </c>
      <c r="S9" s="66">
        <v>8</v>
      </c>
      <c r="T9" s="18">
        <v>0</v>
      </c>
      <c r="U9" s="18">
        <f t="shared" si="3"/>
        <v>0</v>
      </c>
      <c r="V9" s="7">
        <v>18</v>
      </c>
      <c r="W9" s="66">
        <v>64</v>
      </c>
      <c r="X9" s="18">
        <v>0</v>
      </c>
      <c r="Y9" s="18">
        <f t="shared" si="4"/>
        <v>0</v>
      </c>
      <c r="Z9" s="7">
        <v>94</v>
      </c>
      <c r="AA9" s="66">
        <v>140</v>
      </c>
      <c r="AB9" s="18">
        <v>0</v>
      </c>
      <c r="AC9" s="10">
        <f t="shared" si="5"/>
        <v>0</v>
      </c>
      <c r="AD9" s="77"/>
    </row>
    <row r="10" spans="1:30">
      <c r="A10" s="17">
        <v>4</v>
      </c>
      <c r="B10" s="18" t="s">
        <v>1614</v>
      </c>
      <c r="C10" s="7" t="s">
        <v>73</v>
      </c>
      <c r="D10" s="18" t="s">
        <v>1624</v>
      </c>
      <c r="E10" s="7">
        <v>3</v>
      </c>
      <c r="F10" s="7">
        <v>12</v>
      </c>
      <c r="G10" s="18">
        <v>0</v>
      </c>
      <c r="H10" s="18">
        <v>0</v>
      </c>
      <c r="I10" s="18">
        <f t="shared" si="0"/>
        <v>12</v>
      </c>
      <c r="J10" s="7">
        <v>0</v>
      </c>
      <c r="K10" s="66">
        <v>30</v>
      </c>
      <c r="L10" s="18">
        <v>0</v>
      </c>
      <c r="M10" s="18">
        <f t="shared" si="1"/>
        <v>0</v>
      </c>
      <c r="N10" s="18">
        <v>25</v>
      </c>
      <c r="O10" s="66">
        <v>44</v>
      </c>
      <c r="P10" s="18">
        <v>0</v>
      </c>
      <c r="Q10" s="18">
        <f t="shared" si="2"/>
        <v>0</v>
      </c>
      <c r="R10" s="7">
        <v>8</v>
      </c>
      <c r="S10" s="66">
        <v>8</v>
      </c>
      <c r="T10" s="18">
        <v>0</v>
      </c>
      <c r="U10" s="18">
        <f t="shared" si="3"/>
        <v>0</v>
      </c>
      <c r="V10" s="7">
        <v>20</v>
      </c>
      <c r="W10" s="66">
        <v>64</v>
      </c>
      <c r="X10" s="18">
        <v>0</v>
      </c>
      <c r="Y10" s="18">
        <f t="shared" si="4"/>
        <v>0</v>
      </c>
      <c r="Z10" s="7">
        <v>37</v>
      </c>
      <c r="AA10" s="66">
        <v>140</v>
      </c>
      <c r="AB10" s="18">
        <v>0</v>
      </c>
      <c r="AC10" s="10">
        <f t="shared" si="5"/>
        <v>0</v>
      </c>
      <c r="AD10" s="77"/>
    </row>
    <row r="11" spans="1:30">
      <c r="A11" s="17">
        <v>5</v>
      </c>
      <c r="B11" s="18" t="s">
        <v>1614</v>
      </c>
      <c r="C11" s="7" t="s">
        <v>74</v>
      </c>
      <c r="D11" s="18" t="s">
        <v>1624</v>
      </c>
      <c r="E11" s="7">
        <v>1</v>
      </c>
      <c r="F11" s="7">
        <v>6</v>
      </c>
      <c r="G11" s="18">
        <v>0</v>
      </c>
      <c r="H11" s="18">
        <v>0</v>
      </c>
      <c r="I11" s="18">
        <f t="shared" si="0"/>
        <v>6</v>
      </c>
      <c r="J11" s="7">
        <v>0</v>
      </c>
      <c r="K11" s="66">
        <v>30</v>
      </c>
      <c r="L11" s="18">
        <v>0</v>
      </c>
      <c r="M11" s="18">
        <f t="shared" si="1"/>
        <v>0</v>
      </c>
      <c r="N11" s="18">
        <v>6</v>
      </c>
      <c r="O11" s="66">
        <v>44</v>
      </c>
      <c r="P11" s="18">
        <v>0</v>
      </c>
      <c r="Q11" s="18">
        <f t="shared" si="2"/>
        <v>0</v>
      </c>
      <c r="R11" s="7">
        <v>4</v>
      </c>
      <c r="S11" s="66">
        <v>8</v>
      </c>
      <c r="T11" s="18">
        <v>0</v>
      </c>
      <c r="U11" s="18">
        <f t="shared" si="3"/>
        <v>0</v>
      </c>
      <c r="V11" s="7">
        <v>16</v>
      </c>
      <c r="W11" s="66">
        <v>64</v>
      </c>
      <c r="X11" s="18">
        <v>0</v>
      </c>
      <c r="Y11" s="18">
        <f t="shared" si="4"/>
        <v>0</v>
      </c>
      <c r="Z11" s="7">
        <v>33</v>
      </c>
      <c r="AA11" s="66">
        <v>140</v>
      </c>
      <c r="AB11" s="18">
        <v>0</v>
      </c>
      <c r="AC11" s="10">
        <f t="shared" si="5"/>
        <v>0</v>
      </c>
      <c r="AD11" s="77"/>
    </row>
    <row r="12" spans="1:30">
      <c r="A12" s="17">
        <v>6</v>
      </c>
      <c r="B12" s="18" t="s">
        <v>1614</v>
      </c>
      <c r="C12" s="7" t="s">
        <v>75</v>
      </c>
      <c r="D12" s="18" t="s">
        <v>1624</v>
      </c>
      <c r="E12" s="7">
        <v>0</v>
      </c>
      <c r="F12" s="7">
        <v>4</v>
      </c>
      <c r="G12" s="18">
        <v>0</v>
      </c>
      <c r="H12" s="18">
        <v>0</v>
      </c>
      <c r="I12" s="18">
        <f t="shared" si="0"/>
        <v>4</v>
      </c>
      <c r="J12" s="7">
        <v>0</v>
      </c>
      <c r="K12" s="66">
        <v>30</v>
      </c>
      <c r="L12" s="18">
        <v>0</v>
      </c>
      <c r="M12" s="18">
        <f t="shared" si="1"/>
        <v>0</v>
      </c>
      <c r="N12" s="18">
        <v>4</v>
      </c>
      <c r="O12" s="66">
        <v>44</v>
      </c>
      <c r="P12" s="18">
        <v>0</v>
      </c>
      <c r="Q12" s="18">
        <f t="shared" si="2"/>
        <v>0</v>
      </c>
      <c r="R12" s="7">
        <v>0</v>
      </c>
      <c r="S12" s="66">
        <v>8</v>
      </c>
      <c r="T12" s="18">
        <v>0</v>
      </c>
      <c r="U12" s="18">
        <f t="shared" si="3"/>
        <v>0</v>
      </c>
      <c r="V12" s="7">
        <v>0</v>
      </c>
      <c r="W12" s="66">
        <v>64</v>
      </c>
      <c r="X12" s="18">
        <v>0</v>
      </c>
      <c r="Y12" s="18">
        <f t="shared" si="4"/>
        <v>0</v>
      </c>
      <c r="Z12" s="7">
        <v>43</v>
      </c>
      <c r="AA12" s="66">
        <v>140</v>
      </c>
      <c r="AB12" s="18">
        <v>0</v>
      </c>
      <c r="AC12" s="10">
        <f t="shared" si="5"/>
        <v>0</v>
      </c>
      <c r="AD12" s="77"/>
    </row>
    <row r="13" spans="1:30">
      <c r="A13" s="17">
        <v>7</v>
      </c>
      <c r="B13" s="18" t="s">
        <v>1614</v>
      </c>
      <c r="C13" s="7" t="s">
        <v>76</v>
      </c>
      <c r="D13" s="18" t="s">
        <v>1624</v>
      </c>
      <c r="E13" s="7">
        <v>1</v>
      </c>
      <c r="F13" s="7">
        <v>4</v>
      </c>
      <c r="G13" s="18">
        <v>0</v>
      </c>
      <c r="H13" s="18">
        <v>0</v>
      </c>
      <c r="I13" s="18">
        <f t="shared" si="0"/>
        <v>4</v>
      </c>
      <c r="J13" s="7">
        <v>0</v>
      </c>
      <c r="K13" s="66">
        <v>30</v>
      </c>
      <c r="L13" s="18">
        <v>0</v>
      </c>
      <c r="M13" s="18">
        <f t="shared" si="1"/>
        <v>0</v>
      </c>
      <c r="N13" s="18">
        <v>15</v>
      </c>
      <c r="O13" s="66">
        <v>44</v>
      </c>
      <c r="P13" s="18">
        <v>0</v>
      </c>
      <c r="Q13" s="18">
        <f t="shared" si="2"/>
        <v>0</v>
      </c>
      <c r="R13" s="7">
        <v>4</v>
      </c>
      <c r="S13" s="66">
        <v>8</v>
      </c>
      <c r="T13" s="18">
        <v>0</v>
      </c>
      <c r="U13" s="18">
        <f t="shared" si="3"/>
        <v>0</v>
      </c>
      <c r="V13" s="7">
        <v>16</v>
      </c>
      <c r="W13" s="66">
        <v>64</v>
      </c>
      <c r="X13" s="18">
        <v>0</v>
      </c>
      <c r="Y13" s="18">
        <f t="shared" si="4"/>
        <v>0</v>
      </c>
      <c r="Z13" s="7">
        <v>19</v>
      </c>
      <c r="AA13" s="66">
        <v>140</v>
      </c>
      <c r="AB13" s="18">
        <v>0</v>
      </c>
      <c r="AC13" s="10">
        <f t="shared" si="5"/>
        <v>0</v>
      </c>
      <c r="AD13" s="77"/>
    </row>
    <row r="14" spans="1:30">
      <c r="A14" s="17">
        <v>8</v>
      </c>
      <c r="B14" s="18" t="s">
        <v>1614</v>
      </c>
      <c r="C14" s="7" t="s">
        <v>77</v>
      </c>
      <c r="D14" s="18" t="s">
        <v>1624</v>
      </c>
      <c r="E14" s="7">
        <v>3</v>
      </c>
      <c r="F14" s="7">
        <v>5</v>
      </c>
      <c r="G14" s="18">
        <v>0</v>
      </c>
      <c r="H14" s="18">
        <v>0</v>
      </c>
      <c r="I14" s="18">
        <f t="shared" si="0"/>
        <v>5</v>
      </c>
      <c r="J14" s="7">
        <v>0</v>
      </c>
      <c r="K14" s="66">
        <v>30</v>
      </c>
      <c r="L14" s="18">
        <v>0</v>
      </c>
      <c r="M14" s="18">
        <f t="shared" si="1"/>
        <v>0</v>
      </c>
      <c r="N14" s="18">
        <v>10</v>
      </c>
      <c r="O14" s="66">
        <v>44</v>
      </c>
      <c r="P14" s="18">
        <v>0</v>
      </c>
      <c r="Q14" s="18">
        <f t="shared" si="2"/>
        <v>0</v>
      </c>
      <c r="R14" s="7">
        <v>4</v>
      </c>
      <c r="S14" s="66">
        <v>8</v>
      </c>
      <c r="T14" s="18">
        <v>0</v>
      </c>
      <c r="U14" s="18">
        <f t="shared" si="3"/>
        <v>0</v>
      </c>
      <c r="V14" s="7">
        <v>16</v>
      </c>
      <c r="W14" s="66">
        <v>64</v>
      </c>
      <c r="X14" s="18">
        <v>0</v>
      </c>
      <c r="Y14" s="18">
        <f t="shared" si="4"/>
        <v>0</v>
      </c>
      <c r="Z14" s="7">
        <v>34</v>
      </c>
      <c r="AA14" s="66">
        <v>140</v>
      </c>
      <c r="AB14" s="18">
        <v>0</v>
      </c>
      <c r="AC14" s="10">
        <f t="shared" si="5"/>
        <v>0</v>
      </c>
      <c r="AD14" s="77"/>
    </row>
    <row r="15" spans="1:30">
      <c r="A15" s="17">
        <v>9</v>
      </c>
      <c r="B15" s="18" t="s">
        <v>1614</v>
      </c>
      <c r="C15" s="7" t="s">
        <v>78</v>
      </c>
      <c r="D15" s="18" t="s">
        <v>1624</v>
      </c>
      <c r="E15" s="7">
        <v>1</v>
      </c>
      <c r="F15" s="7">
        <v>6</v>
      </c>
      <c r="G15" s="18">
        <v>0</v>
      </c>
      <c r="H15" s="18">
        <v>0</v>
      </c>
      <c r="I15" s="18">
        <f t="shared" si="0"/>
        <v>5</v>
      </c>
      <c r="J15" s="7">
        <v>1</v>
      </c>
      <c r="K15" s="66">
        <v>30</v>
      </c>
      <c r="L15" s="18">
        <v>0</v>
      </c>
      <c r="M15" s="18">
        <f t="shared" si="1"/>
        <v>0</v>
      </c>
      <c r="N15" s="18">
        <v>20</v>
      </c>
      <c r="O15" s="66">
        <v>44</v>
      </c>
      <c r="P15" s="18">
        <v>0</v>
      </c>
      <c r="Q15" s="18">
        <f t="shared" si="2"/>
        <v>0</v>
      </c>
      <c r="R15" s="7">
        <v>4</v>
      </c>
      <c r="S15" s="66">
        <v>8</v>
      </c>
      <c r="T15" s="18">
        <v>0</v>
      </c>
      <c r="U15" s="18">
        <f t="shared" si="3"/>
        <v>0</v>
      </c>
      <c r="V15" s="7">
        <v>16</v>
      </c>
      <c r="W15" s="66">
        <v>64</v>
      </c>
      <c r="X15" s="18">
        <v>0</v>
      </c>
      <c r="Y15" s="18">
        <f t="shared" si="4"/>
        <v>0</v>
      </c>
      <c r="Z15" s="7">
        <v>25</v>
      </c>
      <c r="AA15" s="66">
        <v>140</v>
      </c>
      <c r="AB15" s="18">
        <v>0</v>
      </c>
      <c r="AC15" s="10">
        <f t="shared" si="5"/>
        <v>0</v>
      </c>
      <c r="AD15" s="77"/>
    </row>
    <row r="16" spans="1:30">
      <c r="A16" s="17">
        <v>10</v>
      </c>
      <c r="B16" s="18" t="s">
        <v>1614</v>
      </c>
      <c r="C16" s="7" t="s">
        <v>79</v>
      </c>
      <c r="D16" s="18" t="s">
        <v>1624</v>
      </c>
      <c r="E16" s="7">
        <v>2</v>
      </c>
      <c r="F16" s="7">
        <v>0</v>
      </c>
      <c r="G16" s="18">
        <v>0</v>
      </c>
      <c r="H16" s="18">
        <v>0</v>
      </c>
      <c r="I16" s="18">
        <f t="shared" si="0"/>
        <v>0</v>
      </c>
      <c r="J16" s="7">
        <v>0</v>
      </c>
      <c r="K16" s="66">
        <v>30</v>
      </c>
      <c r="L16" s="18">
        <v>0</v>
      </c>
      <c r="M16" s="18">
        <f t="shared" si="1"/>
        <v>0</v>
      </c>
      <c r="N16" s="18">
        <v>0</v>
      </c>
      <c r="O16" s="66">
        <v>44</v>
      </c>
      <c r="P16" s="18">
        <v>0</v>
      </c>
      <c r="Q16" s="18">
        <f t="shared" si="2"/>
        <v>0</v>
      </c>
      <c r="R16" s="7">
        <v>4</v>
      </c>
      <c r="S16" s="66">
        <v>8</v>
      </c>
      <c r="T16" s="18">
        <v>0</v>
      </c>
      <c r="U16" s="18">
        <f t="shared" si="3"/>
        <v>0</v>
      </c>
      <c r="V16" s="7">
        <v>16</v>
      </c>
      <c r="W16" s="66">
        <v>64</v>
      </c>
      <c r="X16" s="18">
        <v>0</v>
      </c>
      <c r="Y16" s="18">
        <f t="shared" si="4"/>
        <v>0</v>
      </c>
      <c r="Z16" s="7">
        <v>35</v>
      </c>
      <c r="AA16" s="66">
        <v>140</v>
      </c>
      <c r="AB16" s="18">
        <v>0</v>
      </c>
      <c r="AC16" s="10">
        <f t="shared" si="5"/>
        <v>0</v>
      </c>
      <c r="AD16" s="77"/>
    </row>
    <row r="17" spans="1:30">
      <c r="A17" s="17">
        <v>11</v>
      </c>
      <c r="B17" s="18" t="s">
        <v>1614</v>
      </c>
      <c r="C17" s="7" t="s">
        <v>80</v>
      </c>
      <c r="D17" s="18" t="s">
        <v>1624</v>
      </c>
      <c r="E17" s="7">
        <v>1</v>
      </c>
      <c r="F17" s="7">
        <v>2</v>
      </c>
      <c r="G17" s="18">
        <v>0</v>
      </c>
      <c r="H17" s="18">
        <v>0</v>
      </c>
      <c r="I17" s="18">
        <f t="shared" si="0"/>
        <v>2</v>
      </c>
      <c r="J17" s="7">
        <v>0</v>
      </c>
      <c r="K17" s="66">
        <v>30</v>
      </c>
      <c r="L17" s="18">
        <v>0</v>
      </c>
      <c r="M17" s="18">
        <f t="shared" si="1"/>
        <v>0</v>
      </c>
      <c r="N17" s="18">
        <v>10</v>
      </c>
      <c r="O17" s="66">
        <v>44</v>
      </c>
      <c r="P17" s="18">
        <v>0</v>
      </c>
      <c r="Q17" s="18">
        <f t="shared" si="2"/>
        <v>0</v>
      </c>
      <c r="R17" s="7">
        <v>4</v>
      </c>
      <c r="S17" s="66">
        <v>8</v>
      </c>
      <c r="T17" s="18">
        <v>0</v>
      </c>
      <c r="U17" s="18">
        <f t="shared" si="3"/>
        <v>0</v>
      </c>
      <c r="V17" s="7">
        <v>16</v>
      </c>
      <c r="W17" s="66">
        <v>64</v>
      </c>
      <c r="X17" s="18">
        <v>0</v>
      </c>
      <c r="Y17" s="18">
        <f t="shared" si="4"/>
        <v>0</v>
      </c>
      <c r="Z17" s="7">
        <v>21</v>
      </c>
      <c r="AA17" s="66">
        <v>140</v>
      </c>
      <c r="AB17" s="18">
        <v>0</v>
      </c>
      <c r="AC17" s="10">
        <f t="shared" si="5"/>
        <v>0</v>
      </c>
      <c r="AD17" s="77"/>
    </row>
    <row r="18" spans="1:30">
      <c r="A18" s="17">
        <v>12</v>
      </c>
      <c r="B18" s="18" t="s">
        <v>1614</v>
      </c>
      <c r="C18" s="7" t="s">
        <v>81</v>
      </c>
      <c r="D18" s="18" t="s">
        <v>1624</v>
      </c>
      <c r="E18" s="7">
        <v>1</v>
      </c>
      <c r="F18" s="7">
        <v>4</v>
      </c>
      <c r="G18" s="18">
        <v>0</v>
      </c>
      <c r="H18" s="18">
        <v>0</v>
      </c>
      <c r="I18" s="18">
        <f t="shared" si="0"/>
        <v>4</v>
      </c>
      <c r="J18" s="7">
        <v>0</v>
      </c>
      <c r="K18" s="66">
        <v>30</v>
      </c>
      <c r="L18" s="18">
        <v>0</v>
      </c>
      <c r="M18" s="18">
        <f t="shared" si="1"/>
        <v>0</v>
      </c>
      <c r="N18" s="18">
        <v>5</v>
      </c>
      <c r="O18" s="66">
        <v>44</v>
      </c>
      <c r="P18" s="18">
        <v>0</v>
      </c>
      <c r="Q18" s="18">
        <f t="shared" si="2"/>
        <v>0</v>
      </c>
      <c r="R18" s="7">
        <v>4</v>
      </c>
      <c r="S18" s="66">
        <v>8</v>
      </c>
      <c r="T18" s="18">
        <v>0</v>
      </c>
      <c r="U18" s="18">
        <f t="shared" si="3"/>
        <v>0</v>
      </c>
      <c r="V18" s="7">
        <v>16</v>
      </c>
      <c r="W18" s="66">
        <v>64</v>
      </c>
      <c r="X18" s="18">
        <v>0</v>
      </c>
      <c r="Y18" s="18">
        <f t="shared" si="4"/>
        <v>0</v>
      </c>
      <c r="Z18" s="7">
        <v>119</v>
      </c>
      <c r="AA18" s="66">
        <v>140</v>
      </c>
      <c r="AB18" s="18">
        <v>0</v>
      </c>
      <c r="AC18" s="10">
        <f t="shared" si="5"/>
        <v>0</v>
      </c>
      <c r="AD18" s="77"/>
    </row>
    <row r="19" spans="1:30">
      <c r="A19" s="17">
        <v>13</v>
      </c>
      <c r="B19" s="18" t="s">
        <v>1614</v>
      </c>
      <c r="C19" s="7" t="s">
        <v>82</v>
      </c>
      <c r="D19" s="18" t="s">
        <v>1624</v>
      </c>
      <c r="E19" s="7">
        <v>1</v>
      </c>
      <c r="F19" s="7">
        <v>4</v>
      </c>
      <c r="G19" s="18">
        <v>0</v>
      </c>
      <c r="H19" s="18">
        <v>0</v>
      </c>
      <c r="I19" s="18">
        <f t="shared" si="0"/>
        <v>4</v>
      </c>
      <c r="J19" s="7">
        <v>0</v>
      </c>
      <c r="K19" s="66">
        <v>30</v>
      </c>
      <c r="L19" s="18">
        <v>0</v>
      </c>
      <c r="M19" s="18">
        <f t="shared" si="1"/>
        <v>0</v>
      </c>
      <c r="N19" s="18">
        <v>6</v>
      </c>
      <c r="O19" s="66">
        <v>44</v>
      </c>
      <c r="P19" s="18">
        <v>0</v>
      </c>
      <c r="Q19" s="18">
        <f t="shared" si="2"/>
        <v>0</v>
      </c>
      <c r="R19" s="7">
        <v>4</v>
      </c>
      <c r="S19" s="66">
        <v>8</v>
      </c>
      <c r="T19" s="18">
        <v>0</v>
      </c>
      <c r="U19" s="18">
        <f t="shared" si="3"/>
        <v>0</v>
      </c>
      <c r="V19" s="7">
        <v>16</v>
      </c>
      <c r="W19" s="66">
        <v>64</v>
      </c>
      <c r="X19" s="18">
        <v>0</v>
      </c>
      <c r="Y19" s="18">
        <f t="shared" si="4"/>
        <v>0</v>
      </c>
      <c r="Z19" s="7">
        <v>23</v>
      </c>
      <c r="AA19" s="66">
        <v>140</v>
      </c>
      <c r="AB19" s="18">
        <v>0</v>
      </c>
      <c r="AC19" s="10">
        <f t="shared" si="5"/>
        <v>0</v>
      </c>
      <c r="AD19" s="77"/>
    </row>
    <row r="20" spans="1:30">
      <c r="A20" s="17">
        <v>14</v>
      </c>
      <c r="B20" s="18" t="s">
        <v>1614</v>
      </c>
      <c r="C20" s="7" t="s">
        <v>83</v>
      </c>
      <c r="D20" s="18" t="s">
        <v>1624</v>
      </c>
      <c r="E20" s="7">
        <v>7</v>
      </c>
      <c r="F20" s="7">
        <v>2</v>
      </c>
      <c r="G20" s="18">
        <v>0</v>
      </c>
      <c r="H20" s="18">
        <v>0</v>
      </c>
      <c r="I20" s="18">
        <f t="shared" si="0"/>
        <v>2</v>
      </c>
      <c r="J20" s="7">
        <v>0</v>
      </c>
      <c r="K20" s="66">
        <v>30</v>
      </c>
      <c r="L20" s="18">
        <v>0</v>
      </c>
      <c r="M20" s="18">
        <f t="shared" si="1"/>
        <v>0</v>
      </c>
      <c r="N20" s="18">
        <v>4</v>
      </c>
      <c r="O20" s="66">
        <v>44</v>
      </c>
      <c r="P20" s="18">
        <v>0</v>
      </c>
      <c r="Q20" s="18">
        <f t="shared" si="2"/>
        <v>0</v>
      </c>
      <c r="R20" s="7">
        <v>2</v>
      </c>
      <c r="S20" s="66">
        <v>8</v>
      </c>
      <c r="T20" s="18">
        <v>0</v>
      </c>
      <c r="U20" s="18">
        <f t="shared" si="3"/>
        <v>0</v>
      </c>
      <c r="V20" s="7">
        <v>8</v>
      </c>
      <c r="W20" s="66">
        <v>64</v>
      </c>
      <c r="X20" s="18">
        <v>0</v>
      </c>
      <c r="Y20" s="18">
        <f t="shared" si="4"/>
        <v>0</v>
      </c>
      <c r="Z20" s="7">
        <v>100</v>
      </c>
      <c r="AA20" s="66">
        <v>140</v>
      </c>
      <c r="AB20" s="18">
        <v>0</v>
      </c>
      <c r="AC20" s="10">
        <f t="shared" si="5"/>
        <v>0</v>
      </c>
      <c r="AD20" s="77"/>
    </row>
    <row r="21" spans="1:30">
      <c r="A21" s="17">
        <v>15</v>
      </c>
      <c r="B21" s="18" t="s">
        <v>1614</v>
      </c>
      <c r="C21" s="7" t="s">
        <v>84</v>
      </c>
      <c r="D21" s="18" t="s">
        <v>1624</v>
      </c>
      <c r="E21" s="7">
        <v>4</v>
      </c>
      <c r="F21" s="7">
        <v>4</v>
      </c>
      <c r="G21" s="18">
        <v>0</v>
      </c>
      <c r="H21" s="18">
        <v>0</v>
      </c>
      <c r="I21" s="18">
        <f t="shared" si="0"/>
        <v>4</v>
      </c>
      <c r="J21" s="7">
        <v>0</v>
      </c>
      <c r="K21" s="66">
        <v>30</v>
      </c>
      <c r="L21" s="18">
        <v>0</v>
      </c>
      <c r="M21" s="18">
        <f t="shared" si="1"/>
        <v>0</v>
      </c>
      <c r="N21" s="18">
        <v>6</v>
      </c>
      <c r="O21" s="66">
        <v>44</v>
      </c>
      <c r="P21" s="18">
        <v>0</v>
      </c>
      <c r="Q21" s="18">
        <f t="shared" si="2"/>
        <v>0</v>
      </c>
      <c r="R21" s="7">
        <v>9</v>
      </c>
      <c r="S21" s="66">
        <v>8</v>
      </c>
      <c r="T21" s="18">
        <v>0</v>
      </c>
      <c r="U21" s="18">
        <f t="shared" si="3"/>
        <v>4</v>
      </c>
      <c r="V21" s="7">
        <v>26</v>
      </c>
      <c r="W21" s="66">
        <v>64</v>
      </c>
      <c r="X21" s="18">
        <v>0</v>
      </c>
      <c r="Y21" s="18">
        <f t="shared" si="4"/>
        <v>0</v>
      </c>
      <c r="Z21" s="7">
        <v>39</v>
      </c>
      <c r="AA21" s="66">
        <v>140</v>
      </c>
      <c r="AB21" s="18">
        <v>0</v>
      </c>
      <c r="AC21" s="10">
        <f t="shared" si="5"/>
        <v>0</v>
      </c>
      <c r="AD21" s="77"/>
    </row>
    <row r="22" spans="1:30">
      <c r="A22" s="17">
        <v>16</v>
      </c>
      <c r="B22" s="18" t="s">
        <v>1614</v>
      </c>
      <c r="C22" s="7" t="s">
        <v>85</v>
      </c>
      <c r="D22" s="18" t="s">
        <v>1624</v>
      </c>
      <c r="E22" s="7">
        <v>13</v>
      </c>
      <c r="F22" s="7">
        <v>3</v>
      </c>
      <c r="G22" s="18">
        <v>0</v>
      </c>
      <c r="H22" s="18">
        <v>0</v>
      </c>
      <c r="I22" s="18">
        <f t="shared" si="0"/>
        <v>3</v>
      </c>
      <c r="J22" s="7">
        <v>0</v>
      </c>
      <c r="K22" s="66">
        <v>30</v>
      </c>
      <c r="L22" s="18">
        <v>0</v>
      </c>
      <c r="M22" s="18">
        <f t="shared" si="1"/>
        <v>0</v>
      </c>
      <c r="N22" s="18">
        <v>6</v>
      </c>
      <c r="O22" s="66">
        <v>44</v>
      </c>
      <c r="P22" s="18">
        <v>0</v>
      </c>
      <c r="Q22" s="18">
        <f t="shared" si="2"/>
        <v>0</v>
      </c>
      <c r="R22" s="7">
        <v>9</v>
      </c>
      <c r="S22" s="66">
        <v>8</v>
      </c>
      <c r="T22" s="18">
        <v>0</v>
      </c>
      <c r="U22" s="18">
        <f t="shared" si="3"/>
        <v>13</v>
      </c>
      <c r="V22" s="7">
        <v>24</v>
      </c>
      <c r="W22" s="66">
        <v>64</v>
      </c>
      <c r="X22" s="18">
        <v>0</v>
      </c>
      <c r="Y22" s="18">
        <f t="shared" si="4"/>
        <v>0</v>
      </c>
      <c r="Z22" s="7">
        <v>32</v>
      </c>
      <c r="AA22" s="66">
        <v>140</v>
      </c>
      <c r="AB22" s="18">
        <v>0</v>
      </c>
      <c r="AC22" s="10">
        <f t="shared" si="5"/>
        <v>0</v>
      </c>
      <c r="AD22" s="77"/>
    </row>
    <row r="23" spans="1:30">
      <c r="A23" s="17">
        <v>17</v>
      </c>
      <c r="B23" s="18" t="s">
        <v>1614</v>
      </c>
      <c r="C23" s="7" t="s">
        <v>86</v>
      </c>
      <c r="D23" s="18" t="s">
        <v>1624</v>
      </c>
      <c r="E23" s="7">
        <v>0</v>
      </c>
      <c r="F23" s="7">
        <v>7</v>
      </c>
      <c r="G23" s="18">
        <v>0</v>
      </c>
      <c r="H23" s="18">
        <v>0</v>
      </c>
      <c r="I23" s="18">
        <f t="shared" si="0"/>
        <v>7</v>
      </c>
      <c r="J23" s="7">
        <v>0</v>
      </c>
      <c r="K23" s="66">
        <v>30</v>
      </c>
      <c r="L23" s="18">
        <v>0</v>
      </c>
      <c r="M23" s="18">
        <f t="shared" si="1"/>
        <v>0</v>
      </c>
      <c r="N23" s="18">
        <v>11</v>
      </c>
      <c r="O23" s="66">
        <v>44</v>
      </c>
      <c r="P23" s="18">
        <v>0</v>
      </c>
      <c r="Q23" s="18">
        <f t="shared" si="2"/>
        <v>0</v>
      </c>
      <c r="R23" s="7">
        <v>3</v>
      </c>
      <c r="S23" s="66">
        <v>8</v>
      </c>
      <c r="T23" s="18">
        <v>0</v>
      </c>
      <c r="U23" s="18">
        <f t="shared" si="3"/>
        <v>0</v>
      </c>
      <c r="V23" s="7">
        <v>8</v>
      </c>
      <c r="W23" s="66">
        <v>64</v>
      </c>
      <c r="X23" s="18">
        <v>0</v>
      </c>
      <c r="Y23" s="18">
        <f t="shared" si="4"/>
        <v>0</v>
      </c>
      <c r="Z23" s="7">
        <v>46</v>
      </c>
      <c r="AA23" s="66">
        <v>140</v>
      </c>
      <c r="AB23" s="18">
        <v>0</v>
      </c>
      <c r="AC23" s="10">
        <f t="shared" si="5"/>
        <v>0</v>
      </c>
      <c r="AD23" s="77"/>
    </row>
    <row r="24" spans="1:30">
      <c r="A24" s="17">
        <v>18</v>
      </c>
      <c r="B24" s="18" t="s">
        <v>1614</v>
      </c>
      <c r="C24" s="7" t="s">
        <v>87</v>
      </c>
      <c r="D24" s="18" t="s">
        <v>1624</v>
      </c>
      <c r="E24" s="7">
        <v>1</v>
      </c>
      <c r="F24" s="7">
        <v>2</v>
      </c>
      <c r="G24" s="18">
        <v>0</v>
      </c>
      <c r="H24" s="18">
        <v>0</v>
      </c>
      <c r="I24" s="18">
        <f t="shared" si="0"/>
        <v>2</v>
      </c>
      <c r="J24" s="7">
        <v>0</v>
      </c>
      <c r="K24" s="66">
        <v>30</v>
      </c>
      <c r="L24" s="18">
        <v>0</v>
      </c>
      <c r="M24" s="18">
        <f t="shared" si="1"/>
        <v>0</v>
      </c>
      <c r="N24" s="18">
        <v>3</v>
      </c>
      <c r="O24" s="66">
        <v>44</v>
      </c>
      <c r="P24" s="18">
        <v>0</v>
      </c>
      <c r="Q24" s="18">
        <f t="shared" si="2"/>
        <v>0</v>
      </c>
      <c r="R24" s="7">
        <v>2</v>
      </c>
      <c r="S24" s="66">
        <v>8</v>
      </c>
      <c r="T24" s="18">
        <v>0</v>
      </c>
      <c r="U24" s="18">
        <f t="shared" si="3"/>
        <v>0</v>
      </c>
      <c r="V24" s="7">
        <v>9</v>
      </c>
      <c r="W24" s="66">
        <v>64</v>
      </c>
      <c r="X24" s="18">
        <v>0</v>
      </c>
      <c r="Y24" s="18">
        <f t="shared" si="4"/>
        <v>0</v>
      </c>
      <c r="Z24" s="7">
        <v>42</v>
      </c>
      <c r="AA24" s="66">
        <v>140</v>
      </c>
      <c r="AB24" s="18">
        <v>0</v>
      </c>
      <c r="AC24" s="10">
        <f t="shared" si="5"/>
        <v>0</v>
      </c>
      <c r="AD24" s="77"/>
    </row>
    <row r="25" spans="1:30">
      <c r="A25" s="17">
        <v>19</v>
      </c>
      <c r="B25" s="18" t="s">
        <v>1614</v>
      </c>
      <c r="C25" s="7" t="s">
        <v>88</v>
      </c>
      <c r="D25" s="18" t="s">
        <v>1624</v>
      </c>
      <c r="E25" s="7">
        <v>3</v>
      </c>
      <c r="F25" s="7">
        <v>6</v>
      </c>
      <c r="G25" s="18">
        <v>0</v>
      </c>
      <c r="H25" s="18">
        <v>0</v>
      </c>
      <c r="I25" s="18">
        <f t="shared" si="0"/>
        <v>6</v>
      </c>
      <c r="J25" s="7">
        <v>0</v>
      </c>
      <c r="K25" s="66">
        <v>30</v>
      </c>
      <c r="L25" s="18">
        <v>0</v>
      </c>
      <c r="M25" s="18">
        <f t="shared" si="1"/>
        <v>0</v>
      </c>
      <c r="N25" s="18">
        <v>11</v>
      </c>
      <c r="O25" s="66">
        <v>44</v>
      </c>
      <c r="P25" s="18">
        <v>0</v>
      </c>
      <c r="Q25" s="18">
        <f t="shared" si="2"/>
        <v>0</v>
      </c>
      <c r="R25" s="7">
        <v>9</v>
      </c>
      <c r="S25" s="66">
        <v>8</v>
      </c>
      <c r="T25" s="18">
        <v>0</v>
      </c>
      <c r="U25" s="18">
        <f t="shared" si="3"/>
        <v>3</v>
      </c>
      <c r="V25" s="7">
        <v>22</v>
      </c>
      <c r="W25" s="66">
        <v>64</v>
      </c>
      <c r="X25" s="18">
        <v>0</v>
      </c>
      <c r="Y25" s="18">
        <f t="shared" si="4"/>
        <v>0</v>
      </c>
      <c r="Z25" s="7">
        <v>26</v>
      </c>
      <c r="AA25" s="66">
        <v>140</v>
      </c>
      <c r="AB25" s="18">
        <v>0</v>
      </c>
      <c r="AC25" s="10">
        <f t="shared" si="5"/>
        <v>0</v>
      </c>
      <c r="AD25" s="77"/>
    </row>
    <row r="26" spans="1:30">
      <c r="A26" s="17">
        <v>20</v>
      </c>
      <c r="B26" s="18" t="s">
        <v>1614</v>
      </c>
      <c r="C26" s="7" t="s">
        <v>89</v>
      </c>
      <c r="D26" s="18" t="s">
        <v>1624</v>
      </c>
      <c r="E26" s="7">
        <v>2</v>
      </c>
      <c r="F26" s="7">
        <v>7</v>
      </c>
      <c r="G26" s="18">
        <v>0</v>
      </c>
      <c r="H26" s="18">
        <v>0</v>
      </c>
      <c r="I26" s="18">
        <f t="shared" si="0"/>
        <v>7</v>
      </c>
      <c r="J26" s="7">
        <v>0</v>
      </c>
      <c r="K26" s="66">
        <v>30</v>
      </c>
      <c r="L26" s="18">
        <v>0</v>
      </c>
      <c r="M26" s="18">
        <f t="shared" si="1"/>
        <v>0</v>
      </c>
      <c r="N26" s="18">
        <v>11</v>
      </c>
      <c r="O26" s="66">
        <v>44</v>
      </c>
      <c r="P26" s="18">
        <v>0</v>
      </c>
      <c r="Q26" s="18">
        <f t="shared" si="2"/>
        <v>0</v>
      </c>
      <c r="R26" s="7">
        <v>9</v>
      </c>
      <c r="S26" s="66">
        <v>8</v>
      </c>
      <c r="T26" s="18">
        <v>0</v>
      </c>
      <c r="U26" s="18">
        <f t="shared" si="3"/>
        <v>2</v>
      </c>
      <c r="V26" s="7">
        <v>24</v>
      </c>
      <c r="W26" s="66">
        <v>64</v>
      </c>
      <c r="X26" s="18">
        <v>0</v>
      </c>
      <c r="Y26" s="18">
        <f t="shared" si="4"/>
        <v>0</v>
      </c>
      <c r="Z26" s="7">
        <v>55</v>
      </c>
      <c r="AA26" s="66">
        <v>140</v>
      </c>
      <c r="AB26" s="18">
        <v>0</v>
      </c>
      <c r="AC26" s="10">
        <f t="shared" si="5"/>
        <v>0</v>
      </c>
      <c r="AD26" s="77"/>
    </row>
    <row r="27" spans="1:30">
      <c r="A27" s="17">
        <v>21</v>
      </c>
      <c r="B27" s="18" t="s">
        <v>1614</v>
      </c>
      <c r="C27" s="7" t="s">
        <v>90</v>
      </c>
      <c r="D27" s="18" t="s">
        <v>1624</v>
      </c>
      <c r="E27" s="7">
        <v>2</v>
      </c>
      <c r="F27" s="7">
        <v>7</v>
      </c>
      <c r="G27" s="18">
        <v>0</v>
      </c>
      <c r="H27" s="18">
        <v>0</v>
      </c>
      <c r="I27" s="18">
        <f t="shared" si="0"/>
        <v>7</v>
      </c>
      <c r="J27" s="7">
        <v>0</v>
      </c>
      <c r="K27" s="66">
        <v>30</v>
      </c>
      <c r="L27" s="18">
        <v>0</v>
      </c>
      <c r="M27" s="18">
        <f t="shared" si="1"/>
        <v>0</v>
      </c>
      <c r="N27" s="18">
        <v>12</v>
      </c>
      <c r="O27" s="66">
        <v>44</v>
      </c>
      <c r="P27" s="18">
        <v>0</v>
      </c>
      <c r="Q27" s="18">
        <f t="shared" si="2"/>
        <v>0</v>
      </c>
      <c r="R27" s="7">
        <v>2</v>
      </c>
      <c r="S27" s="66">
        <v>8</v>
      </c>
      <c r="T27" s="18">
        <v>0</v>
      </c>
      <c r="U27" s="18">
        <f t="shared" si="3"/>
        <v>0</v>
      </c>
      <c r="V27" s="7">
        <v>9</v>
      </c>
      <c r="W27" s="66">
        <v>64</v>
      </c>
      <c r="X27" s="18">
        <v>0</v>
      </c>
      <c r="Y27" s="18">
        <f t="shared" si="4"/>
        <v>0</v>
      </c>
      <c r="Z27" s="7">
        <v>29</v>
      </c>
      <c r="AA27" s="66">
        <v>140</v>
      </c>
      <c r="AB27" s="18">
        <v>0</v>
      </c>
      <c r="AC27" s="10">
        <f t="shared" si="5"/>
        <v>0</v>
      </c>
      <c r="AD27" s="77"/>
    </row>
    <row r="28" spans="1:30">
      <c r="A28" s="17">
        <v>22</v>
      </c>
      <c r="B28" s="18" t="s">
        <v>1614</v>
      </c>
      <c r="C28" s="7" t="s">
        <v>91</v>
      </c>
      <c r="D28" s="18" t="s">
        <v>1624</v>
      </c>
      <c r="E28" s="7">
        <v>1</v>
      </c>
      <c r="F28" s="7">
        <v>1</v>
      </c>
      <c r="G28" s="18">
        <v>0</v>
      </c>
      <c r="H28" s="18">
        <v>0</v>
      </c>
      <c r="I28" s="18">
        <f t="shared" si="0"/>
        <v>1</v>
      </c>
      <c r="J28" s="7">
        <v>0</v>
      </c>
      <c r="K28" s="66">
        <v>30</v>
      </c>
      <c r="L28" s="18">
        <v>0</v>
      </c>
      <c r="M28" s="18">
        <f t="shared" si="1"/>
        <v>0</v>
      </c>
      <c r="N28" s="18">
        <v>1</v>
      </c>
      <c r="O28" s="66">
        <v>44</v>
      </c>
      <c r="P28" s="18">
        <v>0</v>
      </c>
      <c r="Q28" s="18">
        <f t="shared" si="2"/>
        <v>0</v>
      </c>
      <c r="R28" s="7">
        <v>1</v>
      </c>
      <c r="S28" s="66">
        <v>8</v>
      </c>
      <c r="T28" s="18">
        <v>0</v>
      </c>
      <c r="U28" s="18">
        <f t="shared" si="3"/>
        <v>0</v>
      </c>
      <c r="V28" s="7">
        <v>7</v>
      </c>
      <c r="W28" s="66">
        <v>64</v>
      </c>
      <c r="X28" s="18">
        <v>0</v>
      </c>
      <c r="Y28" s="18">
        <f t="shared" si="4"/>
        <v>0</v>
      </c>
      <c r="Z28" s="7">
        <v>12</v>
      </c>
      <c r="AA28" s="66">
        <v>140</v>
      </c>
      <c r="AB28" s="18">
        <v>0</v>
      </c>
      <c r="AC28" s="10">
        <f t="shared" si="5"/>
        <v>0</v>
      </c>
      <c r="AD28" s="77"/>
    </row>
    <row r="29" spans="1:30">
      <c r="A29" s="17">
        <v>23</v>
      </c>
      <c r="B29" s="18" t="s">
        <v>1614</v>
      </c>
      <c r="C29" s="7" t="s">
        <v>92</v>
      </c>
      <c r="D29" s="18" t="s">
        <v>1624</v>
      </c>
      <c r="E29" s="7">
        <v>1</v>
      </c>
      <c r="F29" s="7">
        <v>0</v>
      </c>
      <c r="G29" s="18">
        <v>0</v>
      </c>
      <c r="H29" s="18">
        <v>0</v>
      </c>
      <c r="I29" s="18">
        <f t="shared" si="0"/>
        <v>0</v>
      </c>
      <c r="J29" s="7">
        <v>0</v>
      </c>
      <c r="K29" s="66">
        <v>30</v>
      </c>
      <c r="L29" s="18">
        <v>0</v>
      </c>
      <c r="M29" s="18">
        <f t="shared" si="1"/>
        <v>0</v>
      </c>
      <c r="N29" s="18">
        <v>0</v>
      </c>
      <c r="O29" s="66">
        <v>44</v>
      </c>
      <c r="P29" s="18">
        <v>0</v>
      </c>
      <c r="Q29" s="18">
        <f t="shared" si="2"/>
        <v>0</v>
      </c>
      <c r="R29" s="7">
        <v>2</v>
      </c>
      <c r="S29" s="66">
        <v>8</v>
      </c>
      <c r="T29" s="18">
        <v>0</v>
      </c>
      <c r="U29" s="18">
        <f t="shared" si="3"/>
        <v>0</v>
      </c>
      <c r="V29" s="7">
        <v>7</v>
      </c>
      <c r="W29" s="66">
        <v>64</v>
      </c>
      <c r="X29" s="18">
        <v>0</v>
      </c>
      <c r="Y29" s="18">
        <f t="shared" si="4"/>
        <v>0</v>
      </c>
      <c r="Z29" s="7">
        <v>5</v>
      </c>
      <c r="AA29" s="66">
        <v>140</v>
      </c>
      <c r="AB29" s="18">
        <v>0</v>
      </c>
      <c r="AC29" s="10">
        <f t="shared" si="5"/>
        <v>0</v>
      </c>
      <c r="AD29" s="77"/>
    </row>
    <row r="30" spans="1:30">
      <c r="A30" s="17">
        <v>24</v>
      </c>
      <c r="B30" s="18" t="s">
        <v>1614</v>
      </c>
      <c r="C30" s="7" t="s">
        <v>93</v>
      </c>
      <c r="D30" s="18" t="s">
        <v>1624</v>
      </c>
      <c r="E30" s="7">
        <v>1</v>
      </c>
      <c r="F30" s="7">
        <v>2</v>
      </c>
      <c r="G30" s="18">
        <v>0</v>
      </c>
      <c r="H30" s="18">
        <v>0</v>
      </c>
      <c r="I30" s="18">
        <f t="shared" si="0"/>
        <v>2</v>
      </c>
      <c r="J30" s="7">
        <v>0</v>
      </c>
      <c r="K30" s="66">
        <v>30</v>
      </c>
      <c r="L30" s="18">
        <v>0</v>
      </c>
      <c r="M30" s="18">
        <f t="shared" si="1"/>
        <v>0</v>
      </c>
      <c r="N30" s="18">
        <v>6</v>
      </c>
      <c r="O30" s="66">
        <v>44</v>
      </c>
      <c r="P30" s="18">
        <v>0</v>
      </c>
      <c r="Q30" s="18">
        <f t="shared" si="2"/>
        <v>0</v>
      </c>
      <c r="R30" s="7">
        <v>2</v>
      </c>
      <c r="S30" s="66">
        <v>8</v>
      </c>
      <c r="T30" s="18">
        <v>0</v>
      </c>
      <c r="U30" s="18">
        <f t="shared" si="3"/>
        <v>0</v>
      </c>
      <c r="V30" s="7">
        <v>7</v>
      </c>
      <c r="W30" s="66">
        <v>64</v>
      </c>
      <c r="X30" s="18">
        <v>0</v>
      </c>
      <c r="Y30" s="18">
        <f t="shared" si="4"/>
        <v>0</v>
      </c>
      <c r="Z30" s="7">
        <v>4</v>
      </c>
      <c r="AA30" s="66">
        <v>140</v>
      </c>
      <c r="AB30" s="18">
        <v>0</v>
      </c>
      <c r="AC30" s="10">
        <f t="shared" si="5"/>
        <v>0</v>
      </c>
      <c r="AD30" s="77"/>
    </row>
    <row r="31" spans="1:30">
      <c r="A31" s="17">
        <v>25</v>
      </c>
      <c r="B31" s="18" t="s">
        <v>1614</v>
      </c>
      <c r="C31" s="7" t="s">
        <v>94</v>
      </c>
      <c r="D31" s="18" t="s">
        <v>1624</v>
      </c>
      <c r="E31" s="7">
        <v>1</v>
      </c>
      <c r="F31" s="7">
        <v>11</v>
      </c>
      <c r="G31" s="18">
        <v>0</v>
      </c>
      <c r="H31" s="18">
        <v>0</v>
      </c>
      <c r="I31" s="18">
        <f t="shared" si="0"/>
        <v>11</v>
      </c>
      <c r="J31" s="7">
        <v>0</v>
      </c>
      <c r="K31" s="66">
        <v>30</v>
      </c>
      <c r="L31" s="18">
        <v>0</v>
      </c>
      <c r="M31" s="18">
        <f t="shared" si="1"/>
        <v>0</v>
      </c>
      <c r="N31" s="18">
        <v>40</v>
      </c>
      <c r="O31" s="66">
        <v>44</v>
      </c>
      <c r="P31" s="18">
        <v>0</v>
      </c>
      <c r="Q31" s="18">
        <f t="shared" si="2"/>
        <v>0</v>
      </c>
      <c r="R31" s="7">
        <v>47</v>
      </c>
      <c r="S31" s="66">
        <v>8</v>
      </c>
      <c r="T31" s="18">
        <v>0</v>
      </c>
      <c r="U31" s="18">
        <f t="shared" si="3"/>
        <v>1</v>
      </c>
      <c r="V31" s="7">
        <v>116</v>
      </c>
      <c r="W31" s="66">
        <v>64</v>
      </c>
      <c r="X31" s="18">
        <v>0</v>
      </c>
      <c r="Y31" s="18">
        <f t="shared" si="4"/>
        <v>1</v>
      </c>
      <c r="Z31" s="7">
        <v>43</v>
      </c>
      <c r="AA31" s="66">
        <v>140</v>
      </c>
      <c r="AB31" s="18">
        <v>0</v>
      </c>
      <c r="AC31" s="10">
        <f t="shared" si="5"/>
        <v>0</v>
      </c>
      <c r="AD31" s="77"/>
    </row>
    <row r="32" spans="1:30">
      <c r="A32" s="17">
        <v>26</v>
      </c>
      <c r="B32" s="18" t="s">
        <v>1614</v>
      </c>
      <c r="C32" s="7" t="s">
        <v>95</v>
      </c>
      <c r="D32" s="18" t="s">
        <v>1624</v>
      </c>
      <c r="E32" s="7">
        <v>1</v>
      </c>
      <c r="F32" s="7">
        <v>6</v>
      </c>
      <c r="G32" s="18">
        <v>0</v>
      </c>
      <c r="H32" s="18">
        <v>0</v>
      </c>
      <c r="I32" s="18">
        <f t="shared" si="0"/>
        <v>6</v>
      </c>
      <c r="J32" s="7">
        <v>0</v>
      </c>
      <c r="K32" s="66">
        <v>30</v>
      </c>
      <c r="L32" s="18">
        <v>0</v>
      </c>
      <c r="M32" s="18">
        <f t="shared" si="1"/>
        <v>0</v>
      </c>
      <c r="N32" s="18">
        <v>15</v>
      </c>
      <c r="O32" s="66">
        <v>44</v>
      </c>
      <c r="P32" s="18">
        <v>0</v>
      </c>
      <c r="Q32" s="18">
        <f t="shared" si="2"/>
        <v>0</v>
      </c>
      <c r="R32" s="7">
        <v>8</v>
      </c>
      <c r="S32" s="66">
        <v>8</v>
      </c>
      <c r="T32" s="18">
        <v>0</v>
      </c>
      <c r="U32" s="18">
        <f t="shared" si="3"/>
        <v>0</v>
      </c>
      <c r="V32" s="7">
        <v>29</v>
      </c>
      <c r="W32" s="66">
        <v>64</v>
      </c>
      <c r="X32" s="18">
        <v>0</v>
      </c>
      <c r="Y32" s="18">
        <f t="shared" si="4"/>
        <v>0</v>
      </c>
      <c r="Z32" s="7">
        <v>10</v>
      </c>
      <c r="AA32" s="66">
        <v>140</v>
      </c>
      <c r="AB32" s="18">
        <v>0</v>
      </c>
      <c r="AC32" s="10">
        <f t="shared" si="5"/>
        <v>0</v>
      </c>
      <c r="AD32" s="77"/>
    </row>
    <row r="33" spans="1:30">
      <c r="A33" s="17">
        <v>27</v>
      </c>
      <c r="B33" s="18" t="s">
        <v>1614</v>
      </c>
      <c r="C33" s="7" t="s">
        <v>96</v>
      </c>
      <c r="D33" s="18" t="s">
        <v>1624</v>
      </c>
      <c r="E33" s="7">
        <v>1</v>
      </c>
      <c r="F33" s="7">
        <v>6</v>
      </c>
      <c r="G33" s="18">
        <v>0</v>
      </c>
      <c r="H33" s="18">
        <v>0</v>
      </c>
      <c r="I33" s="18">
        <f t="shared" si="0"/>
        <v>6</v>
      </c>
      <c r="J33" s="7">
        <v>0</v>
      </c>
      <c r="K33" s="66">
        <v>30</v>
      </c>
      <c r="L33" s="18">
        <v>0</v>
      </c>
      <c r="M33" s="18">
        <f t="shared" si="1"/>
        <v>0</v>
      </c>
      <c r="N33" s="18">
        <v>21</v>
      </c>
      <c r="O33" s="66">
        <v>44</v>
      </c>
      <c r="P33" s="18">
        <v>0</v>
      </c>
      <c r="Q33" s="18">
        <f t="shared" si="2"/>
        <v>0</v>
      </c>
      <c r="R33" s="7">
        <v>18</v>
      </c>
      <c r="S33" s="66">
        <v>8</v>
      </c>
      <c r="T33" s="18">
        <v>0</v>
      </c>
      <c r="U33" s="18">
        <f t="shared" si="3"/>
        <v>1</v>
      </c>
      <c r="V33" s="7">
        <v>63</v>
      </c>
      <c r="W33" s="66">
        <v>64</v>
      </c>
      <c r="X33" s="18">
        <v>0</v>
      </c>
      <c r="Y33" s="18">
        <f t="shared" si="4"/>
        <v>0</v>
      </c>
      <c r="Z33" s="7">
        <v>23</v>
      </c>
      <c r="AA33" s="66">
        <v>140</v>
      </c>
      <c r="AB33" s="18">
        <v>0</v>
      </c>
      <c r="AC33" s="10">
        <f t="shared" si="5"/>
        <v>0</v>
      </c>
      <c r="AD33" s="77"/>
    </row>
    <row r="34" spans="1:30">
      <c r="A34" s="17">
        <v>28</v>
      </c>
      <c r="B34" s="18" t="s">
        <v>1614</v>
      </c>
      <c r="C34" s="7" t="s">
        <v>98</v>
      </c>
      <c r="D34" s="18" t="s">
        <v>1624</v>
      </c>
      <c r="E34" s="7">
        <v>1</v>
      </c>
      <c r="F34" s="7">
        <v>2</v>
      </c>
      <c r="G34" s="18">
        <v>0</v>
      </c>
      <c r="H34" s="18">
        <v>0</v>
      </c>
      <c r="I34" s="18">
        <f t="shared" si="0"/>
        <v>2</v>
      </c>
      <c r="J34" s="7">
        <v>0</v>
      </c>
      <c r="K34" s="66">
        <v>30</v>
      </c>
      <c r="L34" s="18">
        <v>0</v>
      </c>
      <c r="M34" s="18">
        <f t="shared" si="1"/>
        <v>0</v>
      </c>
      <c r="N34" s="18">
        <v>14</v>
      </c>
      <c r="O34" s="66">
        <v>44</v>
      </c>
      <c r="P34" s="18">
        <v>0</v>
      </c>
      <c r="Q34" s="18">
        <f t="shared" si="2"/>
        <v>0</v>
      </c>
      <c r="R34" s="7">
        <v>3</v>
      </c>
      <c r="S34" s="66">
        <v>8</v>
      </c>
      <c r="T34" s="18">
        <v>0</v>
      </c>
      <c r="U34" s="18">
        <f t="shared" si="3"/>
        <v>0</v>
      </c>
      <c r="V34" s="7">
        <v>12</v>
      </c>
      <c r="W34" s="66">
        <v>64</v>
      </c>
      <c r="X34" s="18">
        <v>0</v>
      </c>
      <c r="Y34" s="18">
        <f t="shared" si="4"/>
        <v>0</v>
      </c>
      <c r="Z34" s="7">
        <v>6</v>
      </c>
      <c r="AA34" s="66">
        <v>140</v>
      </c>
      <c r="AB34" s="18">
        <v>0</v>
      </c>
      <c r="AC34" s="10">
        <f t="shared" si="5"/>
        <v>0</v>
      </c>
      <c r="AD34" s="77"/>
    </row>
    <row r="35" spans="1:30">
      <c r="A35" s="17">
        <v>29</v>
      </c>
      <c r="B35" s="18" t="s">
        <v>1614</v>
      </c>
      <c r="C35" s="7" t="s">
        <v>99</v>
      </c>
      <c r="D35" s="18" t="s">
        <v>1624</v>
      </c>
      <c r="E35" s="7">
        <v>1</v>
      </c>
      <c r="F35" s="7">
        <v>0</v>
      </c>
      <c r="G35" s="18">
        <v>0</v>
      </c>
      <c r="H35" s="18">
        <v>0</v>
      </c>
      <c r="I35" s="18">
        <f t="shared" si="0"/>
        <v>0</v>
      </c>
      <c r="J35" s="7">
        <v>0</v>
      </c>
      <c r="K35" s="66">
        <v>30</v>
      </c>
      <c r="L35" s="18">
        <v>0</v>
      </c>
      <c r="M35" s="18">
        <f t="shared" si="1"/>
        <v>0</v>
      </c>
      <c r="N35" s="18">
        <v>0</v>
      </c>
      <c r="O35" s="66">
        <v>44</v>
      </c>
      <c r="P35" s="18">
        <v>0</v>
      </c>
      <c r="Q35" s="18">
        <f t="shared" si="2"/>
        <v>0</v>
      </c>
      <c r="R35" s="7">
        <v>3</v>
      </c>
      <c r="S35" s="66">
        <v>8</v>
      </c>
      <c r="T35" s="18">
        <v>0</v>
      </c>
      <c r="U35" s="18">
        <f t="shared" si="3"/>
        <v>0</v>
      </c>
      <c r="V35" s="7">
        <v>12</v>
      </c>
      <c r="W35" s="66">
        <v>64</v>
      </c>
      <c r="X35" s="18">
        <v>0</v>
      </c>
      <c r="Y35" s="18">
        <f t="shared" si="4"/>
        <v>0</v>
      </c>
      <c r="Z35" s="7">
        <v>17</v>
      </c>
      <c r="AA35" s="66">
        <v>140</v>
      </c>
      <c r="AB35" s="18">
        <v>0</v>
      </c>
      <c r="AC35" s="10">
        <f t="shared" si="5"/>
        <v>0</v>
      </c>
      <c r="AD35" s="77"/>
    </row>
    <row r="36" spans="1:30">
      <c r="A36" s="17">
        <v>30</v>
      </c>
      <c r="B36" s="18" t="s">
        <v>1614</v>
      </c>
      <c r="C36" s="7" t="s">
        <v>100</v>
      </c>
      <c r="D36" s="18" t="s">
        <v>1624</v>
      </c>
      <c r="E36" s="7">
        <v>1</v>
      </c>
      <c r="F36" s="7">
        <v>2</v>
      </c>
      <c r="G36" s="18">
        <v>0</v>
      </c>
      <c r="H36" s="18">
        <v>0</v>
      </c>
      <c r="I36" s="18">
        <f t="shared" si="0"/>
        <v>2</v>
      </c>
      <c r="J36" s="7">
        <v>0</v>
      </c>
      <c r="K36" s="66">
        <v>30</v>
      </c>
      <c r="L36" s="18">
        <v>0</v>
      </c>
      <c r="M36" s="18">
        <f t="shared" si="1"/>
        <v>0</v>
      </c>
      <c r="N36" s="18">
        <v>12</v>
      </c>
      <c r="O36" s="66">
        <v>44</v>
      </c>
      <c r="P36" s="18">
        <v>0</v>
      </c>
      <c r="Q36" s="18">
        <f t="shared" si="2"/>
        <v>0</v>
      </c>
      <c r="R36" s="7">
        <v>4</v>
      </c>
      <c r="S36" s="66">
        <v>8</v>
      </c>
      <c r="T36" s="18">
        <v>0</v>
      </c>
      <c r="U36" s="18">
        <f t="shared" si="3"/>
        <v>0</v>
      </c>
      <c r="V36" s="7">
        <v>16</v>
      </c>
      <c r="W36" s="66">
        <v>64</v>
      </c>
      <c r="X36" s="18">
        <v>0</v>
      </c>
      <c r="Y36" s="18">
        <f t="shared" si="4"/>
        <v>0</v>
      </c>
      <c r="Z36" s="7">
        <v>4</v>
      </c>
      <c r="AA36" s="66">
        <v>140</v>
      </c>
      <c r="AB36" s="18">
        <v>0</v>
      </c>
      <c r="AC36" s="10">
        <f t="shared" si="5"/>
        <v>0</v>
      </c>
      <c r="AD36" s="77"/>
    </row>
    <row r="37" spans="1:30">
      <c r="A37" s="17">
        <v>31</v>
      </c>
      <c r="B37" s="18" t="s">
        <v>1614</v>
      </c>
      <c r="C37" s="7" t="s">
        <v>101</v>
      </c>
      <c r="D37" s="18" t="s">
        <v>1624</v>
      </c>
      <c r="E37" s="7">
        <v>1</v>
      </c>
      <c r="F37" s="7">
        <v>9</v>
      </c>
      <c r="G37" s="18">
        <v>0</v>
      </c>
      <c r="H37" s="18">
        <v>0</v>
      </c>
      <c r="I37" s="18">
        <f t="shared" si="0"/>
        <v>9</v>
      </c>
      <c r="J37" s="7">
        <v>0</v>
      </c>
      <c r="K37" s="66">
        <v>30</v>
      </c>
      <c r="L37" s="18">
        <v>0</v>
      </c>
      <c r="M37" s="18">
        <f t="shared" si="1"/>
        <v>0</v>
      </c>
      <c r="N37" s="18">
        <v>30</v>
      </c>
      <c r="O37" s="66">
        <v>44</v>
      </c>
      <c r="P37" s="18">
        <v>0</v>
      </c>
      <c r="Q37" s="18">
        <f t="shared" si="2"/>
        <v>0</v>
      </c>
      <c r="R37" s="7">
        <v>4</v>
      </c>
      <c r="S37" s="66">
        <v>8</v>
      </c>
      <c r="T37" s="18">
        <v>0</v>
      </c>
      <c r="U37" s="18">
        <f t="shared" si="3"/>
        <v>0</v>
      </c>
      <c r="V37" s="7">
        <v>111</v>
      </c>
      <c r="W37" s="66">
        <v>64</v>
      </c>
      <c r="X37" s="18">
        <v>0</v>
      </c>
      <c r="Y37" s="18">
        <f t="shared" si="4"/>
        <v>1</v>
      </c>
      <c r="Z37" s="7">
        <v>79</v>
      </c>
      <c r="AA37" s="66">
        <v>140</v>
      </c>
      <c r="AB37" s="18">
        <v>0</v>
      </c>
      <c r="AC37" s="10">
        <f t="shared" si="5"/>
        <v>0</v>
      </c>
      <c r="AD37" s="77"/>
    </row>
    <row r="38" spans="1:30">
      <c r="A38" s="17">
        <v>32</v>
      </c>
      <c r="B38" s="18" t="s">
        <v>1614</v>
      </c>
      <c r="C38" s="7" t="s">
        <v>102</v>
      </c>
      <c r="D38" s="18" t="s">
        <v>1624</v>
      </c>
      <c r="E38" s="7">
        <v>1</v>
      </c>
      <c r="F38" s="7">
        <v>8</v>
      </c>
      <c r="G38" s="18">
        <v>0</v>
      </c>
      <c r="H38" s="18">
        <v>0</v>
      </c>
      <c r="I38" s="18">
        <f t="shared" si="0"/>
        <v>7</v>
      </c>
      <c r="J38" s="7">
        <v>1</v>
      </c>
      <c r="K38" s="66">
        <v>30</v>
      </c>
      <c r="L38" s="18">
        <v>0</v>
      </c>
      <c r="M38" s="18">
        <f t="shared" si="1"/>
        <v>0</v>
      </c>
      <c r="N38" s="18">
        <v>12</v>
      </c>
      <c r="O38" s="66">
        <v>44</v>
      </c>
      <c r="P38" s="18">
        <v>0</v>
      </c>
      <c r="Q38" s="18">
        <f t="shared" si="2"/>
        <v>0</v>
      </c>
      <c r="R38" s="7">
        <v>3</v>
      </c>
      <c r="S38" s="66">
        <v>8</v>
      </c>
      <c r="T38" s="18">
        <v>0</v>
      </c>
      <c r="U38" s="18">
        <f t="shared" si="3"/>
        <v>0</v>
      </c>
      <c r="V38" s="7">
        <v>106</v>
      </c>
      <c r="W38" s="66">
        <v>64</v>
      </c>
      <c r="X38" s="18">
        <v>0</v>
      </c>
      <c r="Y38" s="18">
        <f t="shared" si="4"/>
        <v>1</v>
      </c>
      <c r="Z38" s="7">
        <v>28</v>
      </c>
      <c r="AA38" s="66">
        <v>140</v>
      </c>
      <c r="AB38" s="18">
        <v>0</v>
      </c>
      <c r="AC38" s="10">
        <f t="shared" si="5"/>
        <v>0</v>
      </c>
      <c r="AD38" s="77"/>
    </row>
    <row r="39" spans="1:30">
      <c r="A39" s="17">
        <v>33</v>
      </c>
      <c r="B39" s="18" t="s">
        <v>1614</v>
      </c>
      <c r="C39" s="7" t="s">
        <v>103</v>
      </c>
      <c r="D39" s="18" t="s">
        <v>1624</v>
      </c>
      <c r="E39" s="7">
        <v>2</v>
      </c>
      <c r="F39" s="7">
        <v>5</v>
      </c>
      <c r="G39" s="18">
        <v>0</v>
      </c>
      <c r="H39" s="18">
        <v>0</v>
      </c>
      <c r="I39" s="18">
        <f t="shared" si="0"/>
        <v>5</v>
      </c>
      <c r="J39" s="7">
        <v>0</v>
      </c>
      <c r="K39" s="66">
        <v>30</v>
      </c>
      <c r="L39" s="18">
        <v>0</v>
      </c>
      <c r="M39" s="18">
        <f t="shared" si="1"/>
        <v>0</v>
      </c>
      <c r="N39" s="18">
        <v>12</v>
      </c>
      <c r="O39" s="66">
        <v>44</v>
      </c>
      <c r="P39" s="18">
        <v>0</v>
      </c>
      <c r="Q39" s="18">
        <f t="shared" si="2"/>
        <v>0</v>
      </c>
      <c r="R39" s="7">
        <v>7</v>
      </c>
      <c r="S39" s="66">
        <v>8</v>
      </c>
      <c r="T39" s="18">
        <v>0</v>
      </c>
      <c r="U39" s="18">
        <f t="shared" si="3"/>
        <v>0</v>
      </c>
      <c r="V39" s="7">
        <v>66</v>
      </c>
      <c r="W39" s="66">
        <v>64</v>
      </c>
      <c r="X39" s="18">
        <v>0</v>
      </c>
      <c r="Y39" s="18">
        <f t="shared" si="4"/>
        <v>2</v>
      </c>
      <c r="Z39" s="7">
        <v>22</v>
      </c>
      <c r="AA39" s="66">
        <v>140</v>
      </c>
      <c r="AB39" s="18">
        <v>0</v>
      </c>
      <c r="AC39" s="10">
        <f t="shared" si="5"/>
        <v>0</v>
      </c>
      <c r="AD39" s="77"/>
    </row>
    <row r="40" spans="1:30">
      <c r="A40" s="17">
        <v>34</v>
      </c>
      <c r="B40" s="18" t="s">
        <v>1614</v>
      </c>
      <c r="C40" s="7" t="s">
        <v>104</v>
      </c>
      <c r="D40" s="18" t="s">
        <v>1624</v>
      </c>
      <c r="E40" s="7">
        <v>6</v>
      </c>
      <c r="F40" s="7">
        <v>1</v>
      </c>
      <c r="G40" s="18">
        <v>0</v>
      </c>
      <c r="H40" s="18">
        <v>0</v>
      </c>
      <c r="I40" s="18">
        <f t="shared" si="0"/>
        <v>1</v>
      </c>
      <c r="J40" s="7">
        <v>0</v>
      </c>
      <c r="K40" s="66">
        <v>30</v>
      </c>
      <c r="L40" s="18">
        <v>0</v>
      </c>
      <c r="M40" s="18">
        <f t="shared" si="1"/>
        <v>0</v>
      </c>
      <c r="N40" s="18">
        <v>1</v>
      </c>
      <c r="O40" s="66">
        <v>44</v>
      </c>
      <c r="P40" s="18">
        <v>0</v>
      </c>
      <c r="Q40" s="18">
        <f t="shared" si="2"/>
        <v>0</v>
      </c>
      <c r="R40" s="7">
        <v>2</v>
      </c>
      <c r="S40" s="66">
        <v>8</v>
      </c>
      <c r="T40" s="18">
        <v>0</v>
      </c>
      <c r="U40" s="18">
        <f t="shared" si="3"/>
        <v>0</v>
      </c>
      <c r="V40" s="7">
        <v>17</v>
      </c>
      <c r="W40" s="66">
        <v>64</v>
      </c>
      <c r="X40" s="18">
        <v>0</v>
      </c>
      <c r="Y40" s="18">
        <f t="shared" si="4"/>
        <v>0</v>
      </c>
      <c r="Z40" s="7">
        <v>17</v>
      </c>
      <c r="AA40" s="66">
        <v>140</v>
      </c>
      <c r="AB40" s="18">
        <v>0</v>
      </c>
      <c r="AC40" s="10">
        <f t="shared" si="5"/>
        <v>0</v>
      </c>
      <c r="AD40" s="77"/>
    </row>
    <row r="41" spans="1:30">
      <c r="A41" s="17">
        <v>35</v>
      </c>
      <c r="B41" s="18" t="s">
        <v>1614</v>
      </c>
      <c r="C41" s="7" t="s">
        <v>105</v>
      </c>
      <c r="D41" s="18" t="s">
        <v>1624</v>
      </c>
      <c r="E41" s="7">
        <v>1</v>
      </c>
      <c r="F41" s="7">
        <v>0</v>
      </c>
      <c r="G41" s="18">
        <v>0</v>
      </c>
      <c r="H41" s="18">
        <v>0</v>
      </c>
      <c r="I41" s="18">
        <f t="shared" si="0"/>
        <v>0</v>
      </c>
      <c r="J41" s="7">
        <v>0</v>
      </c>
      <c r="K41" s="66">
        <v>30</v>
      </c>
      <c r="L41" s="18">
        <v>0</v>
      </c>
      <c r="M41" s="18">
        <f t="shared" si="1"/>
        <v>0</v>
      </c>
      <c r="N41" s="18">
        <v>0</v>
      </c>
      <c r="O41" s="66">
        <v>44</v>
      </c>
      <c r="P41" s="18">
        <v>0</v>
      </c>
      <c r="Q41" s="18">
        <f t="shared" si="2"/>
        <v>0</v>
      </c>
      <c r="R41" s="7">
        <v>0</v>
      </c>
      <c r="S41" s="66">
        <v>8</v>
      </c>
      <c r="T41" s="18">
        <v>0</v>
      </c>
      <c r="U41" s="18">
        <f t="shared" si="3"/>
        <v>0</v>
      </c>
      <c r="V41" s="7">
        <v>0</v>
      </c>
      <c r="W41" s="66">
        <v>64</v>
      </c>
      <c r="X41" s="18">
        <v>0</v>
      </c>
      <c r="Y41" s="18">
        <f t="shared" si="4"/>
        <v>0</v>
      </c>
      <c r="Z41" s="7">
        <v>0</v>
      </c>
      <c r="AA41" s="66">
        <v>140</v>
      </c>
      <c r="AB41" s="18">
        <v>0</v>
      </c>
      <c r="AC41" s="10">
        <f t="shared" si="5"/>
        <v>0</v>
      </c>
      <c r="AD41" s="77"/>
    </row>
    <row r="42" spans="1:30">
      <c r="A42" s="17">
        <v>36</v>
      </c>
      <c r="B42" s="18" t="s">
        <v>1614</v>
      </c>
      <c r="C42" s="7" t="s">
        <v>106</v>
      </c>
      <c r="D42" s="18" t="s">
        <v>1624</v>
      </c>
      <c r="E42" s="7">
        <v>5</v>
      </c>
      <c r="F42" s="7">
        <v>3</v>
      </c>
      <c r="G42" s="18">
        <v>0</v>
      </c>
      <c r="H42" s="18">
        <v>0</v>
      </c>
      <c r="I42" s="18">
        <f t="shared" si="0"/>
        <v>3</v>
      </c>
      <c r="J42" s="7">
        <v>0</v>
      </c>
      <c r="K42" s="66">
        <v>30</v>
      </c>
      <c r="L42" s="18">
        <v>0</v>
      </c>
      <c r="M42" s="18">
        <f t="shared" si="1"/>
        <v>0</v>
      </c>
      <c r="N42" s="18">
        <v>10</v>
      </c>
      <c r="O42" s="66">
        <v>44</v>
      </c>
      <c r="P42" s="18">
        <v>0</v>
      </c>
      <c r="Q42" s="18">
        <f t="shared" si="2"/>
        <v>0</v>
      </c>
      <c r="R42" s="7">
        <v>3</v>
      </c>
      <c r="S42" s="66">
        <v>8</v>
      </c>
      <c r="T42" s="18">
        <v>0</v>
      </c>
      <c r="U42" s="18">
        <f t="shared" si="3"/>
        <v>0</v>
      </c>
      <c r="V42" s="7">
        <v>23</v>
      </c>
      <c r="W42" s="66">
        <v>64</v>
      </c>
      <c r="X42" s="18">
        <v>0</v>
      </c>
      <c r="Y42" s="18">
        <f t="shared" si="4"/>
        <v>0</v>
      </c>
      <c r="Z42" s="7">
        <v>17</v>
      </c>
      <c r="AA42" s="66">
        <v>140</v>
      </c>
      <c r="AB42" s="18">
        <v>0</v>
      </c>
      <c r="AC42" s="10">
        <f t="shared" si="5"/>
        <v>0</v>
      </c>
      <c r="AD42" s="77"/>
    </row>
    <row r="43" spans="1:30">
      <c r="A43" s="17">
        <v>37</v>
      </c>
      <c r="B43" s="18" t="s">
        <v>1614</v>
      </c>
      <c r="C43" s="7" t="s">
        <v>107</v>
      </c>
      <c r="D43" s="18" t="s">
        <v>1624</v>
      </c>
      <c r="E43" s="7">
        <v>2</v>
      </c>
      <c r="F43" s="7">
        <v>11</v>
      </c>
      <c r="G43" s="18">
        <v>0</v>
      </c>
      <c r="H43" s="18">
        <v>0</v>
      </c>
      <c r="I43" s="18">
        <f t="shared" si="0"/>
        <v>11</v>
      </c>
      <c r="J43" s="7">
        <v>0</v>
      </c>
      <c r="K43" s="66">
        <v>30</v>
      </c>
      <c r="L43" s="18">
        <v>0</v>
      </c>
      <c r="M43" s="18">
        <f t="shared" si="1"/>
        <v>0</v>
      </c>
      <c r="N43" s="18">
        <v>41</v>
      </c>
      <c r="O43" s="66">
        <v>44</v>
      </c>
      <c r="P43" s="18">
        <v>0</v>
      </c>
      <c r="Q43" s="18">
        <f t="shared" si="2"/>
        <v>0</v>
      </c>
      <c r="R43" s="7">
        <v>21</v>
      </c>
      <c r="S43" s="66">
        <v>8</v>
      </c>
      <c r="T43" s="18">
        <v>0</v>
      </c>
      <c r="U43" s="18">
        <f t="shared" si="3"/>
        <v>2</v>
      </c>
      <c r="V43" s="7">
        <v>89</v>
      </c>
      <c r="W43" s="66">
        <v>64</v>
      </c>
      <c r="X43" s="18">
        <v>0</v>
      </c>
      <c r="Y43" s="18">
        <f t="shared" si="4"/>
        <v>2</v>
      </c>
      <c r="Z43" s="7">
        <v>33</v>
      </c>
      <c r="AA43" s="66">
        <v>140</v>
      </c>
      <c r="AB43" s="18">
        <v>0</v>
      </c>
      <c r="AC43" s="10">
        <f t="shared" si="5"/>
        <v>0</v>
      </c>
      <c r="AD43" s="77"/>
    </row>
    <row r="44" spans="1:30">
      <c r="A44" s="17">
        <v>38</v>
      </c>
      <c r="B44" s="18" t="s">
        <v>1614</v>
      </c>
      <c r="C44" s="7" t="s">
        <v>108</v>
      </c>
      <c r="D44" s="18" t="s">
        <v>1624</v>
      </c>
      <c r="E44" s="7">
        <v>1</v>
      </c>
      <c r="F44" s="7">
        <v>0</v>
      </c>
      <c r="G44" s="18">
        <v>0</v>
      </c>
      <c r="H44" s="18">
        <v>0</v>
      </c>
      <c r="I44" s="18">
        <f t="shared" si="0"/>
        <v>0</v>
      </c>
      <c r="J44" s="7">
        <v>0</v>
      </c>
      <c r="K44" s="66">
        <v>30</v>
      </c>
      <c r="L44" s="18">
        <v>0</v>
      </c>
      <c r="M44" s="18">
        <f t="shared" si="1"/>
        <v>0</v>
      </c>
      <c r="N44" s="18">
        <v>0</v>
      </c>
      <c r="O44" s="66">
        <v>44</v>
      </c>
      <c r="P44" s="18">
        <v>0</v>
      </c>
      <c r="Q44" s="18">
        <f t="shared" si="2"/>
        <v>0</v>
      </c>
      <c r="R44" s="7">
        <v>7</v>
      </c>
      <c r="S44" s="66">
        <v>8</v>
      </c>
      <c r="T44" s="18">
        <v>0</v>
      </c>
      <c r="U44" s="18">
        <f t="shared" si="3"/>
        <v>0</v>
      </c>
      <c r="V44" s="7">
        <v>29</v>
      </c>
      <c r="W44" s="66">
        <v>64</v>
      </c>
      <c r="X44" s="18">
        <v>0</v>
      </c>
      <c r="Y44" s="18">
        <f t="shared" si="4"/>
        <v>0</v>
      </c>
      <c r="Z44" s="7">
        <v>9</v>
      </c>
      <c r="AA44" s="66">
        <v>140</v>
      </c>
      <c r="AB44" s="18">
        <v>0</v>
      </c>
      <c r="AC44" s="10">
        <f t="shared" si="5"/>
        <v>0</v>
      </c>
      <c r="AD44" s="77"/>
    </row>
    <row r="45" spans="1:30">
      <c r="A45" s="17">
        <v>39</v>
      </c>
      <c r="B45" s="18" t="s">
        <v>1614</v>
      </c>
      <c r="C45" s="7" t="s">
        <v>103</v>
      </c>
      <c r="D45" s="18" t="s">
        <v>1624</v>
      </c>
      <c r="E45" s="7">
        <v>1</v>
      </c>
      <c r="F45" s="7">
        <v>3</v>
      </c>
      <c r="G45" s="18">
        <v>0</v>
      </c>
      <c r="H45" s="18">
        <v>0</v>
      </c>
      <c r="I45" s="18">
        <f t="shared" si="0"/>
        <v>3</v>
      </c>
      <c r="J45" s="7">
        <v>0</v>
      </c>
      <c r="K45" s="66">
        <v>30</v>
      </c>
      <c r="L45" s="18">
        <v>0</v>
      </c>
      <c r="M45" s="18">
        <f t="shared" si="1"/>
        <v>0</v>
      </c>
      <c r="N45" s="18">
        <v>1</v>
      </c>
      <c r="O45" s="66">
        <v>44</v>
      </c>
      <c r="P45" s="18">
        <v>0</v>
      </c>
      <c r="Q45" s="18">
        <f t="shared" si="2"/>
        <v>0</v>
      </c>
      <c r="R45" s="7">
        <v>15</v>
      </c>
      <c r="S45" s="66">
        <v>8</v>
      </c>
      <c r="T45" s="18">
        <v>0</v>
      </c>
      <c r="U45" s="18">
        <f t="shared" si="3"/>
        <v>1</v>
      </c>
      <c r="V45" s="7">
        <v>77</v>
      </c>
      <c r="W45" s="66">
        <v>64</v>
      </c>
      <c r="X45" s="18">
        <v>0</v>
      </c>
      <c r="Y45" s="18">
        <f t="shared" si="4"/>
        <v>1</v>
      </c>
      <c r="Z45" s="7">
        <v>25</v>
      </c>
      <c r="AA45" s="66">
        <v>140</v>
      </c>
      <c r="AB45" s="18">
        <v>0</v>
      </c>
      <c r="AC45" s="10">
        <f t="shared" si="5"/>
        <v>0</v>
      </c>
      <c r="AD45" s="77"/>
    </row>
    <row r="46" spans="1:30">
      <c r="A46" s="17">
        <v>40</v>
      </c>
      <c r="B46" s="18" t="s">
        <v>1614</v>
      </c>
      <c r="C46" s="7" t="s">
        <v>109</v>
      </c>
      <c r="D46" s="18" t="s">
        <v>1624</v>
      </c>
      <c r="E46" s="7">
        <v>2</v>
      </c>
      <c r="F46" s="7">
        <v>1</v>
      </c>
      <c r="G46" s="18">
        <v>0</v>
      </c>
      <c r="H46" s="18">
        <v>0</v>
      </c>
      <c r="I46" s="18">
        <f t="shared" si="0"/>
        <v>1</v>
      </c>
      <c r="J46" s="7">
        <v>0</v>
      </c>
      <c r="K46" s="66">
        <v>30</v>
      </c>
      <c r="L46" s="18">
        <v>0</v>
      </c>
      <c r="M46" s="18">
        <f t="shared" si="1"/>
        <v>0</v>
      </c>
      <c r="N46" s="18">
        <v>1</v>
      </c>
      <c r="O46" s="66">
        <v>44</v>
      </c>
      <c r="P46" s="18">
        <v>0</v>
      </c>
      <c r="Q46" s="18">
        <f t="shared" si="2"/>
        <v>0</v>
      </c>
      <c r="R46" s="7">
        <v>15</v>
      </c>
      <c r="S46" s="66">
        <v>8</v>
      </c>
      <c r="T46" s="18">
        <v>0</v>
      </c>
      <c r="U46" s="18">
        <f t="shared" si="3"/>
        <v>2</v>
      </c>
      <c r="V46" s="7">
        <v>77</v>
      </c>
      <c r="W46" s="66">
        <v>64</v>
      </c>
      <c r="X46" s="18">
        <v>0</v>
      </c>
      <c r="Y46" s="18">
        <f t="shared" si="4"/>
        <v>2</v>
      </c>
      <c r="Z46" s="7">
        <v>30</v>
      </c>
      <c r="AA46" s="66">
        <v>140</v>
      </c>
      <c r="AB46" s="18">
        <v>0</v>
      </c>
      <c r="AC46" s="10">
        <f t="shared" si="5"/>
        <v>0</v>
      </c>
      <c r="AD46" s="77"/>
    </row>
    <row r="47" spans="1:30">
      <c r="A47" s="17">
        <v>41</v>
      </c>
      <c r="B47" s="18" t="s">
        <v>1614</v>
      </c>
      <c r="C47" s="7" t="s">
        <v>110</v>
      </c>
      <c r="D47" s="18" t="s">
        <v>1624</v>
      </c>
      <c r="E47" s="7">
        <v>10</v>
      </c>
      <c r="F47" s="7">
        <v>3</v>
      </c>
      <c r="G47" s="18">
        <v>0</v>
      </c>
      <c r="H47" s="18">
        <v>0</v>
      </c>
      <c r="I47" s="18">
        <f t="shared" si="0"/>
        <v>3</v>
      </c>
      <c r="J47" s="7">
        <v>0</v>
      </c>
      <c r="K47" s="66">
        <v>30</v>
      </c>
      <c r="L47" s="18">
        <v>0</v>
      </c>
      <c r="M47" s="18">
        <f t="shared" si="1"/>
        <v>0</v>
      </c>
      <c r="N47" s="18">
        <v>1</v>
      </c>
      <c r="O47" s="66">
        <v>44</v>
      </c>
      <c r="P47" s="18">
        <v>0</v>
      </c>
      <c r="Q47" s="18">
        <f t="shared" si="2"/>
        <v>0</v>
      </c>
      <c r="R47" s="7">
        <v>17</v>
      </c>
      <c r="S47" s="66">
        <v>8</v>
      </c>
      <c r="T47" s="18">
        <v>0</v>
      </c>
      <c r="U47" s="18">
        <f t="shared" si="3"/>
        <v>10</v>
      </c>
      <c r="V47" s="7">
        <v>81</v>
      </c>
      <c r="W47" s="66">
        <v>64</v>
      </c>
      <c r="X47" s="18">
        <v>0</v>
      </c>
      <c r="Y47" s="18">
        <f t="shared" si="4"/>
        <v>10</v>
      </c>
      <c r="Z47" s="7">
        <v>78</v>
      </c>
      <c r="AA47" s="66">
        <v>140</v>
      </c>
      <c r="AB47" s="18">
        <v>0</v>
      </c>
      <c r="AC47" s="10">
        <f t="shared" si="5"/>
        <v>0</v>
      </c>
      <c r="AD47" s="77"/>
    </row>
    <row r="48" spans="1:30">
      <c r="A48" s="17">
        <v>42</v>
      </c>
      <c r="B48" s="18" t="s">
        <v>1614</v>
      </c>
      <c r="C48" s="7" t="s">
        <v>104</v>
      </c>
      <c r="D48" s="18" t="s">
        <v>1624</v>
      </c>
      <c r="E48" s="7">
        <v>13</v>
      </c>
      <c r="F48" s="7">
        <v>6</v>
      </c>
      <c r="G48" s="18">
        <v>0</v>
      </c>
      <c r="H48" s="18">
        <v>0</v>
      </c>
      <c r="I48" s="18">
        <f t="shared" si="0"/>
        <v>6</v>
      </c>
      <c r="J48" s="7">
        <v>0</v>
      </c>
      <c r="K48" s="66">
        <v>30</v>
      </c>
      <c r="L48" s="18">
        <v>0</v>
      </c>
      <c r="M48" s="18">
        <f t="shared" si="1"/>
        <v>0</v>
      </c>
      <c r="N48" s="18">
        <v>1</v>
      </c>
      <c r="O48" s="66">
        <v>44</v>
      </c>
      <c r="P48" s="18">
        <v>0</v>
      </c>
      <c r="Q48" s="18">
        <f t="shared" si="2"/>
        <v>0</v>
      </c>
      <c r="R48" s="7">
        <v>17</v>
      </c>
      <c r="S48" s="66">
        <v>8</v>
      </c>
      <c r="T48" s="18">
        <v>0</v>
      </c>
      <c r="U48" s="18">
        <f t="shared" si="3"/>
        <v>13</v>
      </c>
      <c r="V48" s="7">
        <v>85</v>
      </c>
      <c r="W48" s="66">
        <v>64</v>
      </c>
      <c r="X48" s="18">
        <v>0</v>
      </c>
      <c r="Y48" s="18">
        <f t="shared" si="4"/>
        <v>13</v>
      </c>
      <c r="Z48" s="7">
        <v>62</v>
      </c>
      <c r="AA48" s="66">
        <v>140</v>
      </c>
      <c r="AB48" s="18">
        <v>0</v>
      </c>
      <c r="AC48" s="10">
        <f t="shared" si="5"/>
        <v>0</v>
      </c>
      <c r="AD48" s="77"/>
    </row>
    <row r="49" spans="1:30">
      <c r="A49" s="17">
        <v>43</v>
      </c>
      <c r="B49" s="18" t="s">
        <v>1614</v>
      </c>
      <c r="C49" s="7" t="s">
        <v>111</v>
      </c>
      <c r="D49" s="18" t="s">
        <v>1624</v>
      </c>
      <c r="E49" s="7">
        <v>1</v>
      </c>
      <c r="F49" s="7">
        <v>0</v>
      </c>
      <c r="G49" s="18">
        <v>0</v>
      </c>
      <c r="H49" s="18">
        <v>0</v>
      </c>
      <c r="I49" s="18">
        <f t="shared" si="0"/>
        <v>0</v>
      </c>
      <c r="J49" s="7">
        <v>0</v>
      </c>
      <c r="K49" s="66">
        <v>30</v>
      </c>
      <c r="L49" s="18">
        <v>0</v>
      </c>
      <c r="M49" s="18">
        <f t="shared" si="1"/>
        <v>0</v>
      </c>
      <c r="N49" s="18">
        <v>0</v>
      </c>
      <c r="O49" s="66">
        <v>44</v>
      </c>
      <c r="P49" s="18">
        <v>0</v>
      </c>
      <c r="Q49" s="18">
        <f t="shared" si="2"/>
        <v>0</v>
      </c>
      <c r="R49" s="7">
        <v>1</v>
      </c>
      <c r="S49" s="66">
        <v>8</v>
      </c>
      <c r="T49" s="18">
        <v>0</v>
      </c>
      <c r="U49" s="18">
        <f t="shared" si="3"/>
        <v>0</v>
      </c>
      <c r="V49" s="7">
        <v>4</v>
      </c>
      <c r="W49" s="66">
        <v>64</v>
      </c>
      <c r="X49" s="18">
        <v>0</v>
      </c>
      <c r="Y49" s="18">
        <f t="shared" si="4"/>
        <v>0</v>
      </c>
      <c r="Z49" s="7">
        <v>9</v>
      </c>
      <c r="AA49" s="66">
        <v>140</v>
      </c>
      <c r="AB49" s="18">
        <v>0</v>
      </c>
      <c r="AC49" s="10">
        <f t="shared" si="5"/>
        <v>0</v>
      </c>
      <c r="AD49" s="77"/>
    </row>
    <row r="50" spans="1:30">
      <c r="A50" s="17">
        <v>44</v>
      </c>
      <c r="B50" s="18" t="s">
        <v>1614</v>
      </c>
      <c r="C50" s="7" t="s">
        <v>112</v>
      </c>
      <c r="D50" s="18" t="s">
        <v>1624</v>
      </c>
      <c r="E50" s="7">
        <v>1</v>
      </c>
      <c r="F50" s="7">
        <v>1</v>
      </c>
      <c r="G50" s="18">
        <v>0</v>
      </c>
      <c r="H50" s="18">
        <v>0</v>
      </c>
      <c r="I50" s="18">
        <f t="shared" si="0"/>
        <v>1</v>
      </c>
      <c r="J50" s="7">
        <v>0</v>
      </c>
      <c r="K50" s="66">
        <v>30</v>
      </c>
      <c r="L50" s="18">
        <v>0</v>
      </c>
      <c r="M50" s="18">
        <f t="shared" si="1"/>
        <v>0</v>
      </c>
      <c r="N50" s="18">
        <v>9</v>
      </c>
      <c r="O50" s="66">
        <v>44</v>
      </c>
      <c r="P50" s="18">
        <v>0</v>
      </c>
      <c r="Q50" s="18">
        <f t="shared" si="2"/>
        <v>0</v>
      </c>
      <c r="R50" s="7">
        <v>4</v>
      </c>
      <c r="S50" s="66">
        <v>8</v>
      </c>
      <c r="T50" s="18">
        <v>0</v>
      </c>
      <c r="U50" s="18">
        <f t="shared" si="3"/>
        <v>0</v>
      </c>
      <c r="V50" s="7">
        <v>18</v>
      </c>
      <c r="W50" s="66">
        <v>64</v>
      </c>
      <c r="X50" s="18">
        <v>0</v>
      </c>
      <c r="Y50" s="18">
        <f t="shared" si="4"/>
        <v>0</v>
      </c>
      <c r="Z50" s="7">
        <v>11</v>
      </c>
      <c r="AA50" s="66">
        <v>140</v>
      </c>
      <c r="AB50" s="18">
        <v>0</v>
      </c>
      <c r="AC50" s="10">
        <f t="shared" si="5"/>
        <v>0</v>
      </c>
      <c r="AD50" s="77"/>
    </row>
    <row r="51" spans="1:30">
      <c r="A51" s="17">
        <v>45</v>
      </c>
      <c r="B51" s="18" t="s">
        <v>1614</v>
      </c>
      <c r="C51" s="7" t="s">
        <v>113</v>
      </c>
      <c r="D51" s="18" t="s">
        <v>1624</v>
      </c>
      <c r="E51" s="7">
        <v>1</v>
      </c>
      <c r="F51" s="7">
        <v>10</v>
      </c>
      <c r="G51" s="18">
        <v>0</v>
      </c>
      <c r="H51" s="18">
        <v>0</v>
      </c>
      <c r="I51" s="18">
        <f t="shared" si="0"/>
        <v>10</v>
      </c>
      <c r="J51" s="7">
        <v>0</v>
      </c>
      <c r="K51" s="66">
        <v>30</v>
      </c>
      <c r="L51" s="18">
        <v>0</v>
      </c>
      <c r="M51" s="18">
        <f t="shared" si="1"/>
        <v>0</v>
      </c>
      <c r="N51" s="18">
        <v>16</v>
      </c>
      <c r="O51" s="66">
        <v>44</v>
      </c>
      <c r="P51" s="18">
        <v>0</v>
      </c>
      <c r="Q51" s="18">
        <f t="shared" si="2"/>
        <v>0</v>
      </c>
      <c r="R51" s="7">
        <v>4</v>
      </c>
      <c r="S51" s="66">
        <v>8</v>
      </c>
      <c r="T51" s="18">
        <v>0</v>
      </c>
      <c r="U51" s="18">
        <f t="shared" si="3"/>
        <v>0</v>
      </c>
      <c r="V51" s="7">
        <v>9</v>
      </c>
      <c r="W51" s="66">
        <v>64</v>
      </c>
      <c r="X51" s="18">
        <v>0</v>
      </c>
      <c r="Y51" s="18">
        <f t="shared" si="4"/>
        <v>0</v>
      </c>
      <c r="Z51" s="7">
        <v>33</v>
      </c>
      <c r="AA51" s="66">
        <v>140</v>
      </c>
      <c r="AB51" s="18">
        <v>0</v>
      </c>
      <c r="AC51" s="10">
        <f t="shared" si="5"/>
        <v>0</v>
      </c>
      <c r="AD51" s="77"/>
    </row>
    <row r="52" spans="1:30">
      <c r="A52" s="17">
        <v>46</v>
      </c>
      <c r="B52" s="18" t="s">
        <v>1614</v>
      </c>
      <c r="C52" s="7" t="s">
        <v>114</v>
      </c>
      <c r="D52" s="18" t="s">
        <v>1624</v>
      </c>
      <c r="E52" s="7">
        <v>8</v>
      </c>
      <c r="F52" s="7">
        <v>2</v>
      </c>
      <c r="G52" s="18">
        <v>0</v>
      </c>
      <c r="H52" s="18">
        <v>0</v>
      </c>
      <c r="I52" s="18">
        <f t="shared" si="0"/>
        <v>2</v>
      </c>
      <c r="J52" s="7">
        <v>0</v>
      </c>
      <c r="K52" s="66">
        <v>30</v>
      </c>
      <c r="L52" s="18">
        <v>0</v>
      </c>
      <c r="M52" s="18">
        <f t="shared" si="1"/>
        <v>0</v>
      </c>
      <c r="N52" s="18">
        <v>4</v>
      </c>
      <c r="O52" s="66">
        <v>44</v>
      </c>
      <c r="P52" s="18">
        <v>0</v>
      </c>
      <c r="Q52" s="18">
        <f t="shared" si="2"/>
        <v>0</v>
      </c>
      <c r="R52" s="7">
        <v>4</v>
      </c>
      <c r="S52" s="66">
        <v>8</v>
      </c>
      <c r="T52" s="18">
        <v>0</v>
      </c>
      <c r="U52" s="18">
        <f t="shared" si="3"/>
        <v>0</v>
      </c>
      <c r="V52" s="7">
        <v>35</v>
      </c>
      <c r="W52" s="66">
        <v>64</v>
      </c>
      <c r="X52" s="18">
        <v>0</v>
      </c>
      <c r="Y52" s="18">
        <f t="shared" si="4"/>
        <v>0</v>
      </c>
      <c r="Z52" s="7">
        <v>6</v>
      </c>
      <c r="AA52" s="66">
        <v>140</v>
      </c>
      <c r="AB52" s="18">
        <v>0</v>
      </c>
      <c r="AC52" s="10">
        <f t="shared" si="5"/>
        <v>0</v>
      </c>
      <c r="AD52" s="77"/>
    </row>
    <row r="53" spans="1:30">
      <c r="A53" s="17">
        <v>47</v>
      </c>
      <c r="B53" s="18" t="s">
        <v>1614</v>
      </c>
      <c r="C53" s="7" t="s">
        <v>115</v>
      </c>
      <c r="D53" s="18" t="s">
        <v>1624</v>
      </c>
      <c r="E53" s="7">
        <v>0</v>
      </c>
      <c r="F53" s="7">
        <v>7</v>
      </c>
      <c r="G53" s="18">
        <v>0</v>
      </c>
      <c r="H53" s="18">
        <v>0</v>
      </c>
      <c r="I53" s="18">
        <f t="shared" si="0"/>
        <v>7</v>
      </c>
      <c r="J53" s="7">
        <v>0</v>
      </c>
      <c r="K53" s="66">
        <v>30</v>
      </c>
      <c r="L53" s="18">
        <v>0</v>
      </c>
      <c r="M53" s="18">
        <f t="shared" si="1"/>
        <v>0</v>
      </c>
      <c r="N53" s="18">
        <v>19</v>
      </c>
      <c r="O53" s="66">
        <v>44</v>
      </c>
      <c r="P53" s="18">
        <v>0</v>
      </c>
      <c r="Q53" s="18">
        <f t="shared" si="2"/>
        <v>0</v>
      </c>
      <c r="R53" s="7">
        <v>11</v>
      </c>
      <c r="S53" s="66">
        <v>8</v>
      </c>
      <c r="T53" s="18">
        <v>0</v>
      </c>
      <c r="U53" s="18">
        <f t="shared" si="3"/>
        <v>0</v>
      </c>
      <c r="V53" s="7">
        <v>57</v>
      </c>
      <c r="W53" s="66">
        <v>64</v>
      </c>
      <c r="X53" s="18">
        <v>0</v>
      </c>
      <c r="Y53" s="18">
        <f t="shared" si="4"/>
        <v>0</v>
      </c>
      <c r="Z53" s="7">
        <v>11</v>
      </c>
      <c r="AA53" s="66">
        <v>140</v>
      </c>
      <c r="AB53" s="18">
        <v>0</v>
      </c>
      <c r="AC53" s="10">
        <f t="shared" si="5"/>
        <v>0</v>
      </c>
      <c r="AD53" s="77"/>
    </row>
    <row r="54" spans="1:30">
      <c r="A54" s="17">
        <v>48</v>
      </c>
      <c r="B54" s="18" t="s">
        <v>1614</v>
      </c>
      <c r="C54" s="7" t="s">
        <v>116</v>
      </c>
      <c r="D54" s="18" t="s">
        <v>1624</v>
      </c>
      <c r="E54" s="7">
        <v>1</v>
      </c>
      <c r="F54" s="7">
        <v>7</v>
      </c>
      <c r="G54" s="18">
        <v>0</v>
      </c>
      <c r="H54" s="18">
        <v>0</v>
      </c>
      <c r="I54" s="18">
        <f t="shared" si="0"/>
        <v>7</v>
      </c>
      <c r="J54" s="7">
        <v>0</v>
      </c>
      <c r="K54" s="66">
        <v>30</v>
      </c>
      <c r="L54" s="18">
        <v>0</v>
      </c>
      <c r="M54" s="18">
        <f t="shared" si="1"/>
        <v>0</v>
      </c>
      <c r="N54" s="18">
        <v>32</v>
      </c>
      <c r="O54" s="66">
        <v>44</v>
      </c>
      <c r="P54" s="18">
        <v>0</v>
      </c>
      <c r="Q54" s="18">
        <f t="shared" si="2"/>
        <v>0</v>
      </c>
      <c r="R54" s="7">
        <v>9</v>
      </c>
      <c r="S54" s="66">
        <v>8</v>
      </c>
      <c r="T54" s="18">
        <v>0</v>
      </c>
      <c r="U54" s="18">
        <f t="shared" si="3"/>
        <v>1</v>
      </c>
      <c r="V54" s="7">
        <v>39</v>
      </c>
      <c r="W54" s="66">
        <v>64</v>
      </c>
      <c r="X54" s="18">
        <v>0</v>
      </c>
      <c r="Y54" s="18">
        <f t="shared" si="4"/>
        <v>0</v>
      </c>
      <c r="Z54" s="7">
        <v>22</v>
      </c>
      <c r="AA54" s="66">
        <v>140</v>
      </c>
      <c r="AB54" s="18">
        <v>0</v>
      </c>
      <c r="AC54" s="10">
        <f t="shared" si="5"/>
        <v>0</v>
      </c>
      <c r="AD54" s="77"/>
    </row>
    <row r="55" spans="1:30">
      <c r="A55" s="17">
        <v>49</v>
      </c>
      <c r="B55" s="18" t="s">
        <v>1614</v>
      </c>
      <c r="C55" s="7" t="s">
        <v>117</v>
      </c>
      <c r="D55" s="18" t="s">
        <v>1624</v>
      </c>
      <c r="E55" s="7">
        <v>5</v>
      </c>
      <c r="F55" s="7">
        <v>4</v>
      </c>
      <c r="G55" s="18">
        <v>0</v>
      </c>
      <c r="H55" s="18">
        <v>0</v>
      </c>
      <c r="I55" s="18">
        <f t="shared" si="0"/>
        <v>4</v>
      </c>
      <c r="J55" s="7">
        <v>0</v>
      </c>
      <c r="K55" s="66">
        <v>30</v>
      </c>
      <c r="L55" s="18">
        <v>0</v>
      </c>
      <c r="M55" s="18">
        <f t="shared" si="1"/>
        <v>0</v>
      </c>
      <c r="N55" s="18">
        <v>13</v>
      </c>
      <c r="O55" s="66">
        <v>44</v>
      </c>
      <c r="P55" s="18">
        <v>0</v>
      </c>
      <c r="Q55" s="18">
        <f t="shared" si="2"/>
        <v>0</v>
      </c>
      <c r="R55" s="7">
        <v>2</v>
      </c>
      <c r="S55" s="66">
        <v>8</v>
      </c>
      <c r="T55" s="18">
        <v>0</v>
      </c>
      <c r="U55" s="18">
        <f t="shared" si="3"/>
        <v>0</v>
      </c>
      <c r="V55" s="7">
        <v>9</v>
      </c>
      <c r="W55" s="66">
        <v>64</v>
      </c>
      <c r="X55" s="18">
        <v>0</v>
      </c>
      <c r="Y55" s="18">
        <f t="shared" si="4"/>
        <v>0</v>
      </c>
      <c r="Z55" s="7">
        <v>11</v>
      </c>
      <c r="AA55" s="66">
        <v>140</v>
      </c>
      <c r="AB55" s="18">
        <v>0</v>
      </c>
      <c r="AC55" s="10">
        <f t="shared" si="5"/>
        <v>0</v>
      </c>
      <c r="AD55" s="77"/>
    </row>
    <row r="56" spans="1:30">
      <c r="A56" s="17">
        <v>50</v>
      </c>
      <c r="B56" s="18" t="s">
        <v>1614</v>
      </c>
      <c r="C56" s="7" t="s">
        <v>118</v>
      </c>
      <c r="D56" s="18" t="s">
        <v>1624</v>
      </c>
      <c r="E56" s="7">
        <v>2</v>
      </c>
      <c r="F56" s="7">
        <v>2</v>
      </c>
      <c r="G56" s="18">
        <v>0</v>
      </c>
      <c r="H56" s="18">
        <v>0</v>
      </c>
      <c r="I56" s="18">
        <f t="shared" si="0"/>
        <v>2</v>
      </c>
      <c r="J56" s="7">
        <v>0</v>
      </c>
      <c r="K56" s="66">
        <v>30</v>
      </c>
      <c r="L56" s="18">
        <v>0</v>
      </c>
      <c r="M56" s="18">
        <f t="shared" si="1"/>
        <v>0</v>
      </c>
      <c r="N56" s="18">
        <v>3</v>
      </c>
      <c r="O56" s="66">
        <v>44</v>
      </c>
      <c r="P56" s="18">
        <v>0</v>
      </c>
      <c r="Q56" s="18">
        <f t="shared" si="2"/>
        <v>0</v>
      </c>
      <c r="R56" s="7">
        <v>2</v>
      </c>
      <c r="S56" s="66">
        <v>8</v>
      </c>
      <c r="T56" s="18">
        <v>0</v>
      </c>
      <c r="U56" s="18">
        <f t="shared" si="3"/>
        <v>0</v>
      </c>
      <c r="V56" s="7">
        <v>11</v>
      </c>
      <c r="W56" s="66">
        <v>64</v>
      </c>
      <c r="X56" s="18">
        <v>0</v>
      </c>
      <c r="Y56" s="18">
        <f t="shared" si="4"/>
        <v>0</v>
      </c>
      <c r="Z56" s="7">
        <v>4</v>
      </c>
      <c r="AA56" s="66">
        <v>140</v>
      </c>
      <c r="AB56" s="18">
        <v>0</v>
      </c>
      <c r="AC56" s="10">
        <f t="shared" si="5"/>
        <v>0</v>
      </c>
      <c r="AD56" s="77"/>
    </row>
    <row r="57" spans="1:30">
      <c r="A57" s="17">
        <v>51</v>
      </c>
      <c r="B57" s="18" t="s">
        <v>1614</v>
      </c>
      <c r="C57" s="7" t="s">
        <v>119</v>
      </c>
      <c r="D57" s="18" t="s">
        <v>1624</v>
      </c>
      <c r="E57" s="7">
        <v>3</v>
      </c>
      <c r="F57" s="7">
        <v>1</v>
      </c>
      <c r="G57" s="18">
        <v>0</v>
      </c>
      <c r="H57" s="18">
        <v>0</v>
      </c>
      <c r="I57" s="18">
        <f t="shared" si="0"/>
        <v>1</v>
      </c>
      <c r="J57" s="7">
        <v>0</v>
      </c>
      <c r="K57" s="66">
        <v>30</v>
      </c>
      <c r="L57" s="18">
        <v>0</v>
      </c>
      <c r="M57" s="18">
        <f t="shared" si="1"/>
        <v>0</v>
      </c>
      <c r="N57" s="18">
        <v>3</v>
      </c>
      <c r="O57" s="66">
        <v>44</v>
      </c>
      <c r="P57" s="18">
        <v>0</v>
      </c>
      <c r="Q57" s="18">
        <f t="shared" si="2"/>
        <v>0</v>
      </c>
      <c r="R57" s="7">
        <v>20</v>
      </c>
      <c r="S57" s="66">
        <v>8</v>
      </c>
      <c r="T57" s="18">
        <v>0</v>
      </c>
      <c r="U57" s="18">
        <f t="shared" si="3"/>
        <v>3</v>
      </c>
      <c r="V57" s="7">
        <v>36</v>
      </c>
      <c r="W57" s="66">
        <v>64</v>
      </c>
      <c r="X57" s="18">
        <v>0</v>
      </c>
      <c r="Y57" s="18">
        <f t="shared" si="4"/>
        <v>0</v>
      </c>
      <c r="Z57" s="7">
        <v>19</v>
      </c>
      <c r="AA57" s="66">
        <v>140</v>
      </c>
      <c r="AB57" s="18">
        <v>0</v>
      </c>
      <c r="AC57" s="10">
        <f t="shared" si="5"/>
        <v>0</v>
      </c>
      <c r="AD57" s="77"/>
    </row>
    <row r="58" spans="1:30">
      <c r="A58" s="17">
        <v>52</v>
      </c>
      <c r="B58" s="18" t="s">
        <v>1614</v>
      </c>
      <c r="C58" s="7" t="s">
        <v>120</v>
      </c>
      <c r="D58" s="18" t="s">
        <v>1624</v>
      </c>
      <c r="E58" s="7">
        <v>1</v>
      </c>
      <c r="F58" s="7">
        <v>2</v>
      </c>
      <c r="G58" s="18">
        <v>0</v>
      </c>
      <c r="H58" s="18">
        <v>0</v>
      </c>
      <c r="I58" s="18">
        <f t="shared" si="0"/>
        <v>2</v>
      </c>
      <c r="J58" s="7">
        <v>0</v>
      </c>
      <c r="K58" s="66">
        <v>30</v>
      </c>
      <c r="L58" s="18">
        <v>0</v>
      </c>
      <c r="M58" s="18">
        <f t="shared" si="1"/>
        <v>0</v>
      </c>
      <c r="N58" s="18">
        <v>8</v>
      </c>
      <c r="O58" s="66">
        <v>44</v>
      </c>
      <c r="P58" s="18">
        <v>0</v>
      </c>
      <c r="Q58" s="18">
        <f t="shared" si="2"/>
        <v>0</v>
      </c>
      <c r="R58" s="7">
        <v>4</v>
      </c>
      <c r="S58" s="66">
        <v>8</v>
      </c>
      <c r="T58" s="18">
        <v>0</v>
      </c>
      <c r="U58" s="18">
        <f t="shared" si="3"/>
        <v>0</v>
      </c>
      <c r="V58" s="7">
        <v>15</v>
      </c>
      <c r="W58" s="66">
        <v>64</v>
      </c>
      <c r="X58" s="18">
        <v>0</v>
      </c>
      <c r="Y58" s="18">
        <f t="shared" si="4"/>
        <v>0</v>
      </c>
      <c r="Z58" s="7">
        <v>15</v>
      </c>
      <c r="AA58" s="66">
        <v>140</v>
      </c>
      <c r="AB58" s="18">
        <v>0</v>
      </c>
      <c r="AC58" s="10">
        <f t="shared" si="5"/>
        <v>0</v>
      </c>
      <c r="AD58" s="77"/>
    </row>
    <row r="59" spans="1:30">
      <c r="A59" s="17">
        <v>53</v>
      </c>
      <c r="B59" s="18" t="s">
        <v>1614</v>
      </c>
      <c r="C59" s="7" t="s">
        <v>121</v>
      </c>
      <c r="D59" s="18" t="s">
        <v>1624</v>
      </c>
      <c r="E59" s="7">
        <v>1</v>
      </c>
      <c r="F59" s="7">
        <v>0</v>
      </c>
      <c r="G59" s="18">
        <v>0</v>
      </c>
      <c r="H59" s="18">
        <v>0</v>
      </c>
      <c r="I59" s="18">
        <f t="shared" si="0"/>
        <v>0</v>
      </c>
      <c r="J59" s="7">
        <v>0</v>
      </c>
      <c r="K59" s="66">
        <v>30</v>
      </c>
      <c r="L59" s="18">
        <v>0</v>
      </c>
      <c r="M59" s="18">
        <f t="shared" si="1"/>
        <v>0</v>
      </c>
      <c r="N59" s="18">
        <v>0</v>
      </c>
      <c r="O59" s="66">
        <v>44</v>
      </c>
      <c r="P59" s="18">
        <v>0</v>
      </c>
      <c r="Q59" s="18">
        <f t="shared" si="2"/>
        <v>0</v>
      </c>
      <c r="R59" s="7">
        <v>2</v>
      </c>
      <c r="S59" s="66">
        <v>8</v>
      </c>
      <c r="T59" s="18">
        <v>0</v>
      </c>
      <c r="U59" s="18">
        <f t="shared" si="3"/>
        <v>0</v>
      </c>
      <c r="V59" s="7">
        <v>11</v>
      </c>
      <c r="W59" s="66">
        <v>64</v>
      </c>
      <c r="X59" s="18">
        <v>0</v>
      </c>
      <c r="Y59" s="18">
        <f t="shared" si="4"/>
        <v>0</v>
      </c>
      <c r="Z59" s="7">
        <v>3</v>
      </c>
      <c r="AA59" s="66">
        <v>140</v>
      </c>
      <c r="AB59" s="18">
        <v>0</v>
      </c>
      <c r="AC59" s="10">
        <f t="shared" si="5"/>
        <v>0</v>
      </c>
      <c r="AD59" s="77"/>
    </row>
    <row r="60" spans="1:30">
      <c r="A60" s="17">
        <v>54</v>
      </c>
      <c r="B60" s="18" t="s">
        <v>1614</v>
      </c>
      <c r="C60" s="7" t="s">
        <v>122</v>
      </c>
      <c r="D60" s="18" t="s">
        <v>1624</v>
      </c>
      <c r="E60" s="7">
        <v>2</v>
      </c>
      <c r="F60" s="7">
        <v>4</v>
      </c>
      <c r="G60" s="18">
        <v>0</v>
      </c>
      <c r="H60" s="18">
        <v>0</v>
      </c>
      <c r="I60" s="18">
        <f t="shared" si="0"/>
        <v>4</v>
      </c>
      <c r="J60" s="7">
        <v>0</v>
      </c>
      <c r="K60" s="66">
        <v>30</v>
      </c>
      <c r="L60" s="18">
        <v>0</v>
      </c>
      <c r="M60" s="18">
        <f t="shared" si="1"/>
        <v>0</v>
      </c>
      <c r="N60" s="18">
        <v>5</v>
      </c>
      <c r="O60" s="66">
        <v>44</v>
      </c>
      <c r="P60" s="18">
        <v>0</v>
      </c>
      <c r="Q60" s="18">
        <f t="shared" si="2"/>
        <v>0</v>
      </c>
      <c r="R60" s="7">
        <v>3</v>
      </c>
      <c r="S60" s="66">
        <v>8</v>
      </c>
      <c r="T60" s="18">
        <v>0</v>
      </c>
      <c r="U60" s="18">
        <f t="shared" si="3"/>
        <v>0</v>
      </c>
      <c r="V60" s="7">
        <v>5</v>
      </c>
      <c r="W60" s="66">
        <v>64</v>
      </c>
      <c r="X60" s="18">
        <v>0</v>
      </c>
      <c r="Y60" s="18">
        <f t="shared" si="4"/>
        <v>0</v>
      </c>
      <c r="Z60" s="7">
        <v>34</v>
      </c>
      <c r="AA60" s="66">
        <v>140</v>
      </c>
      <c r="AB60" s="18">
        <v>0</v>
      </c>
      <c r="AC60" s="10">
        <f t="shared" si="5"/>
        <v>0</v>
      </c>
      <c r="AD60" s="77"/>
    </row>
    <row r="61" spans="1:30">
      <c r="A61" s="17">
        <v>55</v>
      </c>
      <c r="B61" s="18" t="s">
        <v>1614</v>
      </c>
      <c r="C61" s="7" t="s">
        <v>123</v>
      </c>
      <c r="D61" s="18" t="s">
        <v>1624</v>
      </c>
      <c r="E61" s="7">
        <v>1</v>
      </c>
      <c r="F61" s="7">
        <v>2</v>
      </c>
      <c r="G61" s="18">
        <v>0</v>
      </c>
      <c r="H61" s="18">
        <v>0</v>
      </c>
      <c r="I61" s="18">
        <f t="shared" si="0"/>
        <v>2</v>
      </c>
      <c r="J61" s="7">
        <v>0</v>
      </c>
      <c r="K61" s="66">
        <v>30</v>
      </c>
      <c r="L61" s="18">
        <v>0</v>
      </c>
      <c r="M61" s="18">
        <f t="shared" si="1"/>
        <v>0</v>
      </c>
      <c r="N61" s="18">
        <v>3</v>
      </c>
      <c r="O61" s="66">
        <v>44</v>
      </c>
      <c r="P61" s="18">
        <v>0</v>
      </c>
      <c r="Q61" s="18">
        <f t="shared" si="2"/>
        <v>0</v>
      </c>
      <c r="R61" s="7">
        <v>3</v>
      </c>
      <c r="S61" s="66">
        <v>8</v>
      </c>
      <c r="T61" s="18">
        <v>0</v>
      </c>
      <c r="U61" s="18">
        <f t="shared" si="3"/>
        <v>0</v>
      </c>
      <c r="V61" s="7">
        <v>9</v>
      </c>
      <c r="W61" s="66">
        <v>64</v>
      </c>
      <c r="X61" s="18">
        <v>0</v>
      </c>
      <c r="Y61" s="18">
        <f t="shared" si="4"/>
        <v>0</v>
      </c>
      <c r="Z61" s="7">
        <v>18</v>
      </c>
      <c r="AA61" s="66">
        <v>140</v>
      </c>
      <c r="AB61" s="18">
        <v>0</v>
      </c>
      <c r="AC61" s="10">
        <f t="shared" si="5"/>
        <v>0</v>
      </c>
      <c r="AD61" s="77"/>
    </row>
    <row r="62" spans="1:30">
      <c r="A62" s="17">
        <v>56</v>
      </c>
      <c r="B62" s="18" t="s">
        <v>1614</v>
      </c>
      <c r="C62" s="7" t="s">
        <v>124</v>
      </c>
      <c r="D62" s="18" t="s">
        <v>1624</v>
      </c>
      <c r="E62" s="7">
        <v>4</v>
      </c>
      <c r="F62" s="7">
        <v>5</v>
      </c>
      <c r="G62" s="18">
        <v>0</v>
      </c>
      <c r="H62" s="18">
        <v>0</v>
      </c>
      <c r="I62" s="18">
        <f t="shared" si="0"/>
        <v>5</v>
      </c>
      <c r="J62" s="7">
        <v>0</v>
      </c>
      <c r="K62" s="66">
        <v>30</v>
      </c>
      <c r="L62" s="18">
        <v>0</v>
      </c>
      <c r="M62" s="18">
        <f t="shared" si="1"/>
        <v>0</v>
      </c>
      <c r="N62" s="18">
        <v>18</v>
      </c>
      <c r="O62" s="66">
        <v>44</v>
      </c>
      <c r="P62" s="18">
        <v>0</v>
      </c>
      <c r="Q62" s="18">
        <f t="shared" si="2"/>
        <v>0</v>
      </c>
      <c r="R62" s="7">
        <v>1</v>
      </c>
      <c r="S62" s="66">
        <v>8</v>
      </c>
      <c r="T62" s="18">
        <v>0</v>
      </c>
      <c r="U62" s="18">
        <f t="shared" si="3"/>
        <v>0</v>
      </c>
      <c r="V62" s="7">
        <v>4</v>
      </c>
      <c r="W62" s="66">
        <v>64</v>
      </c>
      <c r="X62" s="18">
        <v>0</v>
      </c>
      <c r="Y62" s="18">
        <f t="shared" si="4"/>
        <v>0</v>
      </c>
      <c r="Z62" s="7">
        <v>8</v>
      </c>
      <c r="AA62" s="66">
        <v>140</v>
      </c>
      <c r="AB62" s="18">
        <v>0</v>
      </c>
      <c r="AC62" s="10">
        <f t="shared" si="5"/>
        <v>0</v>
      </c>
      <c r="AD62" s="77"/>
    </row>
    <row r="63" spans="1:30">
      <c r="A63" s="17">
        <v>57</v>
      </c>
      <c r="B63" s="18" t="s">
        <v>1614</v>
      </c>
      <c r="C63" s="7" t="s">
        <v>125</v>
      </c>
      <c r="D63" s="18" t="s">
        <v>1624</v>
      </c>
      <c r="E63" s="7">
        <v>1</v>
      </c>
      <c r="F63" s="7">
        <v>2</v>
      </c>
      <c r="G63" s="18">
        <v>0</v>
      </c>
      <c r="H63" s="18">
        <v>0</v>
      </c>
      <c r="I63" s="18">
        <f t="shared" si="0"/>
        <v>2</v>
      </c>
      <c r="J63" s="7">
        <v>0</v>
      </c>
      <c r="K63" s="66">
        <v>30</v>
      </c>
      <c r="L63" s="18">
        <v>0</v>
      </c>
      <c r="M63" s="18">
        <f t="shared" si="1"/>
        <v>0</v>
      </c>
      <c r="N63" s="18">
        <v>9</v>
      </c>
      <c r="O63" s="66">
        <v>44</v>
      </c>
      <c r="P63" s="18">
        <v>0</v>
      </c>
      <c r="Q63" s="18">
        <f t="shared" si="2"/>
        <v>0</v>
      </c>
      <c r="R63" s="7">
        <v>6</v>
      </c>
      <c r="S63" s="66">
        <v>8</v>
      </c>
      <c r="T63" s="18">
        <v>0</v>
      </c>
      <c r="U63" s="18">
        <f t="shared" si="3"/>
        <v>0</v>
      </c>
      <c r="V63" s="7">
        <v>23</v>
      </c>
      <c r="W63" s="66">
        <v>64</v>
      </c>
      <c r="X63" s="18">
        <v>0</v>
      </c>
      <c r="Y63" s="18">
        <f t="shared" si="4"/>
        <v>0</v>
      </c>
      <c r="Z63" s="7">
        <v>9</v>
      </c>
      <c r="AA63" s="66">
        <v>140</v>
      </c>
      <c r="AB63" s="18">
        <v>0</v>
      </c>
      <c r="AC63" s="10">
        <f t="shared" si="5"/>
        <v>0</v>
      </c>
      <c r="AD63" s="77"/>
    </row>
    <row r="64" spans="1:30">
      <c r="A64" s="17">
        <v>58</v>
      </c>
      <c r="B64" s="18" t="s">
        <v>1614</v>
      </c>
      <c r="C64" s="7" t="s">
        <v>126</v>
      </c>
      <c r="D64" s="18" t="s">
        <v>1624</v>
      </c>
      <c r="E64" s="7">
        <v>1</v>
      </c>
      <c r="F64" s="7">
        <v>3</v>
      </c>
      <c r="G64" s="18">
        <v>0</v>
      </c>
      <c r="H64" s="18">
        <v>0</v>
      </c>
      <c r="I64" s="18">
        <f t="shared" si="0"/>
        <v>3</v>
      </c>
      <c r="J64" s="7">
        <v>0</v>
      </c>
      <c r="K64" s="66">
        <v>30</v>
      </c>
      <c r="L64" s="18">
        <v>0</v>
      </c>
      <c r="M64" s="18">
        <f t="shared" si="1"/>
        <v>0</v>
      </c>
      <c r="N64" s="18">
        <v>37</v>
      </c>
      <c r="O64" s="66">
        <v>44</v>
      </c>
      <c r="P64" s="18">
        <v>0</v>
      </c>
      <c r="Q64" s="18">
        <f t="shared" si="2"/>
        <v>0</v>
      </c>
      <c r="R64" s="7">
        <v>1</v>
      </c>
      <c r="S64" s="66">
        <v>8</v>
      </c>
      <c r="T64" s="18">
        <v>0</v>
      </c>
      <c r="U64" s="18">
        <f t="shared" si="3"/>
        <v>0</v>
      </c>
      <c r="V64" s="7">
        <v>4</v>
      </c>
      <c r="W64" s="66">
        <v>64</v>
      </c>
      <c r="X64" s="18">
        <v>0</v>
      </c>
      <c r="Y64" s="18">
        <f t="shared" si="4"/>
        <v>0</v>
      </c>
      <c r="Z64" s="7">
        <v>17</v>
      </c>
      <c r="AA64" s="66">
        <v>140</v>
      </c>
      <c r="AB64" s="18">
        <v>0</v>
      </c>
      <c r="AC64" s="10">
        <f t="shared" si="5"/>
        <v>0</v>
      </c>
      <c r="AD64" s="77"/>
    </row>
    <row r="65" spans="1:30">
      <c r="A65" s="17">
        <v>59</v>
      </c>
      <c r="B65" s="18" t="s">
        <v>1614</v>
      </c>
      <c r="C65" s="7" t="s">
        <v>127</v>
      </c>
      <c r="D65" s="18" t="s">
        <v>1624</v>
      </c>
      <c r="E65" s="7">
        <v>1</v>
      </c>
      <c r="F65" s="7">
        <v>8</v>
      </c>
      <c r="G65" s="18">
        <v>0</v>
      </c>
      <c r="H65" s="18">
        <v>0</v>
      </c>
      <c r="I65" s="18">
        <f t="shared" si="0"/>
        <v>8</v>
      </c>
      <c r="J65" s="7">
        <v>0</v>
      </c>
      <c r="K65" s="66">
        <v>30</v>
      </c>
      <c r="L65" s="18">
        <v>0</v>
      </c>
      <c r="M65" s="18">
        <f t="shared" si="1"/>
        <v>0</v>
      </c>
      <c r="N65" s="18">
        <v>41</v>
      </c>
      <c r="O65" s="66">
        <v>44</v>
      </c>
      <c r="P65" s="18">
        <v>0</v>
      </c>
      <c r="Q65" s="18">
        <f t="shared" si="2"/>
        <v>0</v>
      </c>
      <c r="R65" s="7">
        <v>1</v>
      </c>
      <c r="S65" s="66">
        <v>8</v>
      </c>
      <c r="T65" s="18">
        <v>0</v>
      </c>
      <c r="U65" s="18">
        <f t="shared" si="3"/>
        <v>0</v>
      </c>
      <c r="V65" s="7">
        <v>7</v>
      </c>
      <c r="W65" s="66">
        <v>64</v>
      </c>
      <c r="X65" s="18">
        <v>0</v>
      </c>
      <c r="Y65" s="18">
        <f t="shared" si="4"/>
        <v>0</v>
      </c>
      <c r="Z65" s="7">
        <v>38</v>
      </c>
      <c r="AA65" s="66">
        <v>140</v>
      </c>
      <c r="AB65" s="18">
        <v>0</v>
      </c>
      <c r="AC65" s="10">
        <f t="shared" si="5"/>
        <v>0</v>
      </c>
      <c r="AD65" s="77"/>
    </row>
    <row r="66" spans="1:30">
      <c r="A66" s="17">
        <v>60</v>
      </c>
      <c r="B66" s="18" t="s">
        <v>1614</v>
      </c>
      <c r="C66" s="7" t="s">
        <v>128</v>
      </c>
      <c r="D66" s="18" t="s">
        <v>1624</v>
      </c>
      <c r="E66" s="7">
        <v>1</v>
      </c>
      <c r="F66" s="7">
        <v>12</v>
      </c>
      <c r="G66" s="18">
        <v>0</v>
      </c>
      <c r="H66" s="18">
        <v>0</v>
      </c>
      <c r="I66" s="18">
        <f t="shared" si="0"/>
        <v>12</v>
      </c>
      <c r="J66" s="7">
        <v>0</v>
      </c>
      <c r="K66" s="66">
        <v>30</v>
      </c>
      <c r="L66" s="18">
        <v>0</v>
      </c>
      <c r="M66" s="18">
        <f t="shared" si="1"/>
        <v>0</v>
      </c>
      <c r="N66" s="18">
        <v>18</v>
      </c>
      <c r="O66" s="66">
        <v>44</v>
      </c>
      <c r="P66" s="18">
        <v>0</v>
      </c>
      <c r="Q66" s="18">
        <f t="shared" si="2"/>
        <v>0</v>
      </c>
      <c r="R66" s="7">
        <v>50</v>
      </c>
      <c r="S66" s="66">
        <v>8</v>
      </c>
      <c r="T66" s="18">
        <v>0</v>
      </c>
      <c r="U66" s="18">
        <f t="shared" si="3"/>
        <v>1</v>
      </c>
      <c r="V66" s="7">
        <v>112</v>
      </c>
      <c r="W66" s="66">
        <v>64</v>
      </c>
      <c r="X66" s="18">
        <v>0</v>
      </c>
      <c r="Y66" s="18">
        <f t="shared" si="4"/>
        <v>1</v>
      </c>
      <c r="Z66" s="7">
        <v>76</v>
      </c>
      <c r="AA66" s="66">
        <v>140</v>
      </c>
      <c r="AB66" s="18">
        <v>0</v>
      </c>
      <c r="AC66" s="10">
        <f t="shared" si="5"/>
        <v>0</v>
      </c>
      <c r="AD66" s="77"/>
    </row>
    <row r="67" spans="1:30">
      <c r="A67" s="17">
        <v>61</v>
      </c>
      <c r="B67" s="18" t="s">
        <v>1614</v>
      </c>
      <c r="C67" s="7" t="s">
        <v>129</v>
      </c>
      <c r="D67" s="18" t="s">
        <v>1624</v>
      </c>
      <c r="E67" s="7">
        <v>1</v>
      </c>
      <c r="F67" s="7">
        <v>20</v>
      </c>
      <c r="G67" s="18">
        <v>0</v>
      </c>
      <c r="H67" s="18">
        <v>0</v>
      </c>
      <c r="I67" s="18">
        <f t="shared" si="0"/>
        <v>20</v>
      </c>
      <c r="J67" s="7">
        <v>0</v>
      </c>
      <c r="K67" s="66">
        <v>30</v>
      </c>
      <c r="L67" s="18">
        <v>0</v>
      </c>
      <c r="M67" s="18">
        <f t="shared" si="1"/>
        <v>0</v>
      </c>
      <c r="N67" s="18">
        <v>65</v>
      </c>
      <c r="O67" s="66">
        <v>44</v>
      </c>
      <c r="P67" s="18">
        <v>0</v>
      </c>
      <c r="Q67" s="18">
        <f t="shared" si="2"/>
        <v>1</v>
      </c>
      <c r="R67" s="7">
        <v>42</v>
      </c>
      <c r="S67" s="66">
        <v>8</v>
      </c>
      <c r="T67" s="18">
        <v>0</v>
      </c>
      <c r="U67" s="18">
        <f t="shared" si="3"/>
        <v>1</v>
      </c>
      <c r="V67" s="7">
        <v>113</v>
      </c>
      <c r="W67" s="66">
        <v>64</v>
      </c>
      <c r="X67" s="18">
        <v>0</v>
      </c>
      <c r="Y67" s="18">
        <f t="shared" si="4"/>
        <v>1</v>
      </c>
      <c r="Z67" s="7">
        <v>42</v>
      </c>
      <c r="AA67" s="66">
        <v>140</v>
      </c>
      <c r="AB67" s="18">
        <v>0</v>
      </c>
      <c r="AC67" s="10">
        <f t="shared" si="5"/>
        <v>0</v>
      </c>
      <c r="AD67" s="77"/>
    </row>
    <row r="68" spans="1:30">
      <c r="A68" s="17">
        <v>62</v>
      </c>
      <c r="B68" s="18" t="s">
        <v>1614</v>
      </c>
      <c r="C68" s="7" t="s">
        <v>130</v>
      </c>
      <c r="D68" s="18" t="s">
        <v>1624</v>
      </c>
      <c r="E68" s="7">
        <v>1</v>
      </c>
      <c r="F68" s="7">
        <v>3</v>
      </c>
      <c r="G68" s="18">
        <v>0</v>
      </c>
      <c r="H68" s="18">
        <v>0</v>
      </c>
      <c r="I68" s="18">
        <f t="shared" si="0"/>
        <v>3</v>
      </c>
      <c r="J68" s="7">
        <v>0</v>
      </c>
      <c r="K68" s="66">
        <v>30</v>
      </c>
      <c r="L68" s="18">
        <v>0</v>
      </c>
      <c r="M68" s="18">
        <f t="shared" si="1"/>
        <v>0</v>
      </c>
      <c r="N68" s="18">
        <v>9</v>
      </c>
      <c r="O68" s="66">
        <v>44</v>
      </c>
      <c r="P68" s="18">
        <v>0</v>
      </c>
      <c r="Q68" s="18">
        <f t="shared" si="2"/>
        <v>0</v>
      </c>
      <c r="R68" s="7">
        <v>3</v>
      </c>
      <c r="S68" s="66">
        <v>8</v>
      </c>
      <c r="T68" s="18">
        <v>0</v>
      </c>
      <c r="U68" s="18">
        <f t="shared" si="3"/>
        <v>0</v>
      </c>
      <c r="V68" s="7">
        <v>14</v>
      </c>
      <c r="W68" s="66">
        <v>64</v>
      </c>
      <c r="X68" s="18">
        <v>0</v>
      </c>
      <c r="Y68" s="18">
        <f t="shared" si="4"/>
        <v>0</v>
      </c>
      <c r="Z68" s="7">
        <v>36</v>
      </c>
      <c r="AA68" s="66">
        <v>140</v>
      </c>
      <c r="AB68" s="18">
        <v>0</v>
      </c>
      <c r="AC68" s="10">
        <f t="shared" si="5"/>
        <v>0</v>
      </c>
      <c r="AD68" s="77"/>
    </row>
    <row r="69" spans="1:30">
      <c r="A69" s="17">
        <v>63</v>
      </c>
      <c r="B69" s="18" t="s">
        <v>1614</v>
      </c>
      <c r="C69" s="7" t="s">
        <v>131</v>
      </c>
      <c r="D69" s="18" t="s">
        <v>1624</v>
      </c>
      <c r="E69" s="7">
        <v>1</v>
      </c>
      <c r="F69" s="7">
        <v>1</v>
      </c>
      <c r="G69" s="18">
        <v>0</v>
      </c>
      <c r="H69" s="18">
        <v>0</v>
      </c>
      <c r="I69" s="18">
        <f t="shared" si="0"/>
        <v>1</v>
      </c>
      <c r="J69" s="7">
        <v>0</v>
      </c>
      <c r="K69" s="66">
        <v>30</v>
      </c>
      <c r="L69" s="18">
        <v>0</v>
      </c>
      <c r="M69" s="18">
        <f t="shared" si="1"/>
        <v>0</v>
      </c>
      <c r="N69" s="18">
        <v>2</v>
      </c>
      <c r="O69" s="66">
        <v>44</v>
      </c>
      <c r="P69" s="18">
        <v>0</v>
      </c>
      <c r="Q69" s="18">
        <f t="shared" si="2"/>
        <v>0</v>
      </c>
      <c r="R69" s="7">
        <v>4</v>
      </c>
      <c r="S69" s="66">
        <v>8</v>
      </c>
      <c r="T69" s="18">
        <v>0</v>
      </c>
      <c r="U69" s="18">
        <f t="shared" si="3"/>
        <v>0</v>
      </c>
      <c r="V69" s="7">
        <v>17</v>
      </c>
      <c r="W69" s="66">
        <v>64</v>
      </c>
      <c r="X69" s="18">
        <v>0</v>
      </c>
      <c r="Y69" s="18">
        <f t="shared" si="4"/>
        <v>0</v>
      </c>
      <c r="Z69" s="7">
        <v>36</v>
      </c>
      <c r="AA69" s="66">
        <v>140</v>
      </c>
      <c r="AB69" s="18">
        <v>0</v>
      </c>
      <c r="AC69" s="10">
        <f t="shared" si="5"/>
        <v>0</v>
      </c>
      <c r="AD69" s="77"/>
    </row>
    <row r="70" spans="1:30">
      <c r="A70" s="17">
        <v>64</v>
      </c>
      <c r="B70" s="18" t="s">
        <v>1614</v>
      </c>
      <c r="C70" s="7" t="s">
        <v>132</v>
      </c>
      <c r="D70" s="18" t="s">
        <v>1624</v>
      </c>
      <c r="E70" s="7">
        <v>1</v>
      </c>
      <c r="F70" s="7">
        <v>0</v>
      </c>
      <c r="G70" s="18">
        <v>0</v>
      </c>
      <c r="H70" s="18">
        <v>0</v>
      </c>
      <c r="I70" s="18">
        <f t="shared" si="0"/>
        <v>0</v>
      </c>
      <c r="J70" s="7">
        <v>0</v>
      </c>
      <c r="K70" s="66">
        <v>30</v>
      </c>
      <c r="L70" s="18">
        <v>0</v>
      </c>
      <c r="M70" s="18">
        <f t="shared" si="1"/>
        <v>0</v>
      </c>
      <c r="N70" s="18">
        <v>0</v>
      </c>
      <c r="O70" s="66">
        <v>44</v>
      </c>
      <c r="P70" s="18">
        <v>0</v>
      </c>
      <c r="Q70" s="18">
        <f t="shared" si="2"/>
        <v>0</v>
      </c>
      <c r="R70" s="7">
        <v>1</v>
      </c>
      <c r="S70" s="66">
        <v>8</v>
      </c>
      <c r="T70" s="18">
        <v>0</v>
      </c>
      <c r="U70" s="18">
        <f t="shared" si="3"/>
        <v>0</v>
      </c>
      <c r="V70" s="7">
        <v>5</v>
      </c>
      <c r="W70" s="66">
        <v>64</v>
      </c>
      <c r="X70" s="18">
        <v>0</v>
      </c>
      <c r="Y70" s="18">
        <f t="shared" si="4"/>
        <v>0</v>
      </c>
      <c r="Z70" s="7">
        <v>14</v>
      </c>
      <c r="AA70" s="66">
        <v>140</v>
      </c>
      <c r="AB70" s="18">
        <v>0</v>
      </c>
      <c r="AC70" s="10">
        <f t="shared" si="5"/>
        <v>0</v>
      </c>
      <c r="AD70" s="77"/>
    </row>
    <row r="71" spans="1:30">
      <c r="A71" s="17">
        <v>65</v>
      </c>
      <c r="B71" s="18" t="s">
        <v>1614</v>
      </c>
      <c r="C71" s="7" t="s">
        <v>133</v>
      </c>
      <c r="D71" s="18" t="s">
        <v>1624</v>
      </c>
      <c r="E71" s="7">
        <v>1</v>
      </c>
      <c r="F71" s="7">
        <v>1</v>
      </c>
      <c r="G71" s="18">
        <v>0</v>
      </c>
      <c r="H71" s="18">
        <v>0</v>
      </c>
      <c r="I71" s="18">
        <f t="shared" si="0"/>
        <v>1</v>
      </c>
      <c r="J71" s="7">
        <v>0</v>
      </c>
      <c r="K71" s="66">
        <v>30</v>
      </c>
      <c r="L71" s="18">
        <v>0</v>
      </c>
      <c r="M71" s="18">
        <f t="shared" si="1"/>
        <v>0</v>
      </c>
      <c r="N71" s="18">
        <v>14</v>
      </c>
      <c r="O71" s="66">
        <v>44</v>
      </c>
      <c r="P71" s="18">
        <v>0</v>
      </c>
      <c r="Q71" s="18">
        <f t="shared" si="2"/>
        <v>0</v>
      </c>
      <c r="R71" s="7">
        <v>1</v>
      </c>
      <c r="S71" s="66">
        <v>8</v>
      </c>
      <c r="T71" s="18">
        <v>0</v>
      </c>
      <c r="U71" s="18">
        <f t="shared" si="3"/>
        <v>0</v>
      </c>
      <c r="V71" s="7">
        <v>7</v>
      </c>
      <c r="W71" s="66">
        <v>64</v>
      </c>
      <c r="X71" s="18">
        <v>0</v>
      </c>
      <c r="Y71" s="18">
        <f t="shared" si="4"/>
        <v>0</v>
      </c>
      <c r="Z71" s="7">
        <v>8</v>
      </c>
      <c r="AA71" s="66">
        <v>140</v>
      </c>
      <c r="AB71" s="18">
        <v>0</v>
      </c>
      <c r="AC71" s="10">
        <f t="shared" si="5"/>
        <v>0</v>
      </c>
      <c r="AD71" s="77"/>
    </row>
    <row r="72" spans="1:30">
      <c r="A72" s="17">
        <v>66</v>
      </c>
      <c r="B72" s="18" t="s">
        <v>1614</v>
      </c>
      <c r="C72" s="7" t="s">
        <v>134</v>
      </c>
      <c r="D72" s="18" t="s">
        <v>1624</v>
      </c>
      <c r="E72" s="7">
        <v>2</v>
      </c>
      <c r="F72" s="7">
        <v>4</v>
      </c>
      <c r="G72" s="18">
        <v>0</v>
      </c>
      <c r="H72" s="18">
        <v>0</v>
      </c>
      <c r="I72" s="18">
        <f t="shared" ref="I72:I130" si="6">F72-J72</f>
        <v>3</v>
      </c>
      <c r="J72" s="7">
        <v>1</v>
      </c>
      <c r="K72" s="66">
        <v>30</v>
      </c>
      <c r="L72" s="18">
        <v>0</v>
      </c>
      <c r="M72" s="18">
        <f t="shared" ref="M72:M130" si="7">IF((F72&gt;K72),E72,0)</f>
        <v>0</v>
      </c>
      <c r="N72" s="18">
        <v>100</v>
      </c>
      <c r="O72" s="66">
        <v>44</v>
      </c>
      <c r="P72" s="18">
        <v>0</v>
      </c>
      <c r="Q72" s="18">
        <f t="shared" ref="Q72:Q130" si="8">IF((N72&gt;O72),E72,0)</f>
        <v>2</v>
      </c>
      <c r="R72" s="7">
        <v>0</v>
      </c>
      <c r="S72" s="66">
        <v>8</v>
      </c>
      <c r="T72" s="18">
        <v>0</v>
      </c>
      <c r="U72" s="18">
        <f t="shared" ref="U72:U130" si="9">IF((R72&gt;S72),E72,0)</f>
        <v>0</v>
      </c>
      <c r="V72" s="7">
        <v>0</v>
      </c>
      <c r="W72" s="66">
        <v>64</v>
      </c>
      <c r="X72" s="18">
        <v>0</v>
      </c>
      <c r="Y72" s="18">
        <f t="shared" ref="Y72:Y130" si="10">IF((V72&gt;W72),E72,0)</f>
        <v>0</v>
      </c>
      <c r="Z72" s="7">
        <v>24</v>
      </c>
      <c r="AA72" s="66">
        <v>140</v>
      </c>
      <c r="AB72" s="18">
        <v>0</v>
      </c>
      <c r="AC72" s="10">
        <f t="shared" ref="AC72:AC130" si="11">IF((Z72&gt;AA72),E72,0)</f>
        <v>0</v>
      </c>
      <c r="AD72" s="77"/>
    </row>
    <row r="73" spans="1:30">
      <c r="A73" s="17">
        <v>67</v>
      </c>
      <c r="B73" s="18" t="s">
        <v>1614</v>
      </c>
      <c r="C73" s="7" t="s">
        <v>135</v>
      </c>
      <c r="D73" s="18" t="s">
        <v>1624</v>
      </c>
      <c r="E73" s="7">
        <v>2</v>
      </c>
      <c r="F73" s="7">
        <v>2</v>
      </c>
      <c r="G73" s="18">
        <v>0</v>
      </c>
      <c r="H73" s="18">
        <v>0</v>
      </c>
      <c r="I73" s="18">
        <f t="shared" si="6"/>
        <v>1</v>
      </c>
      <c r="J73" s="7">
        <v>1</v>
      </c>
      <c r="K73" s="66">
        <v>30</v>
      </c>
      <c r="L73" s="18">
        <v>0</v>
      </c>
      <c r="M73" s="18">
        <f t="shared" si="7"/>
        <v>0</v>
      </c>
      <c r="N73" s="18">
        <v>23</v>
      </c>
      <c r="O73" s="66">
        <v>44</v>
      </c>
      <c r="P73" s="18">
        <v>0</v>
      </c>
      <c r="Q73" s="18">
        <f t="shared" si="8"/>
        <v>0</v>
      </c>
      <c r="R73" s="7">
        <v>1</v>
      </c>
      <c r="S73" s="66">
        <v>8</v>
      </c>
      <c r="T73" s="18">
        <v>0</v>
      </c>
      <c r="U73" s="18">
        <f t="shared" si="9"/>
        <v>0</v>
      </c>
      <c r="V73" s="7">
        <v>3</v>
      </c>
      <c r="W73" s="66">
        <v>64</v>
      </c>
      <c r="X73" s="18">
        <v>0</v>
      </c>
      <c r="Y73" s="18">
        <f t="shared" si="10"/>
        <v>0</v>
      </c>
      <c r="Z73" s="7">
        <v>27</v>
      </c>
      <c r="AA73" s="66">
        <v>140</v>
      </c>
      <c r="AB73" s="18">
        <v>0</v>
      </c>
      <c r="AC73" s="10">
        <f t="shared" si="11"/>
        <v>0</v>
      </c>
      <c r="AD73" s="77"/>
    </row>
    <row r="74" spans="1:30">
      <c r="A74" s="17">
        <v>68</v>
      </c>
      <c r="B74" s="18" t="s">
        <v>1614</v>
      </c>
      <c r="C74" s="7" t="s">
        <v>136</v>
      </c>
      <c r="D74" s="18" t="s">
        <v>1624</v>
      </c>
      <c r="E74" s="7">
        <v>1</v>
      </c>
      <c r="F74" s="7">
        <v>6</v>
      </c>
      <c r="G74" s="18">
        <v>0</v>
      </c>
      <c r="H74" s="18">
        <v>0</v>
      </c>
      <c r="I74" s="18">
        <f t="shared" si="6"/>
        <v>6</v>
      </c>
      <c r="J74" s="7">
        <v>0</v>
      </c>
      <c r="K74" s="66">
        <v>30</v>
      </c>
      <c r="L74" s="18">
        <v>0</v>
      </c>
      <c r="M74" s="18">
        <f t="shared" si="7"/>
        <v>0</v>
      </c>
      <c r="N74" s="18">
        <v>37</v>
      </c>
      <c r="O74" s="66">
        <v>44</v>
      </c>
      <c r="P74" s="18">
        <v>0</v>
      </c>
      <c r="Q74" s="18">
        <f t="shared" si="8"/>
        <v>0</v>
      </c>
      <c r="R74" s="7">
        <v>3</v>
      </c>
      <c r="S74" s="66">
        <v>8</v>
      </c>
      <c r="T74" s="18">
        <v>0</v>
      </c>
      <c r="U74" s="18">
        <f t="shared" si="9"/>
        <v>0</v>
      </c>
      <c r="V74" s="7">
        <v>12</v>
      </c>
      <c r="W74" s="66">
        <v>64</v>
      </c>
      <c r="X74" s="18">
        <v>0</v>
      </c>
      <c r="Y74" s="18">
        <f t="shared" si="10"/>
        <v>0</v>
      </c>
      <c r="Z74" s="7">
        <v>195</v>
      </c>
      <c r="AA74" s="66">
        <v>140</v>
      </c>
      <c r="AB74" s="18">
        <v>0</v>
      </c>
      <c r="AC74" s="10">
        <f t="shared" si="11"/>
        <v>1</v>
      </c>
      <c r="AD74" s="77"/>
    </row>
    <row r="75" spans="1:30">
      <c r="A75" s="17">
        <v>69</v>
      </c>
      <c r="B75" s="18" t="s">
        <v>1614</v>
      </c>
      <c r="C75" s="7" t="s">
        <v>137</v>
      </c>
      <c r="D75" s="18" t="s">
        <v>1624</v>
      </c>
      <c r="E75" s="7">
        <v>1</v>
      </c>
      <c r="F75" s="7">
        <v>3</v>
      </c>
      <c r="G75" s="18">
        <v>0</v>
      </c>
      <c r="H75" s="18">
        <v>0</v>
      </c>
      <c r="I75" s="18">
        <f t="shared" si="6"/>
        <v>2</v>
      </c>
      <c r="J75" s="7">
        <v>1</v>
      </c>
      <c r="K75" s="66">
        <v>30</v>
      </c>
      <c r="L75" s="18">
        <v>0</v>
      </c>
      <c r="M75" s="18">
        <f t="shared" si="7"/>
        <v>0</v>
      </c>
      <c r="N75" s="18">
        <v>27</v>
      </c>
      <c r="O75" s="66">
        <v>44</v>
      </c>
      <c r="P75" s="18">
        <v>0</v>
      </c>
      <c r="Q75" s="18">
        <f t="shared" si="8"/>
        <v>0</v>
      </c>
      <c r="R75" s="7">
        <v>0</v>
      </c>
      <c r="S75" s="66">
        <v>8</v>
      </c>
      <c r="T75" s="18">
        <v>0</v>
      </c>
      <c r="U75" s="18">
        <f t="shared" si="9"/>
        <v>0</v>
      </c>
      <c r="V75" s="7">
        <v>0</v>
      </c>
      <c r="W75" s="66">
        <v>64</v>
      </c>
      <c r="X75" s="18">
        <v>0</v>
      </c>
      <c r="Y75" s="18">
        <f t="shared" si="10"/>
        <v>0</v>
      </c>
      <c r="Z75" s="7">
        <v>90</v>
      </c>
      <c r="AA75" s="66">
        <v>140</v>
      </c>
      <c r="AB75" s="18">
        <v>0</v>
      </c>
      <c r="AC75" s="10">
        <f t="shared" si="11"/>
        <v>0</v>
      </c>
      <c r="AD75" s="77"/>
    </row>
    <row r="76" spans="1:30">
      <c r="A76" s="17">
        <v>70</v>
      </c>
      <c r="B76" s="18" t="s">
        <v>1614</v>
      </c>
      <c r="C76" s="7" t="s">
        <v>138</v>
      </c>
      <c r="D76" s="18" t="s">
        <v>1624</v>
      </c>
      <c r="E76" s="7">
        <v>2</v>
      </c>
      <c r="F76" s="7">
        <v>8</v>
      </c>
      <c r="G76" s="18">
        <v>0</v>
      </c>
      <c r="H76" s="18">
        <v>0</v>
      </c>
      <c r="I76" s="18">
        <f t="shared" si="6"/>
        <v>8</v>
      </c>
      <c r="J76" s="7">
        <v>0</v>
      </c>
      <c r="K76" s="66">
        <v>30</v>
      </c>
      <c r="L76" s="18">
        <v>0</v>
      </c>
      <c r="M76" s="18">
        <f t="shared" si="7"/>
        <v>0</v>
      </c>
      <c r="N76" s="18">
        <v>199</v>
      </c>
      <c r="O76" s="66">
        <v>44</v>
      </c>
      <c r="P76" s="18">
        <v>0</v>
      </c>
      <c r="Q76" s="18">
        <f t="shared" si="8"/>
        <v>2</v>
      </c>
      <c r="R76" s="7">
        <v>11</v>
      </c>
      <c r="S76" s="66">
        <v>8</v>
      </c>
      <c r="T76" s="18">
        <v>0</v>
      </c>
      <c r="U76" s="18">
        <f t="shared" si="9"/>
        <v>2</v>
      </c>
      <c r="V76" s="7">
        <v>40</v>
      </c>
      <c r="W76" s="66">
        <v>64</v>
      </c>
      <c r="X76" s="18">
        <v>0</v>
      </c>
      <c r="Y76" s="18">
        <f t="shared" si="10"/>
        <v>0</v>
      </c>
      <c r="Z76" s="7">
        <v>40</v>
      </c>
      <c r="AA76" s="66">
        <v>140</v>
      </c>
      <c r="AB76" s="18">
        <v>0</v>
      </c>
      <c r="AC76" s="10">
        <f t="shared" si="11"/>
        <v>0</v>
      </c>
      <c r="AD76" s="77"/>
    </row>
    <row r="77" spans="1:30">
      <c r="A77" s="17">
        <v>71</v>
      </c>
      <c r="B77" s="18" t="s">
        <v>1614</v>
      </c>
      <c r="C77" s="7" t="s">
        <v>139</v>
      </c>
      <c r="D77" s="18" t="s">
        <v>1624</v>
      </c>
      <c r="E77" s="7">
        <v>1</v>
      </c>
      <c r="F77" s="7">
        <v>4</v>
      </c>
      <c r="G77" s="18">
        <v>0</v>
      </c>
      <c r="H77" s="18">
        <v>0</v>
      </c>
      <c r="I77" s="18">
        <f t="shared" si="6"/>
        <v>4</v>
      </c>
      <c r="J77" s="7">
        <v>0</v>
      </c>
      <c r="K77" s="66">
        <v>30</v>
      </c>
      <c r="L77" s="18">
        <v>0</v>
      </c>
      <c r="M77" s="18">
        <f t="shared" si="7"/>
        <v>0</v>
      </c>
      <c r="N77" s="18">
        <v>9</v>
      </c>
      <c r="O77" s="66">
        <v>44</v>
      </c>
      <c r="P77" s="18">
        <v>0</v>
      </c>
      <c r="Q77" s="18">
        <f t="shared" si="8"/>
        <v>0</v>
      </c>
      <c r="R77" s="7">
        <v>0</v>
      </c>
      <c r="S77" s="66">
        <v>8</v>
      </c>
      <c r="T77" s="18">
        <v>0</v>
      </c>
      <c r="U77" s="18">
        <f t="shared" si="9"/>
        <v>0</v>
      </c>
      <c r="V77" s="7">
        <v>0</v>
      </c>
      <c r="W77" s="66">
        <v>64</v>
      </c>
      <c r="X77" s="18">
        <v>0</v>
      </c>
      <c r="Y77" s="18">
        <f t="shared" si="10"/>
        <v>0</v>
      </c>
      <c r="Z77" s="7">
        <v>32</v>
      </c>
      <c r="AA77" s="66">
        <v>140</v>
      </c>
      <c r="AB77" s="18">
        <v>0</v>
      </c>
      <c r="AC77" s="10">
        <f t="shared" si="11"/>
        <v>0</v>
      </c>
      <c r="AD77" s="77"/>
    </row>
    <row r="78" spans="1:30">
      <c r="A78" s="17">
        <v>72</v>
      </c>
      <c r="B78" s="18" t="s">
        <v>1614</v>
      </c>
      <c r="C78" s="7" t="s">
        <v>140</v>
      </c>
      <c r="D78" s="18" t="s">
        <v>1624</v>
      </c>
      <c r="E78" s="7">
        <v>1</v>
      </c>
      <c r="F78" s="7">
        <v>5</v>
      </c>
      <c r="G78" s="18">
        <v>0</v>
      </c>
      <c r="H78" s="18">
        <v>0</v>
      </c>
      <c r="I78" s="18">
        <f t="shared" si="6"/>
        <v>4</v>
      </c>
      <c r="J78" s="7">
        <v>1</v>
      </c>
      <c r="K78" s="66">
        <v>30</v>
      </c>
      <c r="L78" s="18">
        <v>0</v>
      </c>
      <c r="M78" s="18">
        <f t="shared" si="7"/>
        <v>0</v>
      </c>
      <c r="N78" s="18">
        <v>51</v>
      </c>
      <c r="O78" s="66">
        <v>44</v>
      </c>
      <c r="P78" s="18">
        <v>0</v>
      </c>
      <c r="Q78" s="18">
        <f t="shared" si="8"/>
        <v>1</v>
      </c>
      <c r="R78" s="7">
        <v>3</v>
      </c>
      <c r="S78" s="66">
        <v>8</v>
      </c>
      <c r="T78" s="18">
        <v>0</v>
      </c>
      <c r="U78" s="18">
        <f t="shared" si="9"/>
        <v>0</v>
      </c>
      <c r="V78" s="7">
        <v>14</v>
      </c>
      <c r="W78" s="66">
        <v>64</v>
      </c>
      <c r="X78" s="18">
        <v>0</v>
      </c>
      <c r="Y78" s="18">
        <f t="shared" si="10"/>
        <v>0</v>
      </c>
      <c r="Z78" s="7">
        <v>27</v>
      </c>
      <c r="AA78" s="66">
        <v>140</v>
      </c>
      <c r="AB78" s="18">
        <v>0</v>
      </c>
      <c r="AC78" s="10">
        <f t="shared" si="11"/>
        <v>0</v>
      </c>
      <c r="AD78" s="77"/>
    </row>
    <row r="79" spans="1:30">
      <c r="A79" s="17">
        <v>73</v>
      </c>
      <c r="B79" s="18" t="s">
        <v>1614</v>
      </c>
      <c r="C79" s="7" t="s">
        <v>141</v>
      </c>
      <c r="D79" s="18" t="s">
        <v>1624</v>
      </c>
      <c r="E79" s="7">
        <v>1</v>
      </c>
      <c r="F79" s="7">
        <v>9</v>
      </c>
      <c r="G79" s="18">
        <v>0</v>
      </c>
      <c r="H79" s="18">
        <v>0</v>
      </c>
      <c r="I79" s="18">
        <f t="shared" si="6"/>
        <v>8</v>
      </c>
      <c r="J79" s="7">
        <v>1</v>
      </c>
      <c r="K79" s="66">
        <v>30</v>
      </c>
      <c r="L79" s="18">
        <v>0</v>
      </c>
      <c r="M79" s="18">
        <f t="shared" si="7"/>
        <v>0</v>
      </c>
      <c r="N79" s="18">
        <v>51</v>
      </c>
      <c r="O79" s="66">
        <v>44</v>
      </c>
      <c r="P79" s="18">
        <v>0</v>
      </c>
      <c r="Q79" s="18">
        <f t="shared" si="8"/>
        <v>1</v>
      </c>
      <c r="R79" s="7">
        <v>7</v>
      </c>
      <c r="S79" s="66">
        <v>8</v>
      </c>
      <c r="T79" s="18">
        <v>0</v>
      </c>
      <c r="U79" s="18">
        <f t="shared" si="9"/>
        <v>0</v>
      </c>
      <c r="V79" s="7">
        <v>17</v>
      </c>
      <c r="W79" s="66">
        <v>64</v>
      </c>
      <c r="X79" s="18">
        <v>0</v>
      </c>
      <c r="Y79" s="18">
        <f t="shared" si="10"/>
        <v>0</v>
      </c>
      <c r="Z79" s="7">
        <v>24</v>
      </c>
      <c r="AA79" s="66">
        <v>140</v>
      </c>
      <c r="AB79" s="18">
        <v>0</v>
      </c>
      <c r="AC79" s="10">
        <f t="shared" si="11"/>
        <v>0</v>
      </c>
      <c r="AD79" s="77"/>
    </row>
    <row r="80" spans="1:30">
      <c r="A80" s="17">
        <v>74</v>
      </c>
      <c r="B80" s="18" t="s">
        <v>1614</v>
      </c>
      <c r="C80" s="7" t="s">
        <v>142</v>
      </c>
      <c r="D80" s="18" t="s">
        <v>1624</v>
      </c>
      <c r="E80" s="7">
        <v>1</v>
      </c>
      <c r="F80" s="7">
        <v>3</v>
      </c>
      <c r="G80" s="18">
        <v>0</v>
      </c>
      <c r="H80" s="18">
        <v>0</v>
      </c>
      <c r="I80" s="18">
        <f t="shared" si="6"/>
        <v>3</v>
      </c>
      <c r="J80" s="7">
        <v>0</v>
      </c>
      <c r="K80" s="66">
        <v>30</v>
      </c>
      <c r="L80" s="18">
        <v>0</v>
      </c>
      <c r="M80" s="18">
        <f t="shared" si="7"/>
        <v>0</v>
      </c>
      <c r="N80" s="18">
        <v>106</v>
      </c>
      <c r="O80" s="66">
        <v>44</v>
      </c>
      <c r="P80" s="18">
        <v>0</v>
      </c>
      <c r="Q80" s="18">
        <f t="shared" si="8"/>
        <v>1</v>
      </c>
      <c r="R80" s="7">
        <v>5</v>
      </c>
      <c r="S80" s="66">
        <v>8</v>
      </c>
      <c r="T80" s="18">
        <v>0</v>
      </c>
      <c r="U80" s="18">
        <f t="shared" si="9"/>
        <v>0</v>
      </c>
      <c r="V80" s="7">
        <v>6</v>
      </c>
      <c r="W80" s="66">
        <v>64</v>
      </c>
      <c r="X80" s="18">
        <v>0</v>
      </c>
      <c r="Y80" s="18">
        <f t="shared" si="10"/>
        <v>0</v>
      </c>
      <c r="Z80" s="7">
        <v>23</v>
      </c>
      <c r="AA80" s="66">
        <v>140</v>
      </c>
      <c r="AB80" s="18">
        <v>0</v>
      </c>
      <c r="AC80" s="10">
        <f t="shared" si="11"/>
        <v>0</v>
      </c>
      <c r="AD80" s="77"/>
    </row>
    <row r="81" spans="1:30">
      <c r="A81" s="17">
        <v>75</v>
      </c>
      <c r="B81" s="18" t="s">
        <v>1614</v>
      </c>
      <c r="C81" s="7" t="s">
        <v>143</v>
      </c>
      <c r="D81" s="18" t="s">
        <v>1624</v>
      </c>
      <c r="E81" s="7">
        <v>1</v>
      </c>
      <c r="F81" s="7">
        <v>7</v>
      </c>
      <c r="G81" s="18">
        <v>0</v>
      </c>
      <c r="H81" s="18">
        <v>0</v>
      </c>
      <c r="I81" s="18">
        <f t="shared" si="6"/>
        <v>7</v>
      </c>
      <c r="J81" s="7">
        <v>0</v>
      </c>
      <c r="K81" s="66">
        <v>30</v>
      </c>
      <c r="L81" s="18">
        <v>0</v>
      </c>
      <c r="M81" s="18">
        <f t="shared" si="7"/>
        <v>0</v>
      </c>
      <c r="N81" s="18">
        <v>62</v>
      </c>
      <c r="O81" s="66">
        <v>44</v>
      </c>
      <c r="P81" s="18">
        <v>0</v>
      </c>
      <c r="Q81" s="18">
        <f t="shared" si="8"/>
        <v>1</v>
      </c>
      <c r="R81" s="7">
        <v>8</v>
      </c>
      <c r="S81" s="66">
        <v>8</v>
      </c>
      <c r="T81" s="18">
        <v>0</v>
      </c>
      <c r="U81" s="18">
        <f t="shared" si="9"/>
        <v>0</v>
      </c>
      <c r="V81" s="7">
        <v>17</v>
      </c>
      <c r="W81" s="66">
        <v>64</v>
      </c>
      <c r="X81" s="18">
        <v>0</v>
      </c>
      <c r="Y81" s="18">
        <f t="shared" si="10"/>
        <v>0</v>
      </c>
      <c r="Z81" s="7">
        <v>28</v>
      </c>
      <c r="AA81" s="66">
        <v>140</v>
      </c>
      <c r="AB81" s="18">
        <v>0</v>
      </c>
      <c r="AC81" s="10">
        <f t="shared" si="11"/>
        <v>0</v>
      </c>
      <c r="AD81" s="77"/>
    </row>
    <row r="82" spans="1:30">
      <c r="A82" s="17">
        <v>76</v>
      </c>
      <c r="B82" s="18" t="s">
        <v>1614</v>
      </c>
      <c r="C82" s="7" t="s">
        <v>144</v>
      </c>
      <c r="D82" s="18" t="s">
        <v>1624</v>
      </c>
      <c r="E82" s="7">
        <v>11</v>
      </c>
      <c r="F82" s="7">
        <v>2</v>
      </c>
      <c r="G82" s="18">
        <v>0</v>
      </c>
      <c r="H82" s="18">
        <v>0</v>
      </c>
      <c r="I82" s="18">
        <f t="shared" si="6"/>
        <v>2</v>
      </c>
      <c r="J82" s="7">
        <v>0</v>
      </c>
      <c r="K82" s="66">
        <v>30</v>
      </c>
      <c r="L82" s="18">
        <v>0</v>
      </c>
      <c r="M82" s="18">
        <f t="shared" si="7"/>
        <v>0</v>
      </c>
      <c r="N82" s="18">
        <v>5</v>
      </c>
      <c r="O82" s="66">
        <v>44</v>
      </c>
      <c r="P82" s="18">
        <v>0</v>
      </c>
      <c r="Q82" s="18">
        <f t="shared" si="8"/>
        <v>0</v>
      </c>
      <c r="R82" s="7">
        <v>9</v>
      </c>
      <c r="S82" s="66">
        <v>8</v>
      </c>
      <c r="T82" s="18">
        <v>0</v>
      </c>
      <c r="U82" s="18">
        <f t="shared" si="9"/>
        <v>11</v>
      </c>
      <c r="V82" s="7">
        <v>16</v>
      </c>
      <c r="W82" s="66">
        <v>64</v>
      </c>
      <c r="X82" s="18">
        <v>0</v>
      </c>
      <c r="Y82" s="18">
        <f t="shared" si="10"/>
        <v>0</v>
      </c>
      <c r="Z82" s="7">
        <v>15</v>
      </c>
      <c r="AA82" s="66">
        <v>140</v>
      </c>
      <c r="AB82" s="18">
        <v>0</v>
      </c>
      <c r="AC82" s="10">
        <f t="shared" si="11"/>
        <v>0</v>
      </c>
      <c r="AD82" s="77"/>
    </row>
    <row r="83" spans="1:30">
      <c r="A83" s="17">
        <v>77</v>
      </c>
      <c r="B83" s="18" t="s">
        <v>1614</v>
      </c>
      <c r="C83" s="7" t="s">
        <v>145</v>
      </c>
      <c r="D83" s="18" t="s">
        <v>1624</v>
      </c>
      <c r="E83" s="7">
        <v>1</v>
      </c>
      <c r="F83" s="7">
        <v>5</v>
      </c>
      <c r="G83" s="18">
        <v>0</v>
      </c>
      <c r="H83" s="18">
        <v>0</v>
      </c>
      <c r="I83" s="18">
        <f t="shared" si="6"/>
        <v>5</v>
      </c>
      <c r="J83" s="7">
        <v>0</v>
      </c>
      <c r="K83" s="66">
        <v>30</v>
      </c>
      <c r="L83" s="18">
        <v>0</v>
      </c>
      <c r="M83" s="18">
        <f t="shared" si="7"/>
        <v>0</v>
      </c>
      <c r="N83" s="18">
        <v>38</v>
      </c>
      <c r="O83" s="66">
        <v>44</v>
      </c>
      <c r="P83" s="18">
        <v>0</v>
      </c>
      <c r="Q83" s="18">
        <f t="shared" si="8"/>
        <v>0</v>
      </c>
      <c r="R83" s="7">
        <v>8</v>
      </c>
      <c r="S83" s="66">
        <v>8</v>
      </c>
      <c r="T83" s="18">
        <v>0</v>
      </c>
      <c r="U83" s="18">
        <f t="shared" si="9"/>
        <v>0</v>
      </c>
      <c r="V83" s="7">
        <v>9</v>
      </c>
      <c r="W83" s="66">
        <v>64</v>
      </c>
      <c r="X83" s="18">
        <v>0</v>
      </c>
      <c r="Y83" s="18">
        <f t="shared" si="10"/>
        <v>0</v>
      </c>
      <c r="Z83" s="7">
        <v>23</v>
      </c>
      <c r="AA83" s="66">
        <v>140</v>
      </c>
      <c r="AB83" s="18">
        <v>0</v>
      </c>
      <c r="AC83" s="10">
        <f t="shared" si="11"/>
        <v>0</v>
      </c>
      <c r="AD83" s="77"/>
    </row>
    <row r="84" spans="1:30">
      <c r="A84" s="17">
        <v>78</v>
      </c>
      <c r="B84" s="18" t="s">
        <v>1614</v>
      </c>
      <c r="C84" s="7" t="s">
        <v>146</v>
      </c>
      <c r="D84" s="18" t="s">
        <v>1624</v>
      </c>
      <c r="E84" s="7">
        <v>1</v>
      </c>
      <c r="F84" s="7">
        <v>8</v>
      </c>
      <c r="G84" s="18">
        <v>0</v>
      </c>
      <c r="H84" s="18">
        <v>0</v>
      </c>
      <c r="I84" s="18">
        <f t="shared" si="6"/>
        <v>8</v>
      </c>
      <c r="J84" s="7">
        <v>0</v>
      </c>
      <c r="K84" s="66">
        <v>30</v>
      </c>
      <c r="L84" s="18">
        <v>0</v>
      </c>
      <c r="M84" s="18">
        <f t="shared" si="7"/>
        <v>0</v>
      </c>
      <c r="N84" s="18">
        <v>23</v>
      </c>
      <c r="O84" s="66">
        <v>44</v>
      </c>
      <c r="P84" s="18">
        <v>0</v>
      </c>
      <c r="Q84" s="18">
        <f t="shared" si="8"/>
        <v>0</v>
      </c>
      <c r="R84" s="7">
        <v>3</v>
      </c>
      <c r="S84" s="66">
        <v>8</v>
      </c>
      <c r="T84" s="18">
        <v>0</v>
      </c>
      <c r="U84" s="18">
        <f t="shared" si="9"/>
        <v>0</v>
      </c>
      <c r="V84" s="7">
        <v>15</v>
      </c>
      <c r="W84" s="66">
        <v>64</v>
      </c>
      <c r="X84" s="18">
        <v>0</v>
      </c>
      <c r="Y84" s="18">
        <f t="shared" si="10"/>
        <v>0</v>
      </c>
      <c r="Z84" s="7">
        <v>61</v>
      </c>
      <c r="AA84" s="66">
        <v>140</v>
      </c>
      <c r="AB84" s="18">
        <v>0</v>
      </c>
      <c r="AC84" s="10">
        <f t="shared" si="11"/>
        <v>0</v>
      </c>
      <c r="AD84" s="77"/>
    </row>
    <row r="85" spans="1:30">
      <c r="A85" s="17">
        <v>79</v>
      </c>
      <c r="B85" s="18" t="s">
        <v>1614</v>
      </c>
      <c r="C85" s="7" t="s">
        <v>147</v>
      </c>
      <c r="D85" s="18" t="s">
        <v>1624</v>
      </c>
      <c r="E85" s="7">
        <v>1</v>
      </c>
      <c r="F85" s="7">
        <v>11</v>
      </c>
      <c r="G85" s="18">
        <v>0</v>
      </c>
      <c r="H85" s="18">
        <v>0</v>
      </c>
      <c r="I85" s="18">
        <f t="shared" si="6"/>
        <v>11</v>
      </c>
      <c r="J85" s="7">
        <v>0</v>
      </c>
      <c r="K85" s="66">
        <v>30</v>
      </c>
      <c r="L85" s="18">
        <v>0</v>
      </c>
      <c r="M85" s="18">
        <f t="shared" si="7"/>
        <v>0</v>
      </c>
      <c r="N85" s="18">
        <v>64</v>
      </c>
      <c r="O85" s="66">
        <v>44</v>
      </c>
      <c r="P85" s="18">
        <v>0</v>
      </c>
      <c r="Q85" s="18">
        <f t="shared" si="8"/>
        <v>1</v>
      </c>
      <c r="R85" s="7">
        <v>23</v>
      </c>
      <c r="S85" s="66">
        <v>8</v>
      </c>
      <c r="T85" s="18">
        <v>0</v>
      </c>
      <c r="U85" s="18">
        <f t="shared" si="9"/>
        <v>1</v>
      </c>
      <c r="V85" s="7">
        <v>100</v>
      </c>
      <c r="W85" s="66">
        <v>64</v>
      </c>
      <c r="X85" s="18">
        <v>0</v>
      </c>
      <c r="Y85" s="18">
        <f t="shared" si="10"/>
        <v>1</v>
      </c>
      <c r="Z85" s="7">
        <v>36</v>
      </c>
      <c r="AA85" s="66">
        <v>140</v>
      </c>
      <c r="AB85" s="18">
        <v>0</v>
      </c>
      <c r="AC85" s="10">
        <f t="shared" si="11"/>
        <v>0</v>
      </c>
      <c r="AD85" s="77"/>
    </row>
    <row r="86" spans="1:30">
      <c r="A86" s="17">
        <v>80</v>
      </c>
      <c r="B86" s="18" t="s">
        <v>1614</v>
      </c>
      <c r="C86" s="7" t="s">
        <v>148</v>
      </c>
      <c r="D86" s="18" t="s">
        <v>1624</v>
      </c>
      <c r="E86" s="7">
        <v>1</v>
      </c>
      <c r="F86" s="7">
        <v>6</v>
      </c>
      <c r="G86" s="18">
        <v>0</v>
      </c>
      <c r="H86" s="18">
        <v>0</v>
      </c>
      <c r="I86" s="18">
        <f t="shared" si="6"/>
        <v>5</v>
      </c>
      <c r="J86" s="7">
        <v>1</v>
      </c>
      <c r="K86" s="66">
        <v>30</v>
      </c>
      <c r="L86" s="18">
        <v>0</v>
      </c>
      <c r="M86" s="18">
        <f t="shared" si="7"/>
        <v>0</v>
      </c>
      <c r="N86" s="18">
        <v>83</v>
      </c>
      <c r="O86" s="66">
        <v>44</v>
      </c>
      <c r="P86" s="18">
        <v>0</v>
      </c>
      <c r="Q86" s="18">
        <f t="shared" si="8"/>
        <v>1</v>
      </c>
      <c r="R86" s="7">
        <v>5</v>
      </c>
      <c r="S86" s="66">
        <v>8</v>
      </c>
      <c r="T86" s="18">
        <v>0</v>
      </c>
      <c r="U86" s="18">
        <f t="shared" si="9"/>
        <v>0</v>
      </c>
      <c r="V86" s="7">
        <v>20</v>
      </c>
      <c r="W86" s="66">
        <v>64</v>
      </c>
      <c r="X86" s="18">
        <v>0</v>
      </c>
      <c r="Y86" s="18">
        <f t="shared" si="10"/>
        <v>0</v>
      </c>
      <c r="Z86" s="7">
        <v>35</v>
      </c>
      <c r="AA86" s="66">
        <v>140</v>
      </c>
      <c r="AB86" s="18">
        <v>0</v>
      </c>
      <c r="AC86" s="10">
        <f t="shared" si="11"/>
        <v>0</v>
      </c>
      <c r="AD86" s="77"/>
    </row>
    <row r="87" spans="1:30">
      <c r="A87" s="17">
        <v>81</v>
      </c>
      <c r="B87" s="18" t="s">
        <v>1614</v>
      </c>
      <c r="C87" s="7" t="s">
        <v>149</v>
      </c>
      <c r="D87" s="18" t="s">
        <v>1624</v>
      </c>
      <c r="E87" s="7">
        <v>1</v>
      </c>
      <c r="F87" s="7">
        <v>9</v>
      </c>
      <c r="G87" s="18">
        <v>0</v>
      </c>
      <c r="H87" s="18">
        <v>0</v>
      </c>
      <c r="I87" s="18">
        <f t="shared" si="6"/>
        <v>9</v>
      </c>
      <c r="J87" s="7">
        <v>0</v>
      </c>
      <c r="K87" s="66">
        <v>30</v>
      </c>
      <c r="L87" s="18">
        <v>0</v>
      </c>
      <c r="M87" s="18">
        <f t="shared" si="7"/>
        <v>0</v>
      </c>
      <c r="N87" s="18">
        <v>31</v>
      </c>
      <c r="O87" s="66">
        <v>44</v>
      </c>
      <c r="P87" s="18">
        <v>0</v>
      </c>
      <c r="Q87" s="18">
        <f t="shared" si="8"/>
        <v>0</v>
      </c>
      <c r="R87" s="7">
        <v>3</v>
      </c>
      <c r="S87" s="66">
        <v>8</v>
      </c>
      <c r="T87" s="18">
        <v>0</v>
      </c>
      <c r="U87" s="18">
        <f t="shared" si="9"/>
        <v>0</v>
      </c>
      <c r="V87" s="7">
        <v>14</v>
      </c>
      <c r="W87" s="66">
        <v>64</v>
      </c>
      <c r="X87" s="18">
        <v>0</v>
      </c>
      <c r="Y87" s="18">
        <f t="shared" si="10"/>
        <v>0</v>
      </c>
      <c r="Z87" s="7">
        <v>23</v>
      </c>
      <c r="AA87" s="66">
        <v>140</v>
      </c>
      <c r="AB87" s="18">
        <v>0</v>
      </c>
      <c r="AC87" s="10">
        <f t="shared" si="11"/>
        <v>0</v>
      </c>
      <c r="AD87" s="77"/>
    </row>
    <row r="88" spans="1:30">
      <c r="A88" s="17">
        <v>82</v>
      </c>
      <c r="B88" s="18" t="s">
        <v>1614</v>
      </c>
      <c r="C88" s="7" t="s">
        <v>150</v>
      </c>
      <c r="D88" s="18" t="s">
        <v>1624</v>
      </c>
      <c r="E88" s="7">
        <v>1</v>
      </c>
      <c r="F88" s="7">
        <v>3</v>
      </c>
      <c r="G88" s="18">
        <v>0</v>
      </c>
      <c r="H88" s="18">
        <v>0</v>
      </c>
      <c r="I88" s="18">
        <f t="shared" si="6"/>
        <v>3</v>
      </c>
      <c r="J88" s="7">
        <v>0</v>
      </c>
      <c r="K88" s="66">
        <v>30</v>
      </c>
      <c r="L88" s="18">
        <v>0</v>
      </c>
      <c r="M88" s="18">
        <f t="shared" si="7"/>
        <v>0</v>
      </c>
      <c r="N88" s="18">
        <v>9</v>
      </c>
      <c r="O88" s="66">
        <v>44</v>
      </c>
      <c r="P88" s="18">
        <v>0</v>
      </c>
      <c r="Q88" s="18">
        <f t="shared" si="8"/>
        <v>0</v>
      </c>
      <c r="R88" s="7">
        <v>22</v>
      </c>
      <c r="S88" s="66">
        <v>8</v>
      </c>
      <c r="T88" s="18">
        <v>0</v>
      </c>
      <c r="U88" s="18">
        <f t="shared" si="9"/>
        <v>1</v>
      </c>
      <c r="V88" s="7">
        <v>98</v>
      </c>
      <c r="W88" s="66">
        <v>64</v>
      </c>
      <c r="X88" s="18">
        <v>0</v>
      </c>
      <c r="Y88" s="18">
        <f t="shared" si="10"/>
        <v>1</v>
      </c>
      <c r="Z88" s="7">
        <v>21</v>
      </c>
      <c r="AA88" s="66">
        <v>140</v>
      </c>
      <c r="AB88" s="18">
        <v>0</v>
      </c>
      <c r="AC88" s="10">
        <f t="shared" si="11"/>
        <v>0</v>
      </c>
      <c r="AD88" s="77"/>
    </row>
    <row r="89" spans="1:30">
      <c r="A89" s="17">
        <v>83</v>
      </c>
      <c r="B89" s="18" t="s">
        <v>1614</v>
      </c>
      <c r="C89" s="7" t="s">
        <v>151</v>
      </c>
      <c r="D89" s="18" t="s">
        <v>1624</v>
      </c>
      <c r="E89" s="7">
        <v>1</v>
      </c>
      <c r="F89" s="7">
        <v>1</v>
      </c>
      <c r="G89" s="18">
        <v>0</v>
      </c>
      <c r="H89" s="18">
        <v>0</v>
      </c>
      <c r="I89" s="18">
        <f t="shared" si="6"/>
        <v>1</v>
      </c>
      <c r="J89" s="7">
        <v>0</v>
      </c>
      <c r="K89" s="66">
        <v>30</v>
      </c>
      <c r="L89" s="18">
        <v>0</v>
      </c>
      <c r="M89" s="18">
        <f t="shared" si="7"/>
        <v>0</v>
      </c>
      <c r="N89" s="18">
        <v>7</v>
      </c>
      <c r="O89" s="66">
        <v>44</v>
      </c>
      <c r="P89" s="18">
        <v>0</v>
      </c>
      <c r="Q89" s="18">
        <f t="shared" si="8"/>
        <v>0</v>
      </c>
      <c r="R89" s="7">
        <v>4</v>
      </c>
      <c r="S89" s="66">
        <v>8</v>
      </c>
      <c r="T89" s="18">
        <v>0</v>
      </c>
      <c r="U89" s="18">
        <f t="shared" si="9"/>
        <v>0</v>
      </c>
      <c r="V89" s="7">
        <v>13</v>
      </c>
      <c r="W89" s="66">
        <v>64</v>
      </c>
      <c r="X89" s="18">
        <v>0</v>
      </c>
      <c r="Y89" s="18">
        <f t="shared" si="10"/>
        <v>0</v>
      </c>
      <c r="Z89" s="7">
        <v>17</v>
      </c>
      <c r="AA89" s="66">
        <v>140</v>
      </c>
      <c r="AB89" s="18">
        <v>0</v>
      </c>
      <c r="AC89" s="10">
        <f t="shared" si="11"/>
        <v>0</v>
      </c>
      <c r="AD89" s="77"/>
    </row>
    <row r="90" spans="1:30">
      <c r="A90" s="17">
        <v>84</v>
      </c>
      <c r="B90" s="18" t="s">
        <v>1614</v>
      </c>
      <c r="C90" s="7" t="s">
        <v>152</v>
      </c>
      <c r="D90" s="18" t="s">
        <v>1624</v>
      </c>
      <c r="E90" s="7">
        <v>6</v>
      </c>
      <c r="F90" s="7">
        <v>4</v>
      </c>
      <c r="G90" s="18">
        <v>0</v>
      </c>
      <c r="H90" s="18">
        <v>0</v>
      </c>
      <c r="I90" s="18">
        <f t="shared" si="6"/>
        <v>4</v>
      </c>
      <c r="J90" s="7">
        <v>0</v>
      </c>
      <c r="K90" s="66">
        <v>30</v>
      </c>
      <c r="L90" s="18">
        <v>0</v>
      </c>
      <c r="M90" s="18">
        <f t="shared" si="7"/>
        <v>0</v>
      </c>
      <c r="N90" s="18">
        <v>5</v>
      </c>
      <c r="O90" s="66">
        <v>44</v>
      </c>
      <c r="P90" s="18">
        <v>0</v>
      </c>
      <c r="Q90" s="18">
        <f t="shared" si="8"/>
        <v>0</v>
      </c>
      <c r="R90" s="7">
        <v>8</v>
      </c>
      <c r="S90" s="66">
        <v>8</v>
      </c>
      <c r="T90" s="18">
        <v>0</v>
      </c>
      <c r="U90" s="18">
        <f t="shared" si="9"/>
        <v>0</v>
      </c>
      <c r="V90" s="7">
        <v>30</v>
      </c>
      <c r="W90" s="66">
        <v>64</v>
      </c>
      <c r="X90" s="18">
        <v>0</v>
      </c>
      <c r="Y90" s="18">
        <f t="shared" si="10"/>
        <v>0</v>
      </c>
      <c r="Z90" s="7">
        <v>48</v>
      </c>
      <c r="AA90" s="66">
        <v>140</v>
      </c>
      <c r="AB90" s="18">
        <v>0</v>
      </c>
      <c r="AC90" s="10">
        <f t="shared" si="11"/>
        <v>0</v>
      </c>
      <c r="AD90" s="77"/>
    </row>
    <row r="91" spans="1:30">
      <c r="A91" s="17">
        <v>85</v>
      </c>
      <c r="B91" s="18" t="s">
        <v>1614</v>
      </c>
      <c r="C91" s="7" t="s">
        <v>153</v>
      </c>
      <c r="D91" s="18" t="s">
        <v>1624</v>
      </c>
      <c r="E91" s="7">
        <v>1</v>
      </c>
      <c r="F91" s="7">
        <v>1</v>
      </c>
      <c r="G91" s="18">
        <v>0</v>
      </c>
      <c r="H91" s="18">
        <v>0</v>
      </c>
      <c r="I91" s="18">
        <f t="shared" si="6"/>
        <v>1</v>
      </c>
      <c r="J91" s="7">
        <v>0</v>
      </c>
      <c r="K91" s="66">
        <v>30</v>
      </c>
      <c r="L91" s="18">
        <v>0</v>
      </c>
      <c r="M91" s="18">
        <f t="shared" si="7"/>
        <v>0</v>
      </c>
      <c r="N91" s="18">
        <v>1</v>
      </c>
      <c r="O91" s="66">
        <v>44</v>
      </c>
      <c r="P91" s="18">
        <v>0</v>
      </c>
      <c r="Q91" s="18">
        <f t="shared" si="8"/>
        <v>0</v>
      </c>
      <c r="R91" s="7">
        <v>9</v>
      </c>
      <c r="S91" s="66">
        <v>8</v>
      </c>
      <c r="T91" s="18">
        <v>0</v>
      </c>
      <c r="U91" s="18">
        <f t="shared" si="9"/>
        <v>1</v>
      </c>
      <c r="V91" s="7">
        <v>34</v>
      </c>
      <c r="W91" s="66">
        <v>64</v>
      </c>
      <c r="X91" s="18">
        <v>0</v>
      </c>
      <c r="Y91" s="18">
        <f t="shared" si="10"/>
        <v>0</v>
      </c>
      <c r="Z91" s="7">
        <v>11</v>
      </c>
      <c r="AA91" s="66">
        <v>140</v>
      </c>
      <c r="AB91" s="18">
        <v>0</v>
      </c>
      <c r="AC91" s="10">
        <f t="shared" si="11"/>
        <v>0</v>
      </c>
      <c r="AD91" s="77"/>
    </row>
    <row r="92" spans="1:30">
      <c r="A92" s="17">
        <v>86</v>
      </c>
      <c r="B92" s="18" t="s">
        <v>1614</v>
      </c>
      <c r="C92" s="7" t="s">
        <v>104</v>
      </c>
      <c r="D92" s="18" t="s">
        <v>1624</v>
      </c>
      <c r="E92" s="7">
        <v>1</v>
      </c>
      <c r="F92" s="7">
        <v>0</v>
      </c>
      <c r="G92" s="18">
        <v>0</v>
      </c>
      <c r="H92" s="18">
        <v>0</v>
      </c>
      <c r="I92" s="18">
        <f t="shared" si="6"/>
        <v>0</v>
      </c>
      <c r="J92" s="7">
        <v>0</v>
      </c>
      <c r="K92" s="66">
        <v>30</v>
      </c>
      <c r="L92" s="18">
        <v>0</v>
      </c>
      <c r="M92" s="18">
        <f t="shared" si="7"/>
        <v>0</v>
      </c>
      <c r="N92" s="18">
        <v>0</v>
      </c>
      <c r="O92" s="66">
        <v>44</v>
      </c>
      <c r="P92" s="18">
        <v>0</v>
      </c>
      <c r="Q92" s="18">
        <f t="shared" si="8"/>
        <v>0</v>
      </c>
      <c r="R92" s="7">
        <v>8</v>
      </c>
      <c r="S92" s="66">
        <v>8</v>
      </c>
      <c r="T92" s="18">
        <v>0</v>
      </c>
      <c r="U92" s="18">
        <f t="shared" si="9"/>
        <v>0</v>
      </c>
      <c r="V92" s="7">
        <v>30</v>
      </c>
      <c r="W92" s="66">
        <v>64</v>
      </c>
      <c r="X92" s="18">
        <v>0</v>
      </c>
      <c r="Y92" s="18">
        <f t="shared" si="10"/>
        <v>0</v>
      </c>
      <c r="Z92" s="7">
        <v>23</v>
      </c>
      <c r="AA92" s="66">
        <v>140</v>
      </c>
      <c r="AB92" s="18">
        <v>0</v>
      </c>
      <c r="AC92" s="10">
        <f t="shared" si="11"/>
        <v>0</v>
      </c>
      <c r="AD92" s="77"/>
    </row>
    <row r="93" spans="1:30">
      <c r="A93" s="17">
        <v>87</v>
      </c>
      <c r="B93" s="18" t="s">
        <v>1614</v>
      </c>
      <c r="C93" s="7" t="s">
        <v>77</v>
      </c>
      <c r="D93" s="18" t="s">
        <v>1624</v>
      </c>
      <c r="E93" s="7">
        <v>1</v>
      </c>
      <c r="F93" s="7">
        <v>5</v>
      </c>
      <c r="G93" s="18">
        <v>0</v>
      </c>
      <c r="H93" s="18">
        <v>0</v>
      </c>
      <c r="I93" s="18">
        <f t="shared" si="6"/>
        <v>5</v>
      </c>
      <c r="J93" s="7">
        <v>0</v>
      </c>
      <c r="K93" s="66">
        <v>30</v>
      </c>
      <c r="L93" s="18">
        <v>0</v>
      </c>
      <c r="M93" s="18">
        <f t="shared" si="7"/>
        <v>0</v>
      </c>
      <c r="N93" s="18">
        <v>22</v>
      </c>
      <c r="O93" s="66">
        <v>44</v>
      </c>
      <c r="P93" s="18">
        <v>0</v>
      </c>
      <c r="Q93" s="18">
        <f t="shared" si="8"/>
        <v>0</v>
      </c>
      <c r="R93" s="7">
        <v>1</v>
      </c>
      <c r="S93" s="66">
        <v>8</v>
      </c>
      <c r="T93" s="18">
        <v>0</v>
      </c>
      <c r="U93" s="18">
        <f t="shared" si="9"/>
        <v>0</v>
      </c>
      <c r="V93" s="7">
        <v>5</v>
      </c>
      <c r="W93" s="66">
        <v>64</v>
      </c>
      <c r="X93" s="18">
        <v>0</v>
      </c>
      <c r="Y93" s="18">
        <f t="shared" si="10"/>
        <v>0</v>
      </c>
      <c r="Z93" s="7">
        <v>46</v>
      </c>
      <c r="AA93" s="66">
        <v>140</v>
      </c>
      <c r="AB93" s="18">
        <v>0</v>
      </c>
      <c r="AC93" s="10">
        <f t="shared" si="11"/>
        <v>0</v>
      </c>
      <c r="AD93" s="77"/>
    </row>
    <row r="94" spans="1:30">
      <c r="A94" s="17">
        <v>88</v>
      </c>
      <c r="B94" s="18" t="s">
        <v>1615</v>
      </c>
      <c r="C94" s="7" t="s">
        <v>154</v>
      </c>
      <c r="D94" s="18" t="s">
        <v>1624</v>
      </c>
      <c r="E94" s="7">
        <v>3</v>
      </c>
      <c r="F94" s="7">
        <v>7</v>
      </c>
      <c r="G94" s="18">
        <v>0</v>
      </c>
      <c r="H94" s="18">
        <v>0</v>
      </c>
      <c r="I94" s="18">
        <f t="shared" si="6"/>
        <v>7</v>
      </c>
      <c r="J94" s="7">
        <v>0</v>
      </c>
      <c r="K94" s="66">
        <v>30</v>
      </c>
      <c r="L94" s="18">
        <v>0</v>
      </c>
      <c r="M94" s="18">
        <f t="shared" si="7"/>
        <v>0</v>
      </c>
      <c r="N94" s="18">
        <v>60</v>
      </c>
      <c r="O94" s="66">
        <v>44</v>
      </c>
      <c r="P94" s="18">
        <v>0</v>
      </c>
      <c r="Q94" s="18">
        <f t="shared" si="8"/>
        <v>3</v>
      </c>
      <c r="R94" s="7">
        <v>15</v>
      </c>
      <c r="S94" s="66">
        <v>8</v>
      </c>
      <c r="T94" s="18">
        <v>0</v>
      </c>
      <c r="U94" s="18">
        <f t="shared" si="9"/>
        <v>3</v>
      </c>
      <c r="V94" s="7">
        <v>44</v>
      </c>
      <c r="W94" s="66">
        <v>64</v>
      </c>
      <c r="X94" s="18">
        <v>0</v>
      </c>
      <c r="Y94" s="18">
        <f t="shared" si="10"/>
        <v>0</v>
      </c>
      <c r="Z94" s="7">
        <v>33</v>
      </c>
      <c r="AA94" s="66">
        <v>140</v>
      </c>
      <c r="AB94" s="18">
        <v>0</v>
      </c>
      <c r="AC94" s="10">
        <f t="shared" si="11"/>
        <v>0</v>
      </c>
      <c r="AD94" s="77"/>
    </row>
    <row r="95" spans="1:30">
      <c r="A95" s="17">
        <v>89</v>
      </c>
      <c r="B95" s="18" t="s">
        <v>1615</v>
      </c>
      <c r="C95" s="7" t="s">
        <v>155</v>
      </c>
      <c r="D95" s="18" t="s">
        <v>1624</v>
      </c>
      <c r="E95" s="7">
        <v>2</v>
      </c>
      <c r="F95" s="7">
        <v>0</v>
      </c>
      <c r="G95" s="18">
        <v>0</v>
      </c>
      <c r="H95" s="18">
        <v>0</v>
      </c>
      <c r="I95" s="18">
        <f t="shared" si="6"/>
        <v>0</v>
      </c>
      <c r="J95" s="7">
        <v>0</v>
      </c>
      <c r="K95" s="66">
        <v>30</v>
      </c>
      <c r="L95" s="18">
        <v>0</v>
      </c>
      <c r="M95" s="18">
        <f t="shared" si="7"/>
        <v>0</v>
      </c>
      <c r="N95" s="18">
        <v>0</v>
      </c>
      <c r="O95" s="66">
        <v>44</v>
      </c>
      <c r="P95" s="18">
        <v>0</v>
      </c>
      <c r="Q95" s="18">
        <f t="shared" si="8"/>
        <v>0</v>
      </c>
      <c r="R95" s="7">
        <v>0</v>
      </c>
      <c r="S95" s="66">
        <v>8</v>
      </c>
      <c r="T95" s="18">
        <v>0</v>
      </c>
      <c r="U95" s="18">
        <f t="shared" si="9"/>
        <v>0</v>
      </c>
      <c r="V95" s="7">
        <v>0</v>
      </c>
      <c r="W95" s="66">
        <v>64</v>
      </c>
      <c r="X95" s="18">
        <v>0</v>
      </c>
      <c r="Y95" s="18">
        <f t="shared" si="10"/>
        <v>0</v>
      </c>
      <c r="Z95" s="7">
        <v>0</v>
      </c>
      <c r="AA95" s="66">
        <v>140</v>
      </c>
      <c r="AB95" s="18">
        <v>0</v>
      </c>
      <c r="AC95" s="10">
        <f t="shared" si="11"/>
        <v>0</v>
      </c>
      <c r="AD95" s="77"/>
    </row>
    <row r="96" spans="1:30">
      <c r="A96" s="17">
        <v>90</v>
      </c>
      <c r="B96" s="18" t="s">
        <v>1615</v>
      </c>
      <c r="C96" s="7" t="s">
        <v>156</v>
      </c>
      <c r="D96" s="18" t="s">
        <v>1624</v>
      </c>
      <c r="E96" s="7">
        <v>1</v>
      </c>
      <c r="F96" s="7">
        <v>7</v>
      </c>
      <c r="G96" s="18">
        <v>0</v>
      </c>
      <c r="H96" s="18">
        <v>0</v>
      </c>
      <c r="I96" s="18">
        <f t="shared" si="6"/>
        <v>7</v>
      </c>
      <c r="J96" s="7">
        <v>0</v>
      </c>
      <c r="K96" s="66">
        <v>30</v>
      </c>
      <c r="L96" s="18">
        <v>0</v>
      </c>
      <c r="M96" s="18">
        <f t="shared" si="7"/>
        <v>0</v>
      </c>
      <c r="N96" s="18">
        <v>0</v>
      </c>
      <c r="O96" s="66">
        <v>44</v>
      </c>
      <c r="P96" s="18">
        <v>0</v>
      </c>
      <c r="Q96" s="18">
        <f t="shared" si="8"/>
        <v>0</v>
      </c>
      <c r="R96" s="7">
        <v>21</v>
      </c>
      <c r="S96" s="66">
        <v>8</v>
      </c>
      <c r="T96" s="18">
        <v>0</v>
      </c>
      <c r="U96" s="18">
        <f t="shared" si="9"/>
        <v>1</v>
      </c>
      <c r="V96" s="7">
        <v>64</v>
      </c>
      <c r="W96" s="66">
        <v>64</v>
      </c>
      <c r="X96" s="18">
        <v>0</v>
      </c>
      <c r="Y96" s="18">
        <f t="shared" si="10"/>
        <v>0</v>
      </c>
      <c r="Z96" s="7">
        <v>40</v>
      </c>
      <c r="AA96" s="66">
        <v>140</v>
      </c>
      <c r="AB96" s="18">
        <v>0</v>
      </c>
      <c r="AC96" s="10">
        <f t="shared" si="11"/>
        <v>0</v>
      </c>
      <c r="AD96" s="77"/>
    </row>
    <row r="97" spans="1:30">
      <c r="A97" s="17">
        <v>91</v>
      </c>
      <c r="B97" s="18" t="s">
        <v>1615</v>
      </c>
      <c r="C97" s="7" t="s">
        <v>157</v>
      </c>
      <c r="D97" s="18" t="s">
        <v>1624</v>
      </c>
      <c r="E97" s="7">
        <v>1</v>
      </c>
      <c r="F97" s="7">
        <v>13</v>
      </c>
      <c r="G97" s="18">
        <v>0</v>
      </c>
      <c r="H97" s="18">
        <v>0</v>
      </c>
      <c r="I97" s="18">
        <f t="shared" si="6"/>
        <v>13</v>
      </c>
      <c r="J97" s="7">
        <v>0</v>
      </c>
      <c r="K97" s="66">
        <v>30</v>
      </c>
      <c r="L97" s="18">
        <v>0</v>
      </c>
      <c r="M97" s="18">
        <f t="shared" si="7"/>
        <v>0</v>
      </c>
      <c r="N97" s="18">
        <v>59</v>
      </c>
      <c r="O97" s="66">
        <v>44</v>
      </c>
      <c r="P97" s="18">
        <v>0</v>
      </c>
      <c r="Q97" s="18">
        <f t="shared" si="8"/>
        <v>1</v>
      </c>
      <c r="R97" s="7">
        <v>61</v>
      </c>
      <c r="S97" s="66">
        <v>8</v>
      </c>
      <c r="T97" s="18">
        <v>0</v>
      </c>
      <c r="U97" s="18">
        <f t="shared" si="9"/>
        <v>1</v>
      </c>
      <c r="V97" s="7">
        <v>126</v>
      </c>
      <c r="W97" s="66">
        <v>64</v>
      </c>
      <c r="X97" s="18">
        <v>0</v>
      </c>
      <c r="Y97" s="18">
        <f t="shared" si="10"/>
        <v>1</v>
      </c>
      <c r="Z97" s="7">
        <v>53</v>
      </c>
      <c r="AA97" s="66">
        <v>140</v>
      </c>
      <c r="AB97" s="18">
        <v>0</v>
      </c>
      <c r="AC97" s="10">
        <f t="shared" si="11"/>
        <v>0</v>
      </c>
      <c r="AD97" s="77"/>
    </row>
    <row r="98" spans="1:30">
      <c r="A98" s="17">
        <v>92</v>
      </c>
      <c r="B98" s="18" t="s">
        <v>1615</v>
      </c>
      <c r="C98" s="7" t="s">
        <v>158</v>
      </c>
      <c r="D98" s="18" t="s">
        <v>1624</v>
      </c>
      <c r="E98" s="7">
        <v>2</v>
      </c>
      <c r="F98" s="7">
        <v>0</v>
      </c>
      <c r="G98" s="18">
        <v>0</v>
      </c>
      <c r="H98" s="18">
        <v>0</v>
      </c>
      <c r="I98" s="18">
        <f t="shared" si="6"/>
        <v>0</v>
      </c>
      <c r="J98" s="7">
        <v>0</v>
      </c>
      <c r="K98" s="66">
        <v>30</v>
      </c>
      <c r="L98" s="18">
        <v>0</v>
      </c>
      <c r="M98" s="18">
        <f t="shared" si="7"/>
        <v>0</v>
      </c>
      <c r="N98" s="18">
        <v>0</v>
      </c>
      <c r="O98" s="66">
        <v>44</v>
      </c>
      <c r="P98" s="18">
        <v>0</v>
      </c>
      <c r="Q98" s="18">
        <f t="shared" si="8"/>
        <v>0</v>
      </c>
      <c r="R98" s="7">
        <v>2</v>
      </c>
      <c r="S98" s="66">
        <v>8</v>
      </c>
      <c r="T98" s="18">
        <v>0</v>
      </c>
      <c r="U98" s="18">
        <f t="shared" si="9"/>
        <v>0</v>
      </c>
      <c r="V98" s="7">
        <v>6</v>
      </c>
      <c r="W98" s="66">
        <v>64</v>
      </c>
      <c r="X98" s="18">
        <v>0</v>
      </c>
      <c r="Y98" s="18">
        <f t="shared" si="10"/>
        <v>0</v>
      </c>
      <c r="Z98" s="7">
        <v>1</v>
      </c>
      <c r="AA98" s="66">
        <v>140</v>
      </c>
      <c r="AB98" s="18">
        <v>0</v>
      </c>
      <c r="AC98" s="10">
        <f t="shared" si="11"/>
        <v>0</v>
      </c>
      <c r="AD98" s="77"/>
    </row>
    <row r="99" spans="1:30">
      <c r="A99" s="17">
        <v>93</v>
      </c>
      <c r="B99" s="18" t="s">
        <v>1615</v>
      </c>
      <c r="C99" s="7" t="s">
        <v>159</v>
      </c>
      <c r="D99" s="18" t="s">
        <v>1624</v>
      </c>
      <c r="E99" s="7">
        <v>1</v>
      </c>
      <c r="F99" s="7">
        <v>2</v>
      </c>
      <c r="G99" s="18">
        <v>0</v>
      </c>
      <c r="H99" s="18">
        <v>0</v>
      </c>
      <c r="I99" s="18">
        <f t="shared" si="6"/>
        <v>2</v>
      </c>
      <c r="J99" s="7">
        <v>0</v>
      </c>
      <c r="K99" s="66">
        <v>30</v>
      </c>
      <c r="L99" s="18">
        <v>0</v>
      </c>
      <c r="M99" s="18">
        <f t="shared" si="7"/>
        <v>0</v>
      </c>
      <c r="N99" s="18">
        <v>1</v>
      </c>
      <c r="O99" s="66">
        <v>44</v>
      </c>
      <c r="P99" s="18">
        <v>0</v>
      </c>
      <c r="Q99" s="18">
        <f t="shared" si="8"/>
        <v>0</v>
      </c>
      <c r="R99" s="7">
        <v>10</v>
      </c>
      <c r="S99" s="66">
        <v>8</v>
      </c>
      <c r="T99" s="18">
        <v>0</v>
      </c>
      <c r="U99" s="18">
        <f t="shared" si="9"/>
        <v>1</v>
      </c>
      <c r="V99" s="7">
        <v>51</v>
      </c>
      <c r="W99" s="66">
        <v>64</v>
      </c>
      <c r="X99" s="18">
        <v>0</v>
      </c>
      <c r="Y99" s="18">
        <f t="shared" si="10"/>
        <v>0</v>
      </c>
      <c r="Z99" s="7">
        <v>17</v>
      </c>
      <c r="AA99" s="66">
        <v>140</v>
      </c>
      <c r="AB99" s="18">
        <v>0</v>
      </c>
      <c r="AC99" s="10">
        <f t="shared" si="11"/>
        <v>0</v>
      </c>
      <c r="AD99" s="77"/>
    </row>
    <row r="100" spans="1:30">
      <c r="A100" s="17">
        <v>94</v>
      </c>
      <c r="B100" s="18" t="s">
        <v>1615</v>
      </c>
      <c r="C100" s="7" t="s">
        <v>160</v>
      </c>
      <c r="D100" s="18" t="s">
        <v>1624</v>
      </c>
      <c r="E100" s="7">
        <v>1</v>
      </c>
      <c r="F100" s="7">
        <v>0</v>
      </c>
      <c r="G100" s="18">
        <v>0</v>
      </c>
      <c r="H100" s="18">
        <v>0</v>
      </c>
      <c r="I100" s="18">
        <f t="shared" si="6"/>
        <v>0</v>
      </c>
      <c r="J100" s="7">
        <v>0</v>
      </c>
      <c r="K100" s="66">
        <v>30</v>
      </c>
      <c r="L100" s="18">
        <v>0</v>
      </c>
      <c r="M100" s="18">
        <f t="shared" si="7"/>
        <v>0</v>
      </c>
      <c r="N100" s="18">
        <v>0</v>
      </c>
      <c r="O100" s="66">
        <v>44</v>
      </c>
      <c r="P100" s="18">
        <v>0</v>
      </c>
      <c r="Q100" s="18">
        <f t="shared" si="8"/>
        <v>0</v>
      </c>
      <c r="R100" s="7">
        <v>12</v>
      </c>
      <c r="S100" s="66">
        <v>8</v>
      </c>
      <c r="T100" s="18">
        <v>0</v>
      </c>
      <c r="U100" s="18">
        <f t="shared" si="9"/>
        <v>1</v>
      </c>
      <c r="V100" s="7">
        <v>54</v>
      </c>
      <c r="W100" s="66">
        <v>64</v>
      </c>
      <c r="X100" s="18">
        <v>0</v>
      </c>
      <c r="Y100" s="18">
        <f t="shared" si="10"/>
        <v>0</v>
      </c>
      <c r="Z100" s="7">
        <v>14</v>
      </c>
      <c r="AA100" s="66">
        <v>140</v>
      </c>
      <c r="AB100" s="18">
        <v>0</v>
      </c>
      <c r="AC100" s="10">
        <f t="shared" si="11"/>
        <v>0</v>
      </c>
      <c r="AD100" s="77"/>
    </row>
    <row r="101" spans="1:30">
      <c r="A101" s="17">
        <v>95</v>
      </c>
      <c r="B101" s="18" t="s">
        <v>1615</v>
      </c>
      <c r="C101" s="7" t="s">
        <v>161</v>
      </c>
      <c r="D101" s="18" t="s">
        <v>1624</v>
      </c>
      <c r="E101" s="7">
        <v>1</v>
      </c>
      <c r="F101" s="7">
        <v>7</v>
      </c>
      <c r="G101" s="18">
        <v>0</v>
      </c>
      <c r="H101" s="18">
        <v>0</v>
      </c>
      <c r="I101" s="18">
        <f t="shared" si="6"/>
        <v>5</v>
      </c>
      <c r="J101" s="7">
        <v>2</v>
      </c>
      <c r="K101" s="66">
        <v>30</v>
      </c>
      <c r="L101" s="18">
        <v>0</v>
      </c>
      <c r="M101" s="18">
        <f t="shared" si="7"/>
        <v>0</v>
      </c>
      <c r="N101" s="18">
        <v>3</v>
      </c>
      <c r="O101" s="66">
        <v>44</v>
      </c>
      <c r="P101" s="18">
        <v>0</v>
      </c>
      <c r="Q101" s="18">
        <f t="shared" si="8"/>
        <v>0</v>
      </c>
      <c r="R101" s="7">
        <v>10</v>
      </c>
      <c r="S101" s="66">
        <v>8</v>
      </c>
      <c r="T101" s="18">
        <v>0</v>
      </c>
      <c r="U101" s="18">
        <f t="shared" si="9"/>
        <v>1</v>
      </c>
      <c r="V101" s="7">
        <v>23</v>
      </c>
      <c r="W101" s="66">
        <v>64</v>
      </c>
      <c r="X101" s="18">
        <v>0</v>
      </c>
      <c r="Y101" s="18">
        <f t="shared" si="10"/>
        <v>0</v>
      </c>
      <c r="Z101" s="7">
        <v>104</v>
      </c>
      <c r="AA101" s="66">
        <v>140</v>
      </c>
      <c r="AB101" s="18">
        <v>0</v>
      </c>
      <c r="AC101" s="10">
        <f t="shared" si="11"/>
        <v>0</v>
      </c>
      <c r="AD101" s="77"/>
    </row>
    <row r="102" spans="1:30">
      <c r="A102" s="17">
        <v>96</v>
      </c>
      <c r="B102" s="18" t="s">
        <v>1615</v>
      </c>
      <c r="C102" s="7" t="s">
        <v>162</v>
      </c>
      <c r="D102" s="18" t="s">
        <v>1624</v>
      </c>
      <c r="E102" s="7">
        <v>1</v>
      </c>
      <c r="F102" s="7">
        <v>0</v>
      </c>
      <c r="G102" s="18">
        <v>0</v>
      </c>
      <c r="H102" s="18">
        <v>0</v>
      </c>
      <c r="I102" s="18">
        <f t="shared" si="6"/>
        <v>0</v>
      </c>
      <c r="J102" s="7">
        <v>0</v>
      </c>
      <c r="K102" s="66">
        <v>30</v>
      </c>
      <c r="L102" s="18">
        <v>0</v>
      </c>
      <c r="M102" s="18">
        <f t="shared" si="7"/>
        <v>0</v>
      </c>
      <c r="N102" s="18">
        <v>0</v>
      </c>
      <c r="O102" s="66">
        <v>44</v>
      </c>
      <c r="P102" s="18">
        <v>0</v>
      </c>
      <c r="Q102" s="18">
        <f t="shared" si="8"/>
        <v>0</v>
      </c>
      <c r="R102" s="7">
        <v>0</v>
      </c>
      <c r="S102" s="66">
        <v>8</v>
      </c>
      <c r="T102" s="18">
        <v>0</v>
      </c>
      <c r="U102" s="18">
        <f t="shared" si="9"/>
        <v>0</v>
      </c>
      <c r="V102" s="7">
        <v>0</v>
      </c>
      <c r="W102" s="66">
        <v>64</v>
      </c>
      <c r="X102" s="18">
        <v>0</v>
      </c>
      <c r="Y102" s="18">
        <f t="shared" si="10"/>
        <v>0</v>
      </c>
      <c r="Z102" s="7">
        <v>5</v>
      </c>
      <c r="AA102" s="66">
        <v>140</v>
      </c>
      <c r="AB102" s="18">
        <v>0</v>
      </c>
      <c r="AC102" s="10">
        <f t="shared" si="11"/>
        <v>0</v>
      </c>
      <c r="AD102" s="77"/>
    </row>
    <row r="103" spans="1:30">
      <c r="A103" s="17">
        <v>97</v>
      </c>
      <c r="B103" s="18" t="s">
        <v>1615</v>
      </c>
      <c r="C103" s="7" t="s">
        <v>163</v>
      </c>
      <c r="D103" s="18" t="s">
        <v>1624</v>
      </c>
      <c r="E103" s="7">
        <v>2</v>
      </c>
      <c r="F103" s="7">
        <v>0</v>
      </c>
      <c r="G103" s="18">
        <v>0</v>
      </c>
      <c r="H103" s="18">
        <v>0</v>
      </c>
      <c r="I103" s="18">
        <f t="shared" si="6"/>
        <v>0</v>
      </c>
      <c r="J103" s="7">
        <v>0</v>
      </c>
      <c r="K103" s="66">
        <v>30</v>
      </c>
      <c r="L103" s="18">
        <v>0</v>
      </c>
      <c r="M103" s="18">
        <f t="shared" si="7"/>
        <v>0</v>
      </c>
      <c r="N103" s="18">
        <v>0</v>
      </c>
      <c r="O103" s="66">
        <v>44</v>
      </c>
      <c r="P103" s="18">
        <v>0</v>
      </c>
      <c r="Q103" s="18">
        <f t="shared" si="8"/>
        <v>0</v>
      </c>
      <c r="R103" s="7">
        <v>0</v>
      </c>
      <c r="S103" s="66">
        <v>8</v>
      </c>
      <c r="T103" s="18">
        <v>0</v>
      </c>
      <c r="U103" s="18">
        <f t="shared" si="9"/>
        <v>0</v>
      </c>
      <c r="V103" s="7">
        <v>0</v>
      </c>
      <c r="W103" s="66">
        <v>64</v>
      </c>
      <c r="X103" s="18">
        <v>0</v>
      </c>
      <c r="Y103" s="18">
        <f t="shared" si="10"/>
        <v>0</v>
      </c>
      <c r="Z103" s="7">
        <v>0</v>
      </c>
      <c r="AA103" s="66">
        <v>140</v>
      </c>
      <c r="AB103" s="18">
        <v>0</v>
      </c>
      <c r="AC103" s="10">
        <f t="shared" si="11"/>
        <v>0</v>
      </c>
      <c r="AD103" s="77"/>
    </row>
    <row r="104" spans="1:30">
      <c r="A104" s="17">
        <v>98</v>
      </c>
      <c r="B104" s="18" t="s">
        <v>1615</v>
      </c>
      <c r="C104" s="7" t="s">
        <v>164</v>
      </c>
      <c r="D104" s="18" t="s">
        <v>1624</v>
      </c>
      <c r="E104" s="7">
        <v>2</v>
      </c>
      <c r="F104" s="7">
        <v>0</v>
      </c>
      <c r="G104" s="18">
        <v>0</v>
      </c>
      <c r="H104" s="18">
        <v>0</v>
      </c>
      <c r="I104" s="18">
        <f t="shared" si="6"/>
        <v>0</v>
      </c>
      <c r="J104" s="7">
        <v>0</v>
      </c>
      <c r="K104" s="66">
        <v>30</v>
      </c>
      <c r="L104" s="18">
        <v>0</v>
      </c>
      <c r="M104" s="18">
        <f t="shared" si="7"/>
        <v>0</v>
      </c>
      <c r="N104" s="18">
        <v>0</v>
      </c>
      <c r="O104" s="66">
        <v>44</v>
      </c>
      <c r="P104" s="18">
        <v>0</v>
      </c>
      <c r="Q104" s="18">
        <f t="shared" si="8"/>
        <v>0</v>
      </c>
      <c r="R104" s="7">
        <v>0</v>
      </c>
      <c r="S104" s="66">
        <v>8</v>
      </c>
      <c r="T104" s="18">
        <v>0</v>
      </c>
      <c r="U104" s="18">
        <f t="shared" si="9"/>
        <v>0</v>
      </c>
      <c r="V104" s="7">
        <v>0</v>
      </c>
      <c r="W104" s="66">
        <v>64</v>
      </c>
      <c r="X104" s="18">
        <v>0</v>
      </c>
      <c r="Y104" s="18">
        <f t="shared" si="10"/>
        <v>0</v>
      </c>
      <c r="Z104" s="7">
        <v>0</v>
      </c>
      <c r="AA104" s="66">
        <v>140</v>
      </c>
      <c r="AB104" s="18">
        <v>0</v>
      </c>
      <c r="AC104" s="10">
        <f t="shared" si="11"/>
        <v>0</v>
      </c>
      <c r="AD104" s="77"/>
    </row>
    <row r="105" spans="1:30">
      <c r="A105" s="17">
        <v>99</v>
      </c>
      <c r="B105" s="18" t="s">
        <v>1615</v>
      </c>
      <c r="C105" s="7" t="s">
        <v>165</v>
      </c>
      <c r="D105" s="18" t="s">
        <v>1624</v>
      </c>
      <c r="E105" s="7">
        <v>1</v>
      </c>
      <c r="F105" s="7">
        <v>0</v>
      </c>
      <c r="G105" s="18">
        <v>0</v>
      </c>
      <c r="H105" s="18">
        <v>0</v>
      </c>
      <c r="I105" s="18">
        <f t="shared" si="6"/>
        <v>0</v>
      </c>
      <c r="J105" s="7">
        <v>0</v>
      </c>
      <c r="K105" s="66">
        <v>30</v>
      </c>
      <c r="L105" s="18">
        <v>0</v>
      </c>
      <c r="M105" s="18">
        <f t="shared" si="7"/>
        <v>0</v>
      </c>
      <c r="N105" s="18">
        <v>0</v>
      </c>
      <c r="O105" s="66">
        <v>44</v>
      </c>
      <c r="P105" s="18">
        <v>0</v>
      </c>
      <c r="Q105" s="18">
        <f t="shared" si="8"/>
        <v>0</v>
      </c>
      <c r="R105" s="7">
        <v>0</v>
      </c>
      <c r="S105" s="66">
        <v>8</v>
      </c>
      <c r="T105" s="18">
        <v>0</v>
      </c>
      <c r="U105" s="18">
        <f t="shared" si="9"/>
        <v>0</v>
      </c>
      <c r="V105" s="7">
        <v>0</v>
      </c>
      <c r="W105" s="66">
        <v>64</v>
      </c>
      <c r="X105" s="18">
        <v>0</v>
      </c>
      <c r="Y105" s="18">
        <f t="shared" si="10"/>
        <v>0</v>
      </c>
      <c r="Z105" s="7">
        <v>0</v>
      </c>
      <c r="AA105" s="66">
        <v>140</v>
      </c>
      <c r="AB105" s="18">
        <v>0</v>
      </c>
      <c r="AC105" s="10">
        <f t="shared" si="11"/>
        <v>0</v>
      </c>
      <c r="AD105" s="77"/>
    </row>
    <row r="106" spans="1:30">
      <c r="A106" s="17">
        <v>100</v>
      </c>
      <c r="B106" s="18" t="s">
        <v>1615</v>
      </c>
      <c r="C106" s="7" t="s">
        <v>166</v>
      </c>
      <c r="D106" s="18" t="s">
        <v>1624</v>
      </c>
      <c r="E106" s="7">
        <v>1</v>
      </c>
      <c r="F106" s="7">
        <v>0</v>
      </c>
      <c r="G106" s="18">
        <v>0</v>
      </c>
      <c r="H106" s="18">
        <v>0</v>
      </c>
      <c r="I106" s="18">
        <f t="shared" si="6"/>
        <v>0</v>
      </c>
      <c r="J106" s="7">
        <v>0</v>
      </c>
      <c r="K106" s="66">
        <v>30</v>
      </c>
      <c r="L106" s="18">
        <v>0</v>
      </c>
      <c r="M106" s="18">
        <f t="shared" si="7"/>
        <v>0</v>
      </c>
      <c r="N106" s="18">
        <v>0</v>
      </c>
      <c r="O106" s="66">
        <v>44</v>
      </c>
      <c r="P106" s="18">
        <v>0</v>
      </c>
      <c r="Q106" s="18">
        <f t="shared" si="8"/>
        <v>0</v>
      </c>
      <c r="R106" s="7">
        <v>0</v>
      </c>
      <c r="S106" s="66">
        <v>8</v>
      </c>
      <c r="T106" s="18">
        <v>0</v>
      </c>
      <c r="U106" s="18">
        <f t="shared" si="9"/>
        <v>0</v>
      </c>
      <c r="V106" s="7">
        <v>0</v>
      </c>
      <c r="W106" s="66">
        <v>64</v>
      </c>
      <c r="X106" s="18">
        <v>0</v>
      </c>
      <c r="Y106" s="18">
        <f t="shared" si="10"/>
        <v>0</v>
      </c>
      <c r="Z106" s="7">
        <v>0</v>
      </c>
      <c r="AA106" s="66">
        <v>140</v>
      </c>
      <c r="AB106" s="18">
        <v>0</v>
      </c>
      <c r="AC106" s="10">
        <f t="shared" si="11"/>
        <v>0</v>
      </c>
      <c r="AD106" s="77"/>
    </row>
    <row r="107" spans="1:30">
      <c r="A107" s="17">
        <v>101</v>
      </c>
      <c r="B107" s="18" t="s">
        <v>1615</v>
      </c>
      <c r="C107" s="7" t="s">
        <v>120</v>
      </c>
      <c r="D107" s="18" t="s">
        <v>1624</v>
      </c>
      <c r="E107" s="7">
        <v>47</v>
      </c>
      <c r="F107" s="7">
        <v>5</v>
      </c>
      <c r="G107" s="18">
        <v>0</v>
      </c>
      <c r="H107" s="18">
        <v>0</v>
      </c>
      <c r="I107" s="18">
        <f t="shared" si="6"/>
        <v>5</v>
      </c>
      <c r="J107" s="7">
        <v>0</v>
      </c>
      <c r="K107" s="66">
        <v>30</v>
      </c>
      <c r="L107" s="18">
        <v>0</v>
      </c>
      <c r="M107" s="18">
        <f t="shared" si="7"/>
        <v>0</v>
      </c>
      <c r="N107" s="18">
        <v>1</v>
      </c>
      <c r="O107" s="66">
        <v>44</v>
      </c>
      <c r="P107" s="18">
        <v>0</v>
      </c>
      <c r="Q107" s="18">
        <f t="shared" si="8"/>
        <v>0</v>
      </c>
      <c r="R107" s="7">
        <v>11</v>
      </c>
      <c r="S107" s="66">
        <v>8</v>
      </c>
      <c r="T107" s="18">
        <v>0</v>
      </c>
      <c r="U107" s="18">
        <f t="shared" si="9"/>
        <v>47</v>
      </c>
      <c r="V107" s="7">
        <v>33</v>
      </c>
      <c r="W107" s="66">
        <v>64</v>
      </c>
      <c r="X107" s="18">
        <v>0</v>
      </c>
      <c r="Y107" s="18">
        <f t="shared" si="10"/>
        <v>0</v>
      </c>
      <c r="Z107" s="7">
        <v>15</v>
      </c>
      <c r="AA107" s="66">
        <v>140</v>
      </c>
      <c r="AB107" s="18">
        <v>0</v>
      </c>
      <c r="AC107" s="10">
        <f t="shared" si="11"/>
        <v>0</v>
      </c>
      <c r="AD107" s="77"/>
    </row>
    <row r="108" spans="1:30">
      <c r="A108" s="17">
        <v>102</v>
      </c>
      <c r="B108" s="18" t="s">
        <v>1615</v>
      </c>
      <c r="C108" s="7" t="s">
        <v>167</v>
      </c>
      <c r="D108" s="18" t="s">
        <v>1624</v>
      </c>
      <c r="E108" s="7">
        <v>2</v>
      </c>
      <c r="F108" s="7">
        <v>2</v>
      </c>
      <c r="G108" s="18">
        <v>0</v>
      </c>
      <c r="H108" s="18">
        <v>0</v>
      </c>
      <c r="I108" s="18">
        <f t="shared" si="6"/>
        <v>2</v>
      </c>
      <c r="J108" s="7">
        <v>0</v>
      </c>
      <c r="K108" s="66">
        <v>30</v>
      </c>
      <c r="L108" s="18">
        <v>0</v>
      </c>
      <c r="M108" s="18">
        <f t="shared" si="7"/>
        <v>0</v>
      </c>
      <c r="N108" s="18">
        <v>9</v>
      </c>
      <c r="O108" s="66">
        <v>44</v>
      </c>
      <c r="P108" s="18">
        <v>0</v>
      </c>
      <c r="Q108" s="18">
        <f t="shared" si="8"/>
        <v>0</v>
      </c>
      <c r="R108" s="7">
        <v>2</v>
      </c>
      <c r="S108" s="66">
        <v>8</v>
      </c>
      <c r="T108" s="18">
        <v>0</v>
      </c>
      <c r="U108" s="18">
        <f t="shared" si="9"/>
        <v>0</v>
      </c>
      <c r="V108" s="7">
        <v>7</v>
      </c>
      <c r="W108" s="66">
        <v>64</v>
      </c>
      <c r="X108" s="18">
        <v>0</v>
      </c>
      <c r="Y108" s="18">
        <f t="shared" si="10"/>
        <v>0</v>
      </c>
      <c r="Z108" s="7">
        <v>11</v>
      </c>
      <c r="AA108" s="66">
        <v>140</v>
      </c>
      <c r="AB108" s="18">
        <v>0</v>
      </c>
      <c r="AC108" s="10">
        <f t="shared" si="11"/>
        <v>0</v>
      </c>
      <c r="AD108" s="77"/>
    </row>
    <row r="109" spans="1:30">
      <c r="A109" s="17">
        <v>103</v>
      </c>
      <c r="B109" s="18" t="s">
        <v>1615</v>
      </c>
      <c r="C109" s="7" t="s">
        <v>156</v>
      </c>
      <c r="D109" s="18" t="s">
        <v>1624</v>
      </c>
      <c r="E109" s="7">
        <v>3</v>
      </c>
      <c r="F109" s="7">
        <v>0</v>
      </c>
      <c r="G109" s="18">
        <v>0</v>
      </c>
      <c r="H109" s="18">
        <v>0</v>
      </c>
      <c r="I109" s="18">
        <f t="shared" si="6"/>
        <v>0</v>
      </c>
      <c r="J109" s="7">
        <v>0</v>
      </c>
      <c r="K109" s="66">
        <v>30</v>
      </c>
      <c r="L109" s="18">
        <v>0</v>
      </c>
      <c r="M109" s="18">
        <f t="shared" si="7"/>
        <v>0</v>
      </c>
      <c r="N109" s="18">
        <v>0</v>
      </c>
      <c r="O109" s="66">
        <v>44</v>
      </c>
      <c r="P109" s="18">
        <v>0</v>
      </c>
      <c r="Q109" s="18">
        <f t="shared" si="8"/>
        <v>0</v>
      </c>
      <c r="R109" s="7">
        <v>2</v>
      </c>
      <c r="S109" s="66">
        <v>8</v>
      </c>
      <c r="T109" s="18">
        <v>0</v>
      </c>
      <c r="U109" s="18">
        <f t="shared" si="9"/>
        <v>0</v>
      </c>
      <c r="V109" s="7">
        <v>12</v>
      </c>
      <c r="W109" s="66">
        <v>64</v>
      </c>
      <c r="X109" s="18">
        <v>0</v>
      </c>
      <c r="Y109" s="18">
        <f t="shared" si="10"/>
        <v>0</v>
      </c>
      <c r="Z109" s="7">
        <v>24</v>
      </c>
      <c r="AA109" s="66">
        <v>140</v>
      </c>
      <c r="AB109" s="18">
        <v>0</v>
      </c>
      <c r="AC109" s="10">
        <f t="shared" si="11"/>
        <v>0</v>
      </c>
      <c r="AD109" s="77"/>
    </row>
    <row r="110" spans="1:30">
      <c r="A110" s="17">
        <v>104</v>
      </c>
      <c r="B110" s="18" t="s">
        <v>1615</v>
      </c>
      <c r="C110" s="7" t="s">
        <v>168</v>
      </c>
      <c r="D110" s="18" t="s">
        <v>1624</v>
      </c>
      <c r="E110" s="7">
        <v>1</v>
      </c>
      <c r="F110" s="7">
        <v>10</v>
      </c>
      <c r="G110" s="18">
        <v>0</v>
      </c>
      <c r="H110" s="18">
        <v>0</v>
      </c>
      <c r="I110" s="18">
        <f t="shared" si="6"/>
        <v>10</v>
      </c>
      <c r="J110" s="7">
        <v>0</v>
      </c>
      <c r="K110" s="66">
        <v>30</v>
      </c>
      <c r="L110" s="18">
        <v>0</v>
      </c>
      <c r="M110" s="18">
        <f t="shared" si="7"/>
        <v>0</v>
      </c>
      <c r="N110" s="18">
        <v>2</v>
      </c>
      <c r="O110" s="66">
        <v>44</v>
      </c>
      <c r="P110" s="18">
        <v>0</v>
      </c>
      <c r="Q110" s="18">
        <f t="shared" si="8"/>
        <v>0</v>
      </c>
      <c r="R110" s="7">
        <v>10</v>
      </c>
      <c r="S110" s="66">
        <v>8</v>
      </c>
      <c r="T110" s="18">
        <v>0</v>
      </c>
      <c r="U110" s="18">
        <f t="shared" si="9"/>
        <v>1</v>
      </c>
      <c r="V110" s="7">
        <v>27</v>
      </c>
      <c r="W110" s="66">
        <v>64</v>
      </c>
      <c r="X110" s="18">
        <v>0</v>
      </c>
      <c r="Y110" s="18">
        <f t="shared" si="10"/>
        <v>0</v>
      </c>
      <c r="Z110" s="7">
        <v>24</v>
      </c>
      <c r="AA110" s="66">
        <v>140</v>
      </c>
      <c r="AB110" s="18">
        <v>0</v>
      </c>
      <c r="AC110" s="10">
        <f t="shared" si="11"/>
        <v>0</v>
      </c>
      <c r="AD110" s="77"/>
    </row>
    <row r="111" spans="1:30">
      <c r="A111" s="17">
        <v>105</v>
      </c>
      <c r="B111" s="18" t="s">
        <v>1615</v>
      </c>
      <c r="C111" s="7" t="s">
        <v>169</v>
      </c>
      <c r="D111" s="18" t="s">
        <v>1624</v>
      </c>
      <c r="E111" s="7">
        <v>1</v>
      </c>
      <c r="F111" s="7">
        <v>42</v>
      </c>
      <c r="G111" s="18">
        <v>0</v>
      </c>
      <c r="H111" s="18">
        <v>0</v>
      </c>
      <c r="I111" s="18">
        <f t="shared" si="6"/>
        <v>42</v>
      </c>
      <c r="J111" s="7">
        <v>0</v>
      </c>
      <c r="K111" s="66">
        <v>30</v>
      </c>
      <c r="L111" s="18">
        <v>0</v>
      </c>
      <c r="M111" s="18">
        <f t="shared" si="7"/>
        <v>1</v>
      </c>
      <c r="N111" s="18">
        <v>5</v>
      </c>
      <c r="O111" s="66">
        <v>44</v>
      </c>
      <c r="P111" s="18">
        <v>0</v>
      </c>
      <c r="Q111" s="18">
        <f t="shared" si="8"/>
        <v>0</v>
      </c>
      <c r="R111" s="7">
        <v>23</v>
      </c>
      <c r="S111" s="66">
        <v>8</v>
      </c>
      <c r="T111" s="18">
        <v>0</v>
      </c>
      <c r="U111" s="18">
        <f t="shared" si="9"/>
        <v>1</v>
      </c>
      <c r="V111" s="7">
        <v>62</v>
      </c>
      <c r="W111" s="66">
        <v>64</v>
      </c>
      <c r="X111" s="18">
        <v>0</v>
      </c>
      <c r="Y111" s="18">
        <f t="shared" si="10"/>
        <v>0</v>
      </c>
      <c r="Z111" s="7">
        <v>333</v>
      </c>
      <c r="AA111" s="66">
        <v>140</v>
      </c>
      <c r="AB111" s="18">
        <v>0</v>
      </c>
      <c r="AC111" s="10">
        <f t="shared" si="11"/>
        <v>1</v>
      </c>
      <c r="AD111" s="77"/>
    </row>
    <row r="112" spans="1:30">
      <c r="A112" s="17">
        <v>106</v>
      </c>
      <c r="B112" s="18" t="s">
        <v>1615</v>
      </c>
      <c r="C112" s="7" t="s">
        <v>170</v>
      </c>
      <c r="D112" s="18" t="s">
        <v>1624</v>
      </c>
      <c r="E112" s="7">
        <v>7</v>
      </c>
      <c r="F112" s="7">
        <v>0</v>
      </c>
      <c r="G112" s="18">
        <v>0</v>
      </c>
      <c r="H112" s="18">
        <v>0</v>
      </c>
      <c r="I112" s="18">
        <f t="shared" si="6"/>
        <v>0</v>
      </c>
      <c r="J112" s="7">
        <v>0</v>
      </c>
      <c r="K112" s="66">
        <v>30</v>
      </c>
      <c r="L112" s="18">
        <v>0</v>
      </c>
      <c r="M112" s="18">
        <f t="shared" si="7"/>
        <v>0</v>
      </c>
      <c r="N112" s="18">
        <v>0</v>
      </c>
      <c r="O112" s="66">
        <v>44</v>
      </c>
      <c r="P112" s="18">
        <v>0</v>
      </c>
      <c r="Q112" s="18">
        <f t="shared" si="8"/>
        <v>0</v>
      </c>
      <c r="R112" s="7">
        <v>3</v>
      </c>
      <c r="S112" s="66">
        <v>8</v>
      </c>
      <c r="T112" s="18">
        <v>0</v>
      </c>
      <c r="U112" s="18">
        <f t="shared" si="9"/>
        <v>0</v>
      </c>
      <c r="V112" s="7">
        <v>10</v>
      </c>
      <c r="W112" s="66">
        <v>64</v>
      </c>
      <c r="X112" s="18">
        <v>0</v>
      </c>
      <c r="Y112" s="18">
        <f t="shared" si="10"/>
        <v>0</v>
      </c>
      <c r="Z112" s="7">
        <v>23</v>
      </c>
      <c r="AA112" s="66">
        <v>140</v>
      </c>
      <c r="AB112" s="18">
        <v>0</v>
      </c>
      <c r="AC112" s="10">
        <f t="shared" si="11"/>
        <v>0</v>
      </c>
      <c r="AD112" s="77"/>
    </row>
    <row r="113" spans="1:30">
      <c r="A113" s="17">
        <v>107</v>
      </c>
      <c r="B113" s="18" t="s">
        <v>1615</v>
      </c>
      <c r="C113" s="7" t="s">
        <v>171</v>
      </c>
      <c r="D113" s="18" t="s">
        <v>1624</v>
      </c>
      <c r="E113" s="7">
        <v>3</v>
      </c>
      <c r="F113" s="7">
        <v>0</v>
      </c>
      <c r="G113" s="18">
        <v>0</v>
      </c>
      <c r="H113" s="18">
        <v>0</v>
      </c>
      <c r="I113" s="18">
        <f t="shared" si="6"/>
        <v>0</v>
      </c>
      <c r="J113" s="7">
        <v>0</v>
      </c>
      <c r="K113" s="66">
        <v>30</v>
      </c>
      <c r="L113" s="18">
        <v>0</v>
      </c>
      <c r="M113" s="18">
        <f t="shared" si="7"/>
        <v>0</v>
      </c>
      <c r="N113" s="18">
        <v>0</v>
      </c>
      <c r="O113" s="66">
        <v>44</v>
      </c>
      <c r="P113" s="18">
        <v>0</v>
      </c>
      <c r="Q113" s="18">
        <f t="shared" si="8"/>
        <v>0</v>
      </c>
      <c r="R113" s="7">
        <v>3</v>
      </c>
      <c r="S113" s="66">
        <v>8</v>
      </c>
      <c r="T113" s="18">
        <v>0</v>
      </c>
      <c r="U113" s="18">
        <f t="shared" si="9"/>
        <v>0</v>
      </c>
      <c r="V113" s="7">
        <v>12</v>
      </c>
      <c r="W113" s="66">
        <v>64</v>
      </c>
      <c r="X113" s="18">
        <v>0</v>
      </c>
      <c r="Y113" s="18">
        <f t="shared" si="10"/>
        <v>0</v>
      </c>
      <c r="Z113" s="7">
        <v>21</v>
      </c>
      <c r="AA113" s="66">
        <v>140</v>
      </c>
      <c r="AB113" s="18">
        <v>0</v>
      </c>
      <c r="AC113" s="10">
        <f t="shared" si="11"/>
        <v>0</v>
      </c>
      <c r="AD113" s="77"/>
    </row>
    <row r="114" spans="1:30">
      <c r="A114" s="17">
        <v>108</v>
      </c>
      <c r="B114" s="18" t="s">
        <v>1615</v>
      </c>
      <c r="C114" s="7" t="s">
        <v>172</v>
      </c>
      <c r="D114" s="18" t="s">
        <v>1624</v>
      </c>
      <c r="E114" s="7">
        <v>3</v>
      </c>
      <c r="F114" s="7">
        <v>1</v>
      </c>
      <c r="G114" s="18">
        <v>0</v>
      </c>
      <c r="H114" s="18">
        <v>0</v>
      </c>
      <c r="I114" s="18">
        <f t="shared" si="6"/>
        <v>1</v>
      </c>
      <c r="J114" s="7">
        <v>0</v>
      </c>
      <c r="K114" s="66">
        <v>30</v>
      </c>
      <c r="L114" s="18">
        <v>0</v>
      </c>
      <c r="M114" s="18">
        <f t="shared" si="7"/>
        <v>0</v>
      </c>
      <c r="N114" s="18">
        <v>1</v>
      </c>
      <c r="O114" s="66">
        <v>44</v>
      </c>
      <c r="P114" s="18">
        <v>0</v>
      </c>
      <c r="Q114" s="18">
        <f t="shared" si="8"/>
        <v>0</v>
      </c>
      <c r="R114" s="7">
        <v>16</v>
      </c>
      <c r="S114" s="66">
        <v>8</v>
      </c>
      <c r="T114" s="18">
        <v>0</v>
      </c>
      <c r="U114" s="18">
        <f t="shared" si="9"/>
        <v>3</v>
      </c>
      <c r="V114" s="7">
        <v>11</v>
      </c>
      <c r="W114" s="66">
        <v>64</v>
      </c>
      <c r="X114" s="18">
        <v>0</v>
      </c>
      <c r="Y114" s="18">
        <f t="shared" si="10"/>
        <v>0</v>
      </c>
      <c r="Z114" s="7">
        <v>10</v>
      </c>
      <c r="AA114" s="66">
        <v>140</v>
      </c>
      <c r="AB114" s="18">
        <v>0</v>
      </c>
      <c r="AC114" s="10">
        <f t="shared" si="11"/>
        <v>0</v>
      </c>
      <c r="AD114" s="77"/>
    </row>
    <row r="115" spans="1:30">
      <c r="A115" s="17">
        <v>109</v>
      </c>
      <c r="B115" s="18" t="s">
        <v>1615</v>
      </c>
      <c r="C115" s="7" t="s">
        <v>173</v>
      </c>
      <c r="D115" s="18" t="s">
        <v>1624</v>
      </c>
      <c r="E115" s="7">
        <v>6</v>
      </c>
      <c r="F115" s="7">
        <v>6</v>
      </c>
      <c r="G115" s="18">
        <v>0</v>
      </c>
      <c r="H115" s="18">
        <v>0</v>
      </c>
      <c r="I115" s="18">
        <f t="shared" si="6"/>
        <v>6</v>
      </c>
      <c r="J115" s="7">
        <v>0</v>
      </c>
      <c r="K115" s="66">
        <v>30</v>
      </c>
      <c r="L115" s="18">
        <v>0</v>
      </c>
      <c r="M115" s="18">
        <f t="shared" si="7"/>
        <v>0</v>
      </c>
      <c r="N115" s="18">
        <v>22</v>
      </c>
      <c r="O115" s="66">
        <v>44</v>
      </c>
      <c r="P115" s="18">
        <v>0</v>
      </c>
      <c r="Q115" s="18">
        <f t="shared" si="8"/>
        <v>0</v>
      </c>
      <c r="R115" s="7">
        <v>9</v>
      </c>
      <c r="S115" s="66">
        <v>8</v>
      </c>
      <c r="T115" s="18">
        <v>0</v>
      </c>
      <c r="U115" s="18">
        <f t="shared" si="9"/>
        <v>6</v>
      </c>
      <c r="V115" s="7">
        <v>130</v>
      </c>
      <c r="W115" s="66">
        <v>64</v>
      </c>
      <c r="X115" s="18">
        <v>0</v>
      </c>
      <c r="Y115" s="18">
        <f t="shared" si="10"/>
        <v>6</v>
      </c>
      <c r="Z115" s="7">
        <v>102</v>
      </c>
      <c r="AA115" s="66">
        <v>140</v>
      </c>
      <c r="AB115" s="18">
        <v>0</v>
      </c>
      <c r="AC115" s="10">
        <f t="shared" si="11"/>
        <v>0</v>
      </c>
      <c r="AD115" s="77"/>
    </row>
    <row r="116" spans="1:30">
      <c r="A116" s="17">
        <v>110</v>
      </c>
      <c r="B116" s="18" t="s">
        <v>1615</v>
      </c>
      <c r="C116" s="7" t="s">
        <v>174</v>
      </c>
      <c r="D116" s="18" t="s">
        <v>1624</v>
      </c>
      <c r="E116" s="7">
        <v>3</v>
      </c>
      <c r="F116" s="7">
        <v>22</v>
      </c>
      <c r="G116" s="18">
        <v>0</v>
      </c>
      <c r="H116" s="18">
        <v>0</v>
      </c>
      <c r="I116" s="18">
        <f t="shared" si="6"/>
        <v>22</v>
      </c>
      <c r="J116" s="7">
        <v>0</v>
      </c>
      <c r="K116" s="66">
        <v>30</v>
      </c>
      <c r="L116" s="18">
        <v>0</v>
      </c>
      <c r="M116" s="18">
        <f t="shared" si="7"/>
        <v>0</v>
      </c>
      <c r="N116" s="18">
        <v>80</v>
      </c>
      <c r="O116" s="66">
        <v>44</v>
      </c>
      <c r="P116" s="18">
        <v>0</v>
      </c>
      <c r="Q116" s="18">
        <f t="shared" si="8"/>
        <v>3</v>
      </c>
      <c r="R116" s="7">
        <v>36</v>
      </c>
      <c r="S116" s="66">
        <v>8</v>
      </c>
      <c r="T116" s="18">
        <v>0</v>
      </c>
      <c r="U116" s="18">
        <f t="shared" si="9"/>
        <v>3</v>
      </c>
      <c r="V116" s="7">
        <v>66</v>
      </c>
      <c r="W116" s="66">
        <v>64</v>
      </c>
      <c r="X116" s="18">
        <v>0</v>
      </c>
      <c r="Y116" s="18">
        <f t="shared" si="10"/>
        <v>3</v>
      </c>
      <c r="Z116" s="7">
        <v>1120</v>
      </c>
      <c r="AA116" s="66">
        <v>140</v>
      </c>
      <c r="AB116" s="18">
        <v>0</v>
      </c>
      <c r="AC116" s="10">
        <f t="shared" si="11"/>
        <v>3</v>
      </c>
      <c r="AD116" s="77"/>
    </row>
    <row r="117" spans="1:30">
      <c r="A117" s="17">
        <v>111</v>
      </c>
      <c r="B117" s="18" t="s">
        <v>1615</v>
      </c>
      <c r="C117" s="7" t="s">
        <v>175</v>
      </c>
      <c r="D117" s="18" t="s">
        <v>1624</v>
      </c>
      <c r="E117" s="7">
        <v>1</v>
      </c>
      <c r="F117" s="7">
        <v>12</v>
      </c>
      <c r="G117" s="18">
        <v>0</v>
      </c>
      <c r="H117" s="18">
        <v>0</v>
      </c>
      <c r="I117" s="18">
        <f t="shared" si="6"/>
        <v>12</v>
      </c>
      <c r="J117" s="7">
        <v>0</v>
      </c>
      <c r="K117" s="66">
        <v>30</v>
      </c>
      <c r="L117" s="18">
        <v>0</v>
      </c>
      <c r="M117" s="18">
        <f t="shared" si="7"/>
        <v>0</v>
      </c>
      <c r="N117" s="18">
        <v>92</v>
      </c>
      <c r="O117" s="66">
        <v>44</v>
      </c>
      <c r="P117" s="18">
        <v>0</v>
      </c>
      <c r="Q117" s="18">
        <f t="shared" si="8"/>
        <v>1</v>
      </c>
      <c r="R117" s="7">
        <v>3</v>
      </c>
      <c r="S117" s="66">
        <v>8</v>
      </c>
      <c r="T117" s="18">
        <v>0</v>
      </c>
      <c r="U117" s="18">
        <f t="shared" si="9"/>
        <v>0</v>
      </c>
      <c r="V117" s="7">
        <v>14</v>
      </c>
      <c r="W117" s="66">
        <v>64</v>
      </c>
      <c r="X117" s="18">
        <v>0</v>
      </c>
      <c r="Y117" s="18">
        <f t="shared" si="10"/>
        <v>0</v>
      </c>
      <c r="Z117" s="7">
        <v>80</v>
      </c>
      <c r="AA117" s="66">
        <v>140</v>
      </c>
      <c r="AB117" s="18">
        <v>0</v>
      </c>
      <c r="AC117" s="10">
        <f t="shared" si="11"/>
        <v>0</v>
      </c>
      <c r="AD117" s="77"/>
    </row>
    <row r="118" spans="1:30">
      <c r="A118" s="17">
        <v>112</v>
      </c>
      <c r="B118" s="18" t="s">
        <v>1616</v>
      </c>
      <c r="C118" s="7" t="s">
        <v>176</v>
      </c>
      <c r="D118" s="18" t="s">
        <v>1624</v>
      </c>
      <c r="E118" s="7">
        <v>1</v>
      </c>
      <c r="F118" s="7">
        <v>2</v>
      </c>
      <c r="G118" s="18">
        <v>0</v>
      </c>
      <c r="H118" s="18">
        <v>0</v>
      </c>
      <c r="I118" s="18">
        <f t="shared" si="6"/>
        <v>1</v>
      </c>
      <c r="J118" s="7">
        <v>1</v>
      </c>
      <c r="K118" s="66">
        <v>30</v>
      </c>
      <c r="L118" s="18">
        <v>0</v>
      </c>
      <c r="M118" s="18">
        <f t="shared" si="7"/>
        <v>0</v>
      </c>
      <c r="N118" s="18">
        <v>25</v>
      </c>
      <c r="O118" s="66">
        <v>44</v>
      </c>
      <c r="P118" s="18">
        <v>0</v>
      </c>
      <c r="Q118" s="18">
        <f t="shared" si="8"/>
        <v>0</v>
      </c>
      <c r="R118" s="7">
        <v>2</v>
      </c>
      <c r="S118" s="66">
        <v>8</v>
      </c>
      <c r="T118" s="18">
        <v>0</v>
      </c>
      <c r="U118" s="18">
        <f t="shared" si="9"/>
        <v>0</v>
      </c>
      <c r="V118" s="7">
        <v>10</v>
      </c>
      <c r="W118" s="66">
        <v>64</v>
      </c>
      <c r="X118" s="18">
        <v>0</v>
      </c>
      <c r="Y118" s="18">
        <f t="shared" si="10"/>
        <v>0</v>
      </c>
      <c r="Z118" s="7">
        <v>70</v>
      </c>
      <c r="AA118" s="66">
        <v>140</v>
      </c>
      <c r="AB118" s="18">
        <v>0</v>
      </c>
      <c r="AC118" s="10">
        <f t="shared" si="11"/>
        <v>0</v>
      </c>
      <c r="AD118" s="77"/>
    </row>
    <row r="119" spans="1:30">
      <c r="A119" s="17">
        <v>113</v>
      </c>
      <c r="B119" s="18" t="s">
        <v>1616</v>
      </c>
      <c r="C119" s="7" t="s">
        <v>177</v>
      </c>
      <c r="D119" s="18" t="s">
        <v>1624</v>
      </c>
      <c r="E119" s="7">
        <v>1</v>
      </c>
      <c r="F119" s="7">
        <v>1</v>
      </c>
      <c r="G119" s="18">
        <v>0</v>
      </c>
      <c r="H119" s="18">
        <v>0</v>
      </c>
      <c r="I119" s="18">
        <f t="shared" si="6"/>
        <v>1</v>
      </c>
      <c r="J119" s="7">
        <v>0</v>
      </c>
      <c r="K119" s="66">
        <v>30</v>
      </c>
      <c r="L119" s="18">
        <v>0</v>
      </c>
      <c r="M119" s="18">
        <f t="shared" si="7"/>
        <v>0</v>
      </c>
      <c r="N119" s="18">
        <v>1</v>
      </c>
      <c r="O119" s="66">
        <v>44</v>
      </c>
      <c r="P119" s="18">
        <v>0</v>
      </c>
      <c r="Q119" s="18">
        <f t="shared" si="8"/>
        <v>0</v>
      </c>
      <c r="R119" s="7">
        <v>2</v>
      </c>
      <c r="S119" s="66">
        <v>8</v>
      </c>
      <c r="T119" s="18">
        <v>0</v>
      </c>
      <c r="U119" s="18">
        <f t="shared" si="9"/>
        <v>0</v>
      </c>
      <c r="V119" s="7">
        <v>10</v>
      </c>
      <c r="W119" s="66">
        <v>64</v>
      </c>
      <c r="X119" s="18">
        <v>0</v>
      </c>
      <c r="Y119" s="18">
        <f t="shared" si="10"/>
        <v>0</v>
      </c>
      <c r="Z119" s="7">
        <v>22</v>
      </c>
      <c r="AA119" s="66">
        <v>140</v>
      </c>
      <c r="AB119" s="18">
        <v>0</v>
      </c>
      <c r="AC119" s="10">
        <f t="shared" si="11"/>
        <v>0</v>
      </c>
      <c r="AD119" s="77"/>
    </row>
    <row r="120" spans="1:30">
      <c r="A120" s="17">
        <v>114</v>
      </c>
      <c r="B120" s="18" t="s">
        <v>1616</v>
      </c>
      <c r="C120" s="7" t="s">
        <v>178</v>
      </c>
      <c r="D120" s="18" t="s">
        <v>1624</v>
      </c>
      <c r="E120" s="7">
        <v>1</v>
      </c>
      <c r="F120" s="7">
        <v>0</v>
      </c>
      <c r="G120" s="18">
        <v>0</v>
      </c>
      <c r="H120" s="18">
        <v>0</v>
      </c>
      <c r="I120" s="18">
        <f t="shared" si="6"/>
        <v>0</v>
      </c>
      <c r="J120" s="7">
        <v>0</v>
      </c>
      <c r="K120" s="66">
        <v>30</v>
      </c>
      <c r="L120" s="18">
        <v>0</v>
      </c>
      <c r="M120" s="18">
        <f t="shared" si="7"/>
        <v>0</v>
      </c>
      <c r="N120" s="18">
        <v>0</v>
      </c>
      <c r="O120" s="66">
        <v>44</v>
      </c>
      <c r="P120" s="18">
        <v>0</v>
      </c>
      <c r="Q120" s="18">
        <f t="shared" si="8"/>
        <v>0</v>
      </c>
      <c r="R120" s="7">
        <v>2</v>
      </c>
      <c r="S120" s="66">
        <v>8</v>
      </c>
      <c r="T120" s="18">
        <v>0</v>
      </c>
      <c r="U120" s="18">
        <f t="shared" si="9"/>
        <v>0</v>
      </c>
      <c r="V120" s="7">
        <v>7</v>
      </c>
      <c r="W120" s="66">
        <v>64</v>
      </c>
      <c r="X120" s="18">
        <v>0</v>
      </c>
      <c r="Y120" s="18">
        <f t="shared" si="10"/>
        <v>0</v>
      </c>
      <c r="Z120" s="7">
        <v>6</v>
      </c>
      <c r="AA120" s="66">
        <v>140</v>
      </c>
      <c r="AB120" s="18">
        <v>0</v>
      </c>
      <c r="AC120" s="10">
        <f t="shared" si="11"/>
        <v>0</v>
      </c>
      <c r="AD120" s="77"/>
    </row>
    <row r="121" spans="1:30">
      <c r="A121" s="17">
        <v>115</v>
      </c>
      <c r="B121" s="18" t="s">
        <v>1616</v>
      </c>
      <c r="C121" s="7" t="s">
        <v>179</v>
      </c>
      <c r="D121" s="18" t="s">
        <v>1624</v>
      </c>
      <c r="E121" s="7">
        <v>1</v>
      </c>
      <c r="F121" s="7">
        <v>1</v>
      </c>
      <c r="G121" s="18">
        <v>0</v>
      </c>
      <c r="H121" s="18">
        <v>0</v>
      </c>
      <c r="I121" s="18">
        <f t="shared" si="6"/>
        <v>1</v>
      </c>
      <c r="J121" s="7">
        <v>0</v>
      </c>
      <c r="K121" s="66">
        <v>30</v>
      </c>
      <c r="L121" s="18">
        <v>0</v>
      </c>
      <c r="M121" s="18">
        <f t="shared" si="7"/>
        <v>0</v>
      </c>
      <c r="N121" s="18">
        <v>0</v>
      </c>
      <c r="O121" s="66">
        <v>44</v>
      </c>
      <c r="P121" s="18">
        <v>0</v>
      </c>
      <c r="Q121" s="18">
        <f t="shared" si="8"/>
        <v>0</v>
      </c>
      <c r="R121" s="7">
        <v>5</v>
      </c>
      <c r="S121" s="66">
        <v>8</v>
      </c>
      <c r="T121" s="18">
        <v>0</v>
      </c>
      <c r="U121" s="18">
        <f t="shared" si="9"/>
        <v>0</v>
      </c>
      <c r="V121" s="7">
        <v>12</v>
      </c>
      <c r="W121" s="66">
        <v>64</v>
      </c>
      <c r="X121" s="18">
        <v>0</v>
      </c>
      <c r="Y121" s="18">
        <f t="shared" si="10"/>
        <v>0</v>
      </c>
      <c r="Z121" s="7">
        <v>4</v>
      </c>
      <c r="AA121" s="66">
        <v>140</v>
      </c>
      <c r="AB121" s="18">
        <v>0</v>
      </c>
      <c r="AC121" s="10">
        <f t="shared" si="11"/>
        <v>0</v>
      </c>
      <c r="AD121" s="77"/>
    </row>
    <row r="122" spans="1:30">
      <c r="A122" s="17">
        <v>116</v>
      </c>
      <c r="B122" s="18" t="s">
        <v>1616</v>
      </c>
      <c r="C122" s="7" t="s">
        <v>180</v>
      </c>
      <c r="D122" s="18" t="s">
        <v>1624</v>
      </c>
      <c r="E122" s="7">
        <v>1</v>
      </c>
      <c r="F122" s="7">
        <v>1</v>
      </c>
      <c r="G122" s="18">
        <v>0</v>
      </c>
      <c r="H122" s="18">
        <v>0</v>
      </c>
      <c r="I122" s="18">
        <f t="shared" si="6"/>
        <v>1</v>
      </c>
      <c r="J122" s="7">
        <v>0</v>
      </c>
      <c r="K122" s="66">
        <v>30</v>
      </c>
      <c r="L122" s="18">
        <v>0</v>
      </c>
      <c r="M122" s="18">
        <f t="shared" si="7"/>
        <v>0</v>
      </c>
      <c r="N122" s="18">
        <v>0</v>
      </c>
      <c r="O122" s="66">
        <v>44</v>
      </c>
      <c r="P122" s="18">
        <v>0</v>
      </c>
      <c r="Q122" s="18">
        <f t="shared" si="8"/>
        <v>0</v>
      </c>
      <c r="R122" s="7">
        <v>2</v>
      </c>
      <c r="S122" s="66">
        <v>8</v>
      </c>
      <c r="T122" s="18">
        <v>0</v>
      </c>
      <c r="U122" s="18">
        <f t="shared" si="9"/>
        <v>0</v>
      </c>
      <c r="V122" s="7">
        <v>10</v>
      </c>
      <c r="W122" s="66">
        <v>64</v>
      </c>
      <c r="X122" s="18">
        <v>0</v>
      </c>
      <c r="Y122" s="18">
        <f t="shared" si="10"/>
        <v>0</v>
      </c>
      <c r="Z122" s="7">
        <v>38</v>
      </c>
      <c r="AA122" s="66">
        <v>140</v>
      </c>
      <c r="AB122" s="18">
        <v>0</v>
      </c>
      <c r="AC122" s="10">
        <f t="shared" si="11"/>
        <v>0</v>
      </c>
      <c r="AD122" s="77"/>
    </row>
    <row r="123" spans="1:30">
      <c r="A123" s="17">
        <v>117</v>
      </c>
      <c r="B123" s="18" t="s">
        <v>1616</v>
      </c>
      <c r="C123" s="7" t="s">
        <v>181</v>
      </c>
      <c r="D123" s="18" t="s">
        <v>1624</v>
      </c>
      <c r="E123" s="7">
        <v>1</v>
      </c>
      <c r="F123" s="7">
        <v>1</v>
      </c>
      <c r="G123" s="18">
        <v>0</v>
      </c>
      <c r="H123" s="18">
        <v>0</v>
      </c>
      <c r="I123" s="18">
        <f t="shared" si="6"/>
        <v>1</v>
      </c>
      <c r="J123" s="7">
        <v>0</v>
      </c>
      <c r="K123" s="66">
        <v>30</v>
      </c>
      <c r="L123" s="18">
        <v>0</v>
      </c>
      <c r="M123" s="18">
        <f t="shared" si="7"/>
        <v>0</v>
      </c>
      <c r="N123" s="18">
        <v>1</v>
      </c>
      <c r="O123" s="66">
        <v>44</v>
      </c>
      <c r="P123" s="18">
        <v>0</v>
      </c>
      <c r="Q123" s="18">
        <f t="shared" si="8"/>
        <v>0</v>
      </c>
      <c r="R123" s="7">
        <v>4</v>
      </c>
      <c r="S123" s="66">
        <v>8</v>
      </c>
      <c r="T123" s="18">
        <v>0</v>
      </c>
      <c r="U123" s="18">
        <f t="shared" si="9"/>
        <v>0</v>
      </c>
      <c r="V123" s="7">
        <v>12</v>
      </c>
      <c r="W123" s="66">
        <v>64</v>
      </c>
      <c r="X123" s="18">
        <v>0</v>
      </c>
      <c r="Y123" s="18">
        <f t="shared" si="10"/>
        <v>0</v>
      </c>
      <c r="Z123" s="7">
        <v>29</v>
      </c>
      <c r="AA123" s="66">
        <v>140</v>
      </c>
      <c r="AB123" s="18">
        <v>0</v>
      </c>
      <c r="AC123" s="10">
        <f t="shared" si="11"/>
        <v>0</v>
      </c>
      <c r="AD123" s="77"/>
    </row>
    <row r="124" spans="1:30">
      <c r="A124" s="17">
        <v>118</v>
      </c>
      <c r="B124" s="18" t="s">
        <v>1616</v>
      </c>
      <c r="C124" s="7" t="s">
        <v>182</v>
      </c>
      <c r="D124" s="18" t="s">
        <v>1624</v>
      </c>
      <c r="E124" s="7">
        <v>1</v>
      </c>
      <c r="F124" s="7">
        <v>24</v>
      </c>
      <c r="G124" s="18">
        <v>0</v>
      </c>
      <c r="H124" s="18">
        <v>0</v>
      </c>
      <c r="I124" s="18">
        <f t="shared" si="6"/>
        <v>24</v>
      </c>
      <c r="J124" s="7">
        <v>0</v>
      </c>
      <c r="K124" s="66">
        <v>30</v>
      </c>
      <c r="L124" s="18">
        <v>0</v>
      </c>
      <c r="M124" s="18">
        <f t="shared" si="7"/>
        <v>0</v>
      </c>
      <c r="N124" s="18">
        <v>2</v>
      </c>
      <c r="O124" s="66">
        <v>44</v>
      </c>
      <c r="P124" s="18">
        <v>0</v>
      </c>
      <c r="Q124" s="18">
        <f t="shared" si="8"/>
        <v>0</v>
      </c>
      <c r="R124" s="7">
        <v>3</v>
      </c>
      <c r="S124" s="66">
        <v>8</v>
      </c>
      <c r="T124" s="18">
        <v>0</v>
      </c>
      <c r="U124" s="18">
        <f t="shared" si="9"/>
        <v>0</v>
      </c>
      <c r="V124" s="7">
        <v>2</v>
      </c>
      <c r="W124" s="66">
        <v>64</v>
      </c>
      <c r="X124" s="18">
        <v>0</v>
      </c>
      <c r="Y124" s="18">
        <f t="shared" si="10"/>
        <v>0</v>
      </c>
      <c r="Z124" s="7">
        <v>7</v>
      </c>
      <c r="AA124" s="66">
        <v>140</v>
      </c>
      <c r="AB124" s="18">
        <v>0</v>
      </c>
      <c r="AC124" s="10">
        <f t="shared" si="11"/>
        <v>0</v>
      </c>
      <c r="AD124" s="77"/>
    </row>
    <row r="125" spans="1:30">
      <c r="A125" s="17">
        <v>119</v>
      </c>
      <c r="B125" s="18" t="s">
        <v>1617</v>
      </c>
      <c r="C125" s="7" t="s">
        <v>183</v>
      </c>
      <c r="D125" s="18" t="s">
        <v>1624</v>
      </c>
      <c r="E125" s="7">
        <v>2</v>
      </c>
      <c r="F125" s="7">
        <v>5</v>
      </c>
      <c r="G125" s="18">
        <v>0</v>
      </c>
      <c r="H125" s="18">
        <v>0</v>
      </c>
      <c r="I125" s="18">
        <f t="shared" si="6"/>
        <v>5</v>
      </c>
      <c r="J125" s="7">
        <v>0</v>
      </c>
      <c r="K125" s="66">
        <v>30</v>
      </c>
      <c r="L125" s="18">
        <v>0</v>
      </c>
      <c r="M125" s="18">
        <f t="shared" si="7"/>
        <v>0</v>
      </c>
      <c r="N125" s="18">
        <v>9</v>
      </c>
      <c r="O125" s="66">
        <v>44</v>
      </c>
      <c r="P125" s="18">
        <v>0</v>
      </c>
      <c r="Q125" s="18">
        <f t="shared" si="8"/>
        <v>0</v>
      </c>
      <c r="R125" s="7">
        <v>4</v>
      </c>
      <c r="S125" s="66">
        <v>8</v>
      </c>
      <c r="T125" s="18">
        <v>0</v>
      </c>
      <c r="U125" s="18">
        <f t="shared" si="9"/>
        <v>0</v>
      </c>
      <c r="V125" s="7">
        <v>24</v>
      </c>
      <c r="W125" s="66">
        <v>64</v>
      </c>
      <c r="X125" s="18">
        <v>0</v>
      </c>
      <c r="Y125" s="18">
        <f t="shared" si="10"/>
        <v>0</v>
      </c>
      <c r="Z125" s="7">
        <v>73</v>
      </c>
      <c r="AA125" s="66">
        <v>140</v>
      </c>
      <c r="AB125" s="18">
        <v>0</v>
      </c>
      <c r="AC125" s="10">
        <f t="shared" si="11"/>
        <v>0</v>
      </c>
      <c r="AD125" s="77"/>
    </row>
    <row r="126" spans="1:30">
      <c r="A126" s="17">
        <v>120</v>
      </c>
      <c r="B126" s="18" t="s">
        <v>1617</v>
      </c>
      <c r="C126" s="7" t="s">
        <v>184</v>
      </c>
      <c r="D126" s="18" t="s">
        <v>1624</v>
      </c>
      <c r="E126" s="7">
        <v>2</v>
      </c>
      <c r="F126" s="7">
        <v>1</v>
      </c>
      <c r="G126" s="18">
        <v>0</v>
      </c>
      <c r="H126" s="18">
        <v>0</v>
      </c>
      <c r="I126" s="18">
        <f t="shared" si="6"/>
        <v>1</v>
      </c>
      <c r="J126" s="7">
        <v>0</v>
      </c>
      <c r="K126" s="66">
        <v>30</v>
      </c>
      <c r="L126" s="18">
        <v>0</v>
      </c>
      <c r="M126" s="18">
        <f t="shared" si="7"/>
        <v>0</v>
      </c>
      <c r="N126" s="18">
        <v>1</v>
      </c>
      <c r="O126" s="66">
        <v>44</v>
      </c>
      <c r="P126" s="18">
        <v>0</v>
      </c>
      <c r="Q126" s="18">
        <f t="shared" si="8"/>
        <v>0</v>
      </c>
      <c r="R126" s="7">
        <v>32</v>
      </c>
      <c r="S126" s="66">
        <v>8</v>
      </c>
      <c r="T126" s="18">
        <v>0</v>
      </c>
      <c r="U126" s="18">
        <f t="shared" si="9"/>
        <v>2</v>
      </c>
      <c r="V126" s="7">
        <v>130</v>
      </c>
      <c r="W126" s="66">
        <v>64</v>
      </c>
      <c r="X126" s="18">
        <v>0</v>
      </c>
      <c r="Y126" s="18">
        <f t="shared" si="10"/>
        <v>2</v>
      </c>
      <c r="Z126" s="7">
        <v>31</v>
      </c>
      <c r="AA126" s="66">
        <v>140</v>
      </c>
      <c r="AB126" s="18">
        <v>0</v>
      </c>
      <c r="AC126" s="10">
        <f t="shared" si="11"/>
        <v>0</v>
      </c>
      <c r="AD126" s="77"/>
    </row>
    <row r="127" spans="1:30">
      <c r="A127" s="17">
        <v>121</v>
      </c>
      <c r="B127" s="18" t="s">
        <v>1617</v>
      </c>
      <c r="C127" s="7" t="s">
        <v>188</v>
      </c>
      <c r="D127" s="18" t="s">
        <v>1624</v>
      </c>
      <c r="E127" s="7">
        <v>1</v>
      </c>
      <c r="F127" s="7">
        <v>5</v>
      </c>
      <c r="G127" s="18">
        <v>0</v>
      </c>
      <c r="H127" s="18">
        <v>0</v>
      </c>
      <c r="I127" s="18">
        <f t="shared" si="6"/>
        <v>5</v>
      </c>
      <c r="J127" s="7">
        <v>0</v>
      </c>
      <c r="K127" s="66">
        <v>30</v>
      </c>
      <c r="L127" s="18">
        <v>0</v>
      </c>
      <c r="M127" s="18">
        <f t="shared" si="7"/>
        <v>0</v>
      </c>
      <c r="N127" s="18">
        <v>13</v>
      </c>
      <c r="O127" s="66">
        <v>44</v>
      </c>
      <c r="P127" s="18">
        <v>0</v>
      </c>
      <c r="Q127" s="18">
        <f t="shared" si="8"/>
        <v>0</v>
      </c>
      <c r="R127" s="7">
        <v>8</v>
      </c>
      <c r="S127" s="66">
        <v>8</v>
      </c>
      <c r="T127" s="18">
        <v>0</v>
      </c>
      <c r="U127" s="18">
        <f t="shared" si="9"/>
        <v>0</v>
      </c>
      <c r="V127" s="7">
        <v>43</v>
      </c>
      <c r="W127" s="66">
        <v>64</v>
      </c>
      <c r="X127" s="18">
        <v>0</v>
      </c>
      <c r="Y127" s="18">
        <f t="shared" si="10"/>
        <v>0</v>
      </c>
      <c r="Z127" s="7">
        <v>20</v>
      </c>
      <c r="AA127" s="66">
        <v>140</v>
      </c>
      <c r="AB127" s="18">
        <v>0</v>
      </c>
      <c r="AC127" s="10">
        <f t="shared" si="11"/>
        <v>0</v>
      </c>
      <c r="AD127" s="77"/>
    </row>
    <row r="128" spans="1:30">
      <c r="A128" s="17">
        <v>122</v>
      </c>
      <c r="B128" s="18" t="s">
        <v>1617</v>
      </c>
      <c r="C128" s="7" t="s">
        <v>189</v>
      </c>
      <c r="D128" s="18" t="s">
        <v>1624</v>
      </c>
      <c r="E128" s="7">
        <v>230</v>
      </c>
      <c r="F128" s="7">
        <v>7</v>
      </c>
      <c r="G128" s="18">
        <v>0</v>
      </c>
      <c r="H128" s="18">
        <v>0</v>
      </c>
      <c r="I128" s="18">
        <f t="shared" si="6"/>
        <v>7</v>
      </c>
      <c r="J128" s="7">
        <v>0</v>
      </c>
      <c r="K128" s="66">
        <v>30</v>
      </c>
      <c r="L128" s="18">
        <v>0</v>
      </c>
      <c r="M128" s="18">
        <f t="shared" si="7"/>
        <v>0</v>
      </c>
      <c r="N128" s="18">
        <v>12</v>
      </c>
      <c r="O128" s="66">
        <v>44</v>
      </c>
      <c r="P128" s="18">
        <v>0</v>
      </c>
      <c r="Q128" s="18">
        <f t="shared" si="8"/>
        <v>0</v>
      </c>
      <c r="R128" s="7">
        <v>32</v>
      </c>
      <c r="S128" s="66">
        <v>8</v>
      </c>
      <c r="T128" s="18">
        <v>0</v>
      </c>
      <c r="U128" s="18">
        <f t="shared" si="9"/>
        <v>230</v>
      </c>
      <c r="V128" s="7">
        <v>120</v>
      </c>
      <c r="W128" s="66">
        <v>64</v>
      </c>
      <c r="X128" s="18">
        <v>0</v>
      </c>
      <c r="Y128" s="18">
        <f t="shared" si="10"/>
        <v>230</v>
      </c>
      <c r="Z128" s="7">
        <v>49</v>
      </c>
      <c r="AA128" s="66">
        <v>140</v>
      </c>
      <c r="AB128" s="18">
        <v>0</v>
      </c>
      <c r="AC128" s="10">
        <f t="shared" si="11"/>
        <v>0</v>
      </c>
      <c r="AD128" s="77"/>
    </row>
    <row r="129" spans="1:30">
      <c r="A129" s="17">
        <v>123</v>
      </c>
      <c r="B129" s="18" t="s">
        <v>1617</v>
      </c>
      <c r="C129" s="7" t="s">
        <v>190</v>
      </c>
      <c r="D129" s="18" t="s">
        <v>1624</v>
      </c>
      <c r="E129" s="7">
        <v>1</v>
      </c>
      <c r="F129" s="7">
        <v>2</v>
      </c>
      <c r="G129" s="18">
        <v>0</v>
      </c>
      <c r="H129" s="18">
        <v>0</v>
      </c>
      <c r="I129" s="18">
        <f t="shared" si="6"/>
        <v>2</v>
      </c>
      <c r="J129" s="7">
        <v>0</v>
      </c>
      <c r="K129" s="66">
        <v>30</v>
      </c>
      <c r="L129" s="18">
        <v>0</v>
      </c>
      <c r="M129" s="18">
        <f t="shared" si="7"/>
        <v>0</v>
      </c>
      <c r="N129" s="18">
        <v>5</v>
      </c>
      <c r="O129" s="66">
        <v>44</v>
      </c>
      <c r="P129" s="18">
        <v>0</v>
      </c>
      <c r="Q129" s="18">
        <f t="shared" si="8"/>
        <v>0</v>
      </c>
      <c r="R129" s="7">
        <v>2</v>
      </c>
      <c r="S129" s="66">
        <v>8</v>
      </c>
      <c r="T129" s="18">
        <v>0</v>
      </c>
      <c r="U129" s="18">
        <f t="shared" si="9"/>
        <v>0</v>
      </c>
      <c r="V129" s="7">
        <v>9</v>
      </c>
      <c r="W129" s="66">
        <v>64</v>
      </c>
      <c r="X129" s="18">
        <v>0</v>
      </c>
      <c r="Y129" s="18">
        <f t="shared" si="10"/>
        <v>0</v>
      </c>
      <c r="Z129" s="7">
        <v>65</v>
      </c>
      <c r="AA129" s="66">
        <v>140</v>
      </c>
      <c r="AB129" s="18">
        <v>0</v>
      </c>
      <c r="AC129" s="10">
        <f t="shared" si="11"/>
        <v>0</v>
      </c>
      <c r="AD129" s="77"/>
    </row>
    <row r="130" spans="1:30">
      <c r="A130" s="17">
        <v>124</v>
      </c>
      <c r="B130" s="18" t="s">
        <v>1617</v>
      </c>
      <c r="C130" s="7" t="s">
        <v>191</v>
      </c>
      <c r="D130" s="18" t="s">
        <v>1624</v>
      </c>
      <c r="E130" s="7">
        <v>1</v>
      </c>
      <c r="F130" s="7">
        <v>0</v>
      </c>
      <c r="G130" s="18">
        <v>0</v>
      </c>
      <c r="H130" s="18">
        <v>0</v>
      </c>
      <c r="I130" s="18">
        <f t="shared" si="6"/>
        <v>0</v>
      </c>
      <c r="J130" s="7">
        <v>0</v>
      </c>
      <c r="K130" s="66">
        <v>30</v>
      </c>
      <c r="L130" s="18">
        <v>0</v>
      </c>
      <c r="M130" s="18">
        <f t="shared" si="7"/>
        <v>0</v>
      </c>
      <c r="N130" s="18">
        <v>0</v>
      </c>
      <c r="O130" s="66">
        <v>44</v>
      </c>
      <c r="P130" s="18">
        <v>0</v>
      </c>
      <c r="Q130" s="18">
        <f t="shared" si="8"/>
        <v>0</v>
      </c>
      <c r="R130" s="7">
        <v>2</v>
      </c>
      <c r="S130" s="66">
        <v>8</v>
      </c>
      <c r="T130" s="18">
        <v>0</v>
      </c>
      <c r="U130" s="18">
        <f t="shared" si="9"/>
        <v>0</v>
      </c>
      <c r="V130" s="7">
        <v>9</v>
      </c>
      <c r="W130" s="66">
        <v>64</v>
      </c>
      <c r="X130" s="18">
        <v>0</v>
      </c>
      <c r="Y130" s="18">
        <f t="shared" si="10"/>
        <v>0</v>
      </c>
      <c r="Z130" s="7">
        <v>14</v>
      </c>
      <c r="AA130" s="66">
        <v>140</v>
      </c>
      <c r="AB130" s="18">
        <v>0</v>
      </c>
      <c r="AC130" s="10">
        <f t="shared" si="11"/>
        <v>0</v>
      </c>
      <c r="AD130" s="77"/>
    </row>
    <row r="131" spans="1:30">
      <c r="A131" s="17">
        <v>125</v>
      </c>
      <c r="B131" s="18" t="s">
        <v>1617</v>
      </c>
      <c r="C131" s="7" t="s">
        <v>193</v>
      </c>
      <c r="D131" s="18" t="s">
        <v>1624</v>
      </c>
      <c r="E131" s="7">
        <v>1</v>
      </c>
      <c r="F131" s="7">
        <v>4</v>
      </c>
      <c r="G131" s="18">
        <v>0</v>
      </c>
      <c r="H131" s="18">
        <v>0</v>
      </c>
      <c r="I131" s="18">
        <f t="shared" ref="I131:I193" si="12">F131-J131</f>
        <v>4</v>
      </c>
      <c r="J131" s="7">
        <v>0</v>
      </c>
      <c r="K131" s="66">
        <v>30</v>
      </c>
      <c r="L131" s="18">
        <v>0</v>
      </c>
      <c r="M131" s="18">
        <f t="shared" ref="M131:M193" si="13">IF((F131&gt;K131),E131,0)</f>
        <v>0</v>
      </c>
      <c r="N131" s="18">
        <v>0</v>
      </c>
      <c r="O131" s="66">
        <v>44</v>
      </c>
      <c r="P131" s="18">
        <v>0</v>
      </c>
      <c r="Q131" s="18">
        <f t="shared" ref="Q131:Q193" si="14">IF((N131&gt;O131),E131,0)</f>
        <v>0</v>
      </c>
      <c r="R131" s="7">
        <v>3</v>
      </c>
      <c r="S131" s="66">
        <v>8</v>
      </c>
      <c r="T131" s="18">
        <v>0</v>
      </c>
      <c r="U131" s="18">
        <f t="shared" ref="U131:U193" si="15">IF((R131&gt;S131),E131,0)</f>
        <v>0</v>
      </c>
      <c r="V131" s="7">
        <v>16</v>
      </c>
      <c r="W131" s="66">
        <v>64</v>
      </c>
      <c r="X131" s="18">
        <v>0</v>
      </c>
      <c r="Y131" s="18">
        <f t="shared" ref="Y131:Y193" si="16">IF((V131&gt;W131),E131,0)</f>
        <v>0</v>
      </c>
      <c r="Z131" s="7">
        <v>65</v>
      </c>
      <c r="AA131" s="66">
        <v>140</v>
      </c>
      <c r="AB131" s="18">
        <v>0</v>
      </c>
      <c r="AC131" s="10">
        <f t="shared" ref="AC131:AC193" si="17">IF((Z131&gt;AA131),E131,0)</f>
        <v>0</v>
      </c>
      <c r="AD131" s="77"/>
    </row>
    <row r="132" spans="1:30">
      <c r="A132" s="17">
        <v>126</v>
      </c>
      <c r="B132" s="18" t="s">
        <v>1617</v>
      </c>
      <c r="C132" s="7" t="s">
        <v>194</v>
      </c>
      <c r="D132" s="18" t="s">
        <v>1624</v>
      </c>
      <c r="E132" s="7">
        <v>1</v>
      </c>
      <c r="F132" s="7">
        <v>1</v>
      </c>
      <c r="G132" s="18">
        <v>0</v>
      </c>
      <c r="H132" s="18">
        <v>0</v>
      </c>
      <c r="I132" s="18">
        <f t="shared" si="12"/>
        <v>1</v>
      </c>
      <c r="J132" s="7">
        <v>0</v>
      </c>
      <c r="K132" s="66">
        <v>30</v>
      </c>
      <c r="L132" s="18">
        <v>0</v>
      </c>
      <c r="M132" s="18">
        <f t="shared" si="13"/>
        <v>0</v>
      </c>
      <c r="N132" s="18">
        <v>0</v>
      </c>
      <c r="O132" s="66">
        <v>44</v>
      </c>
      <c r="P132" s="18">
        <v>0</v>
      </c>
      <c r="Q132" s="18">
        <f t="shared" si="14"/>
        <v>0</v>
      </c>
      <c r="R132" s="7">
        <v>5</v>
      </c>
      <c r="S132" s="66">
        <v>8</v>
      </c>
      <c r="T132" s="18">
        <v>0</v>
      </c>
      <c r="U132" s="18">
        <f t="shared" si="15"/>
        <v>0</v>
      </c>
      <c r="V132" s="7">
        <v>24</v>
      </c>
      <c r="W132" s="66">
        <v>64</v>
      </c>
      <c r="X132" s="18">
        <v>0</v>
      </c>
      <c r="Y132" s="18">
        <f t="shared" si="16"/>
        <v>0</v>
      </c>
      <c r="Z132" s="7">
        <v>8</v>
      </c>
      <c r="AA132" s="66">
        <v>140</v>
      </c>
      <c r="AB132" s="18">
        <v>0</v>
      </c>
      <c r="AC132" s="10">
        <f t="shared" si="17"/>
        <v>0</v>
      </c>
      <c r="AD132" s="77"/>
    </row>
    <row r="133" spans="1:30">
      <c r="A133" s="17">
        <v>127</v>
      </c>
      <c r="B133" s="18" t="s">
        <v>1617</v>
      </c>
      <c r="C133" s="7" t="s">
        <v>195</v>
      </c>
      <c r="D133" s="18" t="s">
        <v>1624</v>
      </c>
      <c r="E133" s="7">
        <v>2</v>
      </c>
      <c r="F133" s="7">
        <v>1</v>
      </c>
      <c r="G133" s="18">
        <v>0</v>
      </c>
      <c r="H133" s="18">
        <v>0</v>
      </c>
      <c r="I133" s="18">
        <f t="shared" si="12"/>
        <v>1</v>
      </c>
      <c r="J133" s="7">
        <v>0</v>
      </c>
      <c r="K133" s="66">
        <v>30</v>
      </c>
      <c r="L133" s="18">
        <v>0</v>
      </c>
      <c r="M133" s="18">
        <f t="shared" si="13"/>
        <v>0</v>
      </c>
      <c r="N133" s="18">
        <v>0</v>
      </c>
      <c r="O133" s="66">
        <v>44</v>
      </c>
      <c r="P133" s="18">
        <v>0</v>
      </c>
      <c r="Q133" s="18">
        <f t="shared" si="14"/>
        <v>0</v>
      </c>
      <c r="R133" s="7">
        <v>7</v>
      </c>
      <c r="S133" s="66">
        <v>8</v>
      </c>
      <c r="T133" s="18">
        <v>0</v>
      </c>
      <c r="U133" s="18">
        <f t="shared" si="15"/>
        <v>0</v>
      </c>
      <c r="V133" s="7">
        <v>26</v>
      </c>
      <c r="W133" s="66">
        <v>64</v>
      </c>
      <c r="X133" s="18">
        <v>0</v>
      </c>
      <c r="Y133" s="18">
        <f t="shared" si="16"/>
        <v>0</v>
      </c>
      <c r="Z133" s="7">
        <v>21</v>
      </c>
      <c r="AA133" s="66">
        <v>140</v>
      </c>
      <c r="AB133" s="18">
        <v>0</v>
      </c>
      <c r="AC133" s="10">
        <f t="shared" si="17"/>
        <v>0</v>
      </c>
      <c r="AD133" s="77"/>
    </row>
    <row r="134" spans="1:30">
      <c r="A134" s="17">
        <v>128</v>
      </c>
      <c r="B134" s="18" t="s">
        <v>1617</v>
      </c>
      <c r="C134" s="7" t="s">
        <v>196</v>
      </c>
      <c r="D134" s="18" t="s">
        <v>1624</v>
      </c>
      <c r="E134" s="7">
        <v>2</v>
      </c>
      <c r="F134" s="7">
        <v>0</v>
      </c>
      <c r="G134" s="18">
        <v>0</v>
      </c>
      <c r="H134" s="18">
        <v>0</v>
      </c>
      <c r="I134" s="18">
        <f t="shared" si="12"/>
        <v>0</v>
      </c>
      <c r="J134" s="7">
        <v>0</v>
      </c>
      <c r="K134" s="66">
        <v>30</v>
      </c>
      <c r="L134" s="18">
        <v>0</v>
      </c>
      <c r="M134" s="18">
        <f t="shared" si="13"/>
        <v>0</v>
      </c>
      <c r="N134" s="18">
        <v>0</v>
      </c>
      <c r="O134" s="66">
        <v>44</v>
      </c>
      <c r="P134" s="18">
        <v>0</v>
      </c>
      <c r="Q134" s="18">
        <f t="shared" si="14"/>
        <v>0</v>
      </c>
      <c r="R134" s="7">
        <v>3</v>
      </c>
      <c r="S134" s="66">
        <v>8</v>
      </c>
      <c r="T134" s="18">
        <v>0</v>
      </c>
      <c r="U134" s="18">
        <f t="shared" si="15"/>
        <v>0</v>
      </c>
      <c r="V134" s="7">
        <v>16</v>
      </c>
      <c r="W134" s="66">
        <v>64</v>
      </c>
      <c r="X134" s="18">
        <v>0</v>
      </c>
      <c r="Y134" s="18">
        <f t="shared" si="16"/>
        <v>0</v>
      </c>
      <c r="Z134" s="7">
        <v>8</v>
      </c>
      <c r="AA134" s="66">
        <v>140</v>
      </c>
      <c r="AB134" s="18">
        <v>0</v>
      </c>
      <c r="AC134" s="10">
        <f t="shared" si="17"/>
        <v>0</v>
      </c>
      <c r="AD134" s="77"/>
    </row>
    <row r="135" spans="1:30">
      <c r="A135" s="17">
        <v>129</v>
      </c>
      <c r="B135" s="18" t="s">
        <v>1617</v>
      </c>
      <c r="C135" s="7" t="s">
        <v>197</v>
      </c>
      <c r="D135" s="18" t="s">
        <v>1624</v>
      </c>
      <c r="E135" s="7">
        <v>20</v>
      </c>
      <c r="F135" s="7">
        <v>2</v>
      </c>
      <c r="G135" s="18">
        <v>0</v>
      </c>
      <c r="H135" s="18">
        <v>0</v>
      </c>
      <c r="I135" s="18">
        <f t="shared" si="12"/>
        <v>2</v>
      </c>
      <c r="J135" s="7">
        <v>0</v>
      </c>
      <c r="K135" s="66">
        <v>30</v>
      </c>
      <c r="L135" s="18">
        <v>0</v>
      </c>
      <c r="M135" s="18">
        <f t="shared" si="13"/>
        <v>0</v>
      </c>
      <c r="N135" s="18">
        <v>0</v>
      </c>
      <c r="O135" s="66">
        <v>44</v>
      </c>
      <c r="P135" s="18">
        <v>0</v>
      </c>
      <c r="Q135" s="18">
        <f t="shared" si="14"/>
        <v>0</v>
      </c>
      <c r="R135" s="7">
        <v>2</v>
      </c>
      <c r="S135" s="66">
        <v>8</v>
      </c>
      <c r="T135" s="18">
        <v>0</v>
      </c>
      <c r="U135" s="18">
        <f t="shared" si="15"/>
        <v>0</v>
      </c>
      <c r="V135" s="7">
        <v>9</v>
      </c>
      <c r="W135" s="66">
        <v>64</v>
      </c>
      <c r="X135" s="18">
        <v>0</v>
      </c>
      <c r="Y135" s="18">
        <f t="shared" si="16"/>
        <v>0</v>
      </c>
      <c r="Z135" s="7">
        <v>6</v>
      </c>
      <c r="AA135" s="66">
        <v>140</v>
      </c>
      <c r="AB135" s="18">
        <v>0</v>
      </c>
      <c r="AC135" s="10">
        <f t="shared" si="17"/>
        <v>0</v>
      </c>
      <c r="AD135" s="77"/>
    </row>
    <row r="136" spans="1:30">
      <c r="A136" s="17">
        <v>130</v>
      </c>
      <c r="B136" s="18" t="s">
        <v>1617</v>
      </c>
      <c r="C136" s="7" t="s">
        <v>198</v>
      </c>
      <c r="D136" s="18" t="s">
        <v>1624</v>
      </c>
      <c r="E136" s="7">
        <v>2</v>
      </c>
      <c r="F136" s="7">
        <v>1</v>
      </c>
      <c r="G136" s="18">
        <v>0</v>
      </c>
      <c r="H136" s="18">
        <v>0</v>
      </c>
      <c r="I136" s="18">
        <f t="shared" si="12"/>
        <v>1</v>
      </c>
      <c r="J136" s="7">
        <v>0</v>
      </c>
      <c r="K136" s="66">
        <v>30</v>
      </c>
      <c r="L136" s="18">
        <v>0</v>
      </c>
      <c r="M136" s="18">
        <f t="shared" si="13"/>
        <v>0</v>
      </c>
      <c r="N136" s="18">
        <v>13</v>
      </c>
      <c r="O136" s="66">
        <v>44</v>
      </c>
      <c r="P136" s="18">
        <v>0</v>
      </c>
      <c r="Q136" s="18">
        <f t="shared" si="14"/>
        <v>0</v>
      </c>
      <c r="R136" s="7">
        <v>4</v>
      </c>
      <c r="S136" s="66">
        <v>8</v>
      </c>
      <c r="T136" s="18">
        <v>0</v>
      </c>
      <c r="U136" s="18">
        <f t="shared" si="15"/>
        <v>0</v>
      </c>
      <c r="V136" s="7">
        <v>16</v>
      </c>
      <c r="W136" s="66">
        <v>64</v>
      </c>
      <c r="X136" s="18">
        <v>0</v>
      </c>
      <c r="Y136" s="18">
        <f t="shared" si="16"/>
        <v>0</v>
      </c>
      <c r="Z136" s="7">
        <v>8</v>
      </c>
      <c r="AA136" s="66">
        <v>140</v>
      </c>
      <c r="AB136" s="18">
        <v>0</v>
      </c>
      <c r="AC136" s="10">
        <f t="shared" si="17"/>
        <v>0</v>
      </c>
      <c r="AD136" s="77"/>
    </row>
    <row r="137" spans="1:30">
      <c r="A137" s="17">
        <v>131</v>
      </c>
      <c r="B137" s="18" t="s">
        <v>1617</v>
      </c>
      <c r="C137" s="7" t="s">
        <v>199</v>
      </c>
      <c r="D137" s="18" t="s">
        <v>1624</v>
      </c>
      <c r="E137" s="7">
        <v>2</v>
      </c>
      <c r="F137" s="7">
        <v>1</v>
      </c>
      <c r="G137" s="18">
        <v>0</v>
      </c>
      <c r="H137" s="18">
        <v>0</v>
      </c>
      <c r="I137" s="18">
        <f t="shared" si="12"/>
        <v>1</v>
      </c>
      <c r="J137" s="7">
        <v>0</v>
      </c>
      <c r="K137" s="66">
        <v>30</v>
      </c>
      <c r="L137" s="18">
        <v>0</v>
      </c>
      <c r="M137" s="18">
        <f t="shared" si="13"/>
        <v>0</v>
      </c>
      <c r="N137" s="18">
        <v>13</v>
      </c>
      <c r="O137" s="66">
        <v>44</v>
      </c>
      <c r="P137" s="18">
        <v>0</v>
      </c>
      <c r="Q137" s="18">
        <f t="shared" si="14"/>
        <v>0</v>
      </c>
      <c r="R137" s="7">
        <v>5</v>
      </c>
      <c r="S137" s="66">
        <v>8</v>
      </c>
      <c r="T137" s="18">
        <v>0</v>
      </c>
      <c r="U137" s="18">
        <f t="shared" si="15"/>
        <v>0</v>
      </c>
      <c r="V137" s="7">
        <v>23</v>
      </c>
      <c r="W137" s="66">
        <v>64</v>
      </c>
      <c r="X137" s="18">
        <v>0</v>
      </c>
      <c r="Y137" s="18">
        <f t="shared" si="16"/>
        <v>0</v>
      </c>
      <c r="Z137" s="7">
        <v>14</v>
      </c>
      <c r="AA137" s="66">
        <v>140</v>
      </c>
      <c r="AB137" s="18">
        <v>0</v>
      </c>
      <c r="AC137" s="10">
        <f t="shared" si="17"/>
        <v>0</v>
      </c>
      <c r="AD137" s="77"/>
    </row>
    <row r="138" spans="1:30">
      <c r="A138" s="17">
        <v>132</v>
      </c>
      <c r="B138" s="18" t="s">
        <v>1617</v>
      </c>
      <c r="C138" s="7" t="s">
        <v>200</v>
      </c>
      <c r="D138" s="18" t="s">
        <v>1624</v>
      </c>
      <c r="E138" s="7">
        <v>1</v>
      </c>
      <c r="F138" s="7">
        <v>8</v>
      </c>
      <c r="G138" s="18">
        <v>0</v>
      </c>
      <c r="H138" s="18">
        <v>0</v>
      </c>
      <c r="I138" s="18">
        <f t="shared" si="12"/>
        <v>8</v>
      </c>
      <c r="J138" s="7">
        <v>0</v>
      </c>
      <c r="K138" s="66">
        <v>30</v>
      </c>
      <c r="L138" s="18">
        <v>0</v>
      </c>
      <c r="M138" s="18">
        <f t="shared" si="13"/>
        <v>0</v>
      </c>
      <c r="N138" s="18">
        <v>0</v>
      </c>
      <c r="O138" s="66">
        <v>44</v>
      </c>
      <c r="P138" s="18">
        <v>0</v>
      </c>
      <c r="Q138" s="18">
        <f t="shared" si="14"/>
        <v>0</v>
      </c>
      <c r="R138" s="7">
        <v>4</v>
      </c>
      <c r="S138" s="66">
        <v>8</v>
      </c>
      <c r="T138" s="18">
        <v>0</v>
      </c>
      <c r="U138" s="18">
        <f t="shared" si="15"/>
        <v>0</v>
      </c>
      <c r="V138" s="7">
        <v>20</v>
      </c>
      <c r="W138" s="66">
        <v>64</v>
      </c>
      <c r="X138" s="18">
        <v>0</v>
      </c>
      <c r="Y138" s="18">
        <f t="shared" si="16"/>
        <v>0</v>
      </c>
      <c r="Z138" s="7">
        <v>27</v>
      </c>
      <c r="AA138" s="66">
        <v>140</v>
      </c>
      <c r="AB138" s="18">
        <v>0</v>
      </c>
      <c r="AC138" s="10">
        <f t="shared" si="17"/>
        <v>0</v>
      </c>
      <c r="AD138" s="77"/>
    </row>
    <row r="139" spans="1:30">
      <c r="A139" s="17">
        <v>133</v>
      </c>
      <c r="B139" s="18" t="s">
        <v>1617</v>
      </c>
      <c r="C139" s="7" t="s">
        <v>158</v>
      </c>
      <c r="D139" s="18" t="s">
        <v>1624</v>
      </c>
      <c r="E139" s="7">
        <v>6</v>
      </c>
      <c r="F139" s="7">
        <v>1</v>
      </c>
      <c r="G139" s="18">
        <v>0</v>
      </c>
      <c r="H139" s="18">
        <v>0</v>
      </c>
      <c r="I139" s="18">
        <f t="shared" si="12"/>
        <v>1</v>
      </c>
      <c r="J139" s="7">
        <v>0</v>
      </c>
      <c r="K139" s="66">
        <v>30</v>
      </c>
      <c r="L139" s="18">
        <v>0</v>
      </c>
      <c r="M139" s="18">
        <f t="shared" si="13"/>
        <v>0</v>
      </c>
      <c r="N139" s="18">
        <v>6</v>
      </c>
      <c r="O139" s="66">
        <v>44</v>
      </c>
      <c r="P139" s="18">
        <v>0</v>
      </c>
      <c r="Q139" s="18">
        <f t="shared" si="14"/>
        <v>0</v>
      </c>
      <c r="R139" s="7">
        <v>5</v>
      </c>
      <c r="S139" s="66">
        <v>8</v>
      </c>
      <c r="T139" s="18">
        <v>0</v>
      </c>
      <c r="U139" s="18">
        <f t="shared" si="15"/>
        <v>0</v>
      </c>
      <c r="V139" s="7">
        <v>23</v>
      </c>
      <c r="W139" s="66">
        <v>64</v>
      </c>
      <c r="X139" s="18">
        <v>0</v>
      </c>
      <c r="Y139" s="18">
        <f t="shared" si="16"/>
        <v>0</v>
      </c>
      <c r="Z139" s="7">
        <v>27</v>
      </c>
      <c r="AA139" s="66">
        <v>140</v>
      </c>
      <c r="AB139" s="18">
        <v>0</v>
      </c>
      <c r="AC139" s="10">
        <f t="shared" si="17"/>
        <v>0</v>
      </c>
      <c r="AD139" s="77"/>
    </row>
    <row r="140" spans="1:30">
      <c r="A140" s="17">
        <v>134</v>
      </c>
      <c r="B140" s="18" t="s">
        <v>1617</v>
      </c>
      <c r="C140" s="7" t="s">
        <v>201</v>
      </c>
      <c r="D140" s="18" t="s">
        <v>1624</v>
      </c>
      <c r="E140" s="7">
        <v>0</v>
      </c>
      <c r="F140" s="7">
        <v>2</v>
      </c>
      <c r="G140" s="18">
        <v>0</v>
      </c>
      <c r="H140" s="18">
        <v>0</v>
      </c>
      <c r="I140" s="18">
        <f t="shared" si="12"/>
        <v>2</v>
      </c>
      <c r="J140" s="7">
        <v>0</v>
      </c>
      <c r="K140" s="66">
        <v>30</v>
      </c>
      <c r="L140" s="18">
        <v>0</v>
      </c>
      <c r="M140" s="18">
        <f t="shared" si="13"/>
        <v>0</v>
      </c>
      <c r="N140" s="18">
        <v>3</v>
      </c>
      <c r="O140" s="66">
        <v>44</v>
      </c>
      <c r="P140" s="18">
        <v>0</v>
      </c>
      <c r="Q140" s="18">
        <f t="shared" si="14"/>
        <v>0</v>
      </c>
      <c r="R140" s="7">
        <v>3</v>
      </c>
      <c r="S140" s="66">
        <v>8</v>
      </c>
      <c r="T140" s="18">
        <v>0</v>
      </c>
      <c r="U140" s="18">
        <f t="shared" si="15"/>
        <v>0</v>
      </c>
      <c r="V140" s="7">
        <v>12</v>
      </c>
      <c r="W140" s="66">
        <v>64</v>
      </c>
      <c r="X140" s="18">
        <v>0</v>
      </c>
      <c r="Y140" s="18">
        <f t="shared" si="16"/>
        <v>0</v>
      </c>
      <c r="Z140" s="7">
        <v>17</v>
      </c>
      <c r="AA140" s="66">
        <v>140</v>
      </c>
      <c r="AB140" s="18">
        <v>0</v>
      </c>
      <c r="AC140" s="10">
        <f t="shared" si="17"/>
        <v>0</v>
      </c>
      <c r="AD140" s="77"/>
    </row>
    <row r="141" spans="1:30">
      <c r="A141" s="17">
        <v>135</v>
      </c>
      <c r="B141" s="18" t="s">
        <v>1617</v>
      </c>
      <c r="C141" s="7" t="s">
        <v>203</v>
      </c>
      <c r="D141" s="18" t="s">
        <v>1624</v>
      </c>
      <c r="E141" s="7">
        <v>1</v>
      </c>
      <c r="F141" s="7">
        <v>3</v>
      </c>
      <c r="G141" s="18">
        <v>0</v>
      </c>
      <c r="H141" s="18">
        <v>0</v>
      </c>
      <c r="I141" s="18">
        <f t="shared" si="12"/>
        <v>3</v>
      </c>
      <c r="J141" s="7">
        <v>0</v>
      </c>
      <c r="K141" s="66">
        <v>30</v>
      </c>
      <c r="L141" s="18">
        <v>0</v>
      </c>
      <c r="M141" s="18">
        <f t="shared" si="13"/>
        <v>0</v>
      </c>
      <c r="N141" s="18">
        <v>1</v>
      </c>
      <c r="O141" s="66">
        <v>44</v>
      </c>
      <c r="P141" s="18">
        <v>0</v>
      </c>
      <c r="Q141" s="18">
        <f t="shared" si="14"/>
        <v>0</v>
      </c>
      <c r="R141" s="7">
        <v>4</v>
      </c>
      <c r="S141" s="66">
        <v>8</v>
      </c>
      <c r="T141" s="18">
        <v>0</v>
      </c>
      <c r="U141" s="18">
        <f t="shared" si="15"/>
        <v>0</v>
      </c>
      <c r="V141" s="7">
        <v>18</v>
      </c>
      <c r="W141" s="66">
        <v>64</v>
      </c>
      <c r="X141" s="18">
        <v>0</v>
      </c>
      <c r="Y141" s="18">
        <f t="shared" si="16"/>
        <v>0</v>
      </c>
      <c r="Z141" s="7">
        <v>23</v>
      </c>
      <c r="AA141" s="66">
        <v>140</v>
      </c>
      <c r="AB141" s="18">
        <v>0</v>
      </c>
      <c r="AC141" s="10">
        <f t="shared" si="17"/>
        <v>0</v>
      </c>
      <c r="AD141" s="77"/>
    </row>
    <row r="142" spans="1:30">
      <c r="A142" s="17">
        <v>136</v>
      </c>
      <c r="B142" s="18" t="s">
        <v>1617</v>
      </c>
      <c r="C142" s="7" t="s">
        <v>204</v>
      </c>
      <c r="D142" s="18" t="s">
        <v>1624</v>
      </c>
      <c r="E142" s="7">
        <v>2</v>
      </c>
      <c r="F142" s="7">
        <v>0</v>
      </c>
      <c r="G142" s="18">
        <v>0</v>
      </c>
      <c r="H142" s="18">
        <v>0</v>
      </c>
      <c r="I142" s="18">
        <f t="shared" si="12"/>
        <v>0</v>
      </c>
      <c r="J142" s="7">
        <v>0</v>
      </c>
      <c r="K142" s="66">
        <v>30</v>
      </c>
      <c r="L142" s="18">
        <v>0</v>
      </c>
      <c r="M142" s="18">
        <f t="shared" si="13"/>
        <v>0</v>
      </c>
      <c r="N142" s="18">
        <v>0</v>
      </c>
      <c r="O142" s="66">
        <v>44</v>
      </c>
      <c r="P142" s="18">
        <v>0</v>
      </c>
      <c r="Q142" s="18">
        <f t="shared" si="14"/>
        <v>0</v>
      </c>
      <c r="R142" s="7">
        <v>4</v>
      </c>
      <c r="S142" s="66">
        <v>8</v>
      </c>
      <c r="T142" s="18">
        <v>0</v>
      </c>
      <c r="U142" s="18">
        <f t="shared" si="15"/>
        <v>0</v>
      </c>
      <c r="V142" s="7">
        <v>15</v>
      </c>
      <c r="W142" s="66">
        <v>64</v>
      </c>
      <c r="X142" s="18">
        <v>0</v>
      </c>
      <c r="Y142" s="18">
        <f t="shared" si="16"/>
        <v>0</v>
      </c>
      <c r="Z142" s="7">
        <v>4</v>
      </c>
      <c r="AA142" s="66">
        <v>140</v>
      </c>
      <c r="AB142" s="18">
        <v>0</v>
      </c>
      <c r="AC142" s="10">
        <f t="shared" si="17"/>
        <v>0</v>
      </c>
      <c r="AD142" s="77"/>
    </row>
    <row r="143" spans="1:30">
      <c r="A143" s="17">
        <v>137</v>
      </c>
      <c r="B143" s="18" t="s">
        <v>1617</v>
      </c>
      <c r="C143" s="7" t="s">
        <v>205</v>
      </c>
      <c r="D143" s="18" t="s">
        <v>1624</v>
      </c>
      <c r="E143" s="7">
        <v>1</v>
      </c>
      <c r="F143" s="7">
        <v>4</v>
      </c>
      <c r="G143" s="18">
        <v>0</v>
      </c>
      <c r="H143" s="18">
        <v>0</v>
      </c>
      <c r="I143" s="18">
        <f t="shared" si="12"/>
        <v>3</v>
      </c>
      <c r="J143" s="7">
        <v>1</v>
      </c>
      <c r="K143" s="66">
        <v>30</v>
      </c>
      <c r="L143" s="18">
        <v>0</v>
      </c>
      <c r="M143" s="18">
        <f t="shared" si="13"/>
        <v>0</v>
      </c>
      <c r="N143" s="18">
        <v>23</v>
      </c>
      <c r="O143" s="66">
        <v>44</v>
      </c>
      <c r="P143" s="18">
        <v>0</v>
      </c>
      <c r="Q143" s="18">
        <f t="shared" si="14"/>
        <v>0</v>
      </c>
      <c r="R143" s="7">
        <v>15</v>
      </c>
      <c r="S143" s="66">
        <v>8</v>
      </c>
      <c r="T143" s="18">
        <v>0</v>
      </c>
      <c r="U143" s="18">
        <f t="shared" si="15"/>
        <v>1</v>
      </c>
      <c r="V143" s="7">
        <v>75</v>
      </c>
      <c r="W143" s="66">
        <v>64</v>
      </c>
      <c r="X143" s="18">
        <v>0</v>
      </c>
      <c r="Y143" s="18">
        <f t="shared" si="16"/>
        <v>1</v>
      </c>
      <c r="Z143" s="7">
        <v>13</v>
      </c>
      <c r="AA143" s="66">
        <v>140</v>
      </c>
      <c r="AB143" s="18">
        <v>0</v>
      </c>
      <c r="AC143" s="10">
        <f t="shared" si="17"/>
        <v>0</v>
      </c>
      <c r="AD143" s="77"/>
    </row>
    <row r="144" spans="1:30">
      <c r="A144" s="17">
        <v>138</v>
      </c>
      <c r="B144" s="18" t="s">
        <v>1617</v>
      </c>
      <c r="C144" s="7" t="s">
        <v>170</v>
      </c>
      <c r="D144" s="18" t="s">
        <v>1624</v>
      </c>
      <c r="E144" s="7">
        <v>1</v>
      </c>
      <c r="F144" s="7">
        <v>2</v>
      </c>
      <c r="G144" s="18">
        <v>0</v>
      </c>
      <c r="H144" s="18">
        <v>0</v>
      </c>
      <c r="I144" s="18">
        <f t="shared" si="12"/>
        <v>0</v>
      </c>
      <c r="J144" s="7">
        <v>2</v>
      </c>
      <c r="K144" s="66">
        <v>30</v>
      </c>
      <c r="L144" s="18">
        <v>0</v>
      </c>
      <c r="M144" s="18">
        <f t="shared" si="13"/>
        <v>0</v>
      </c>
      <c r="N144" s="18">
        <v>3</v>
      </c>
      <c r="O144" s="66">
        <v>44</v>
      </c>
      <c r="P144" s="18">
        <v>0</v>
      </c>
      <c r="Q144" s="18">
        <f t="shared" si="14"/>
        <v>0</v>
      </c>
      <c r="R144" s="7">
        <v>15</v>
      </c>
      <c r="S144" s="66">
        <v>8</v>
      </c>
      <c r="T144" s="18">
        <v>0</v>
      </c>
      <c r="U144" s="18">
        <f t="shared" si="15"/>
        <v>1</v>
      </c>
      <c r="V144" s="7">
        <v>77</v>
      </c>
      <c r="W144" s="66">
        <v>64</v>
      </c>
      <c r="X144" s="18">
        <v>0</v>
      </c>
      <c r="Y144" s="18">
        <f t="shared" si="16"/>
        <v>1</v>
      </c>
      <c r="Z144" s="7">
        <v>25</v>
      </c>
      <c r="AA144" s="66">
        <v>140</v>
      </c>
      <c r="AB144" s="18">
        <v>0</v>
      </c>
      <c r="AC144" s="10">
        <f t="shared" si="17"/>
        <v>0</v>
      </c>
      <c r="AD144" s="77"/>
    </row>
    <row r="145" spans="1:30">
      <c r="A145" s="17">
        <v>139</v>
      </c>
      <c r="B145" s="18" t="s">
        <v>1617</v>
      </c>
      <c r="C145" s="7" t="s">
        <v>206</v>
      </c>
      <c r="D145" s="18" t="s">
        <v>1624</v>
      </c>
      <c r="E145" s="7">
        <v>1</v>
      </c>
      <c r="F145" s="7">
        <v>3</v>
      </c>
      <c r="G145" s="18">
        <v>0</v>
      </c>
      <c r="H145" s="18">
        <v>0</v>
      </c>
      <c r="I145" s="18">
        <f t="shared" si="12"/>
        <v>1</v>
      </c>
      <c r="J145" s="7">
        <v>2</v>
      </c>
      <c r="K145" s="66">
        <v>30</v>
      </c>
      <c r="L145" s="18">
        <v>0</v>
      </c>
      <c r="M145" s="18">
        <f t="shared" si="13"/>
        <v>0</v>
      </c>
      <c r="N145" s="18">
        <v>14</v>
      </c>
      <c r="O145" s="66">
        <v>44</v>
      </c>
      <c r="P145" s="18">
        <v>0</v>
      </c>
      <c r="Q145" s="18">
        <f t="shared" si="14"/>
        <v>0</v>
      </c>
      <c r="R145" s="7">
        <v>5</v>
      </c>
      <c r="S145" s="66">
        <v>8</v>
      </c>
      <c r="T145" s="18">
        <v>0</v>
      </c>
      <c r="U145" s="18">
        <f t="shared" si="15"/>
        <v>0</v>
      </c>
      <c r="V145" s="7">
        <v>29</v>
      </c>
      <c r="W145" s="66">
        <v>64</v>
      </c>
      <c r="X145" s="18">
        <v>0</v>
      </c>
      <c r="Y145" s="18">
        <f t="shared" si="16"/>
        <v>0</v>
      </c>
      <c r="Z145" s="7">
        <v>14</v>
      </c>
      <c r="AA145" s="66">
        <v>140</v>
      </c>
      <c r="AB145" s="18">
        <v>0</v>
      </c>
      <c r="AC145" s="10">
        <f t="shared" si="17"/>
        <v>0</v>
      </c>
      <c r="AD145" s="77"/>
    </row>
    <row r="146" spans="1:30">
      <c r="A146" s="17">
        <v>140</v>
      </c>
      <c r="B146" s="18" t="s">
        <v>1617</v>
      </c>
      <c r="C146" s="7" t="s">
        <v>171</v>
      </c>
      <c r="D146" s="18" t="s">
        <v>1624</v>
      </c>
      <c r="E146" s="7">
        <v>5</v>
      </c>
      <c r="F146" s="7">
        <v>10</v>
      </c>
      <c r="G146" s="18">
        <v>0</v>
      </c>
      <c r="H146" s="18">
        <v>0</v>
      </c>
      <c r="I146" s="18">
        <f t="shared" si="12"/>
        <v>8</v>
      </c>
      <c r="J146" s="7">
        <v>2</v>
      </c>
      <c r="K146" s="66">
        <v>30</v>
      </c>
      <c r="L146" s="18">
        <v>0</v>
      </c>
      <c r="M146" s="18">
        <f t="shared" si="13"/>
        <v>0</v>
      </c>
      <c r="N146" s="18">
        <v>27</v>
      </c>
      <c r="O146" s="66">
        <v>44</v>
      </c>
      <c r="P146" s="18">
        <v>0</v>
      </c>
      <c r="Q146" s="18">
        <f t="shared" si="14"/>
        <v>0</v>
      </c>
      <c r="R146" s="7">
        <v>14</v>
      </c>
      <c r="S146" s="66">
        <v>8</v>
      </c>
      <c r="T146" s="18">
        <v>0</v>
      </c>
      <c r="U146" s="18">
        <f t="shared" si="15"/>
        <v>5</v>
      </c>
      <c r="V146" s="7">
        <v>73</v>
      </c>
      <c r="W146" s="66">
        <v>64</v>
      </c>
      <c r="X146" s="18">
        <v>0</v>
      </c>
      <c r="Y146" s="18">
        <f t="shared" si="16"/>
        <v>5</v>
      </c>
      <c r="Z146" s="7">
        <v>28</v>
      </c>
      <c r="AA146" s="66">
        <v>140</v>
      </c>
      <c r="AB146" s="18">
        <v>0</v>
      </c>
      <c r="AC146" s="10">
        <f t="shared" si="17"/>
        <v>0</v>
      </c>
      <c r="AD146" s="77"/>
    </row>
    <row r="147" spans="1:30">
      <c r="A147" s="17">
        <v>141</v>
      </c>
      <c r="B147" s="18" t="s">
        <v>1617</v>
      </c>
      <c r="C147" s="7" t="s">
        <v>207</v>
      </c>
      <c r="D147" s="18" t="s">
        <v>1624</v>
      </c>
      <c r="E147" s="7">
        <v>1</v>
      </c>
      <c r="F147" s="7">
        <v>3</v>
      </c>
      <c r="G147" s="18">
        <v>0</v>
      </c>
      <c r="H147" s="18">
        <v>0</v>
      </c>
      <c r="I147" s="18">
        <f t="shared" si="12"/>
        <v>1</v>
      </c>
      <c r="J147" s="7">
        <v>2</v>
      </c>
      <c r="K147" s="66">
        <v>30</v>
      </c>
      <c r="L147" s="18">
        <v>0</v>
      </c>
      <c r="M147" s="18">
        <f t="shared" si="13"/>
        <v>0</v>
      </c>
      <c r="N147" s="18">
        <v>15</v>
      </c>
      <c r="O147" s="66">
        <v>44</v>
      </c>
      <c r="P147" s="18">
        <v>0</v>
      </c>
      <c r="Q147" s="18">
        <f t="shared" si="14"/>
        <v>0</v>
      </c>
      <c r="R147" s="7">
        <v>5</v>
      </c>
      <c r="S147" s="66">
        <v>8</v>
      </c>
      <c r="T147" s="18">
        <v>0</v>
      </c>
      <c r="U147" s="18">
        <f t="shared" si="15"/>
        <v>0</v>
      </c>
      <c r="V147" s="7">
        <v>30</v>
      </c>
      <c r="W147" s="66">
        <v>64</v>
      </c>
      <c r="X147" s="18">
        <v>0</v>
      </c>
      <c r="Y147" s="18">
        <f t="shared" si="16"/>
        <v>0</v>
      </c>
      <c r="Z147" s="7">
        <v>14</v>
      </c>
      <c r="AA147" s="66">
        <v>140</v>
      </c>
      <c r="AB147" s="18">
        <v>0</v>
      </c>
      <c r="AC147" s="10">
        <f t="shared" si="17"/>
        <v>0</v>
      </c>
      <c r="AD147" s="77"/>
    </row>
    <row r="148" spans="1:30">
      <c r="A148" s="17">
        <v>142</v>
      </c>
      <c r="B148" s="18" t="s">
        <v>1617</v>
      </c>
      <c r="C148" s="7" t="s">
        <v>209</v>
      </c>
      <c r="D148" s="18" t="s">
        <v>1624</v>
      </c>
      <c r="E148" s="7">
        <v>1</v>
      </c>
      <c r="F148" s="7">
        <v>1</v>
      </c>
      <c r="G148" s="18">
        <v>0</v>
      </c>
      <c r="H148" s="18">
        <v>0</v>
      </c>
      <c r="I148" s="18">
        <f t="shared" si="12"/>
        <v>1</v>
      </c>
      <c r="J148" s="7">
        <v>0</v>
      </c>
      <c r="K148" s="66">
        <v>30</v>
      </c>
      <c r="L148" s="18">
        <v>0</v>
      </c>
      <c r="M148" s="18">
        <f t="shared" si="13"/>
        <v>0</v>
      </c>
      <c r="N148" s="18">
        <v>3</v>
      </c>
      <c r="O148" s="66">
        <v>44</v>
      </c>
      <c r="P148" s="18">
        <v>0</v>
      </c>
      <c r="Q148" s="18">
        <f t="shared" si="14"/>
        <v>0</v>
      </c>
      <c r="R148" s="7">
        <v>5</v>
      </c>
      <c r="S148" s="66">
        <v>8</v>
      </c>
      <c r="T148" s="18">
        <v>0</v>
      </c>
      <c r="U148" s="18">
        <f t="shared" si="15"/>
        <v>0</v>
      </c>
      <c r="V148" s="7">
        <v>21</v>
      </c>
      <c r="W148" s="66">
        <v>64</v>
      </c>
      <c r="X148" s="18">
        <v>0</v>
      </c>
      <c r="Y148" s="18">
        <f t="shared" si="16"/>
        <v>0</v>
      </c>
      <c r="Z148" s="7">
        <v>2</v>
      </c>
      <c r="AA148" s="66">
        <v>140</v>
      </c>
      <c r="AB148" s="18">
        <v>0</v>
      </c>
      <c r="AC148" s="10">
        <f t="shared" si="17"/>
        <v>0</v>
      </c>
      <c r="AD148" s="77"/>
    </row>
    <row r="149" spans="1:30">
      <c r="A149" s="17">
        <v>143</v>
      </c>
      <c r="B149" s="18" t="s">
        <v>1617</v>
      </c>
      <c r="C149" s="7" t="s">
        <v>210</v>
      </c>
      <c r="D149" s="18" t="s">
        <v>1624</v>
      </c>
      <c r="E149" s="7">
        <v>2</v>
      </c>
      <c r="F149" s="7">
        <v>0</v>
      </c>
      <c r="G149" s="18">
        <v>0</v>
      </c>
      <c r="H149" s="18">
        <v>0</v>
      </c>
      <c r="I149" s="18">
        <f t="shared" si="12"/>
        <v>0</v>
      </c>
      <c r="J149" s="7">
        <v>0</v>
      </c>
      <c r="K149" s="66">
        <v>30</v>
      </c>
      <c r="L149" s="18">
        <v>0</v>
      </c>
      <c r="M149" s="18">
        <f t="shared" si="13"/>
        <v>0</v>
      </c>
      <c r="N149" s="18">
        <v>0</v>
      </c>
      <c r="O149" s="66">
        <v>44</v>
      </c>
      <c r="P149" s="18">
        <v>0</v>
      </c>
      <c r="Q149" s="18">
        <f t="shared" si="14"/>
        <v>0</v>
      </c>
      <c r="R149" s="7">
        <v>5</v>
      </c>
      <c r="S149" s="66">
        <v>8</v>
      </c>
      <c r="T149" s="18">
        <v>0</v>
      </c>
      <c r="U149" s="18">
        <f t="shared" si="15"/>
        <v>0</v>
      </c>
      <c r="V149" s="7">
        <v>24</v>
      </c>
      <c r="W149" s="66">
        <v>64</v>
      </c>
      <c r="X149" s="18">
        <v>0</v>
      </c>
      <c r="Y149" s="18">
        <f t="shared" si="16"/>
        <v>0</v>
      </c>
      <c r="Z149" s="7">
        <v>10</v>
      </c>
      <c r="AA149" s="66">
        <v>140</v>
      </c>
      <c r="AB149" s="18">
        <v>0</v>
      </c>
      <c r="AC149" s="10">
        <f t="shared" si="17"/>
        <v>0</v>
      </c>
      <c r="AD149" s="77"/>
    </row>
    <row r="150" spans="1:30">
      <c r="A150" s="17">
        <v>144</v>
      </c>
      <c r="B150" s="18" t="s">
        <v>1617</v>
      </c>
      <c r="C150" s="7" t="s">
        <v>211</v>
      </c>
      <c r="D150" s="18" t="s">
        <v>1624</v>
      </c>
      <c r="E150" s="7">
        <v>3</v>
      </c>
      <c r="F150" s="7">
        <v>0</v>
      </c>
      <c r="G150" s="18">
        <v>0</v>
      </c>
      <c r="H150" s="18">
        <v>0</v>
      </c>
      <c r="I150" s="18">
        <f t="shared" si="12"/>
        <v>0</v>
      </c>
      <c r="J150" s="7">
        <v>0</v>
      </c>
      <c r="K150" s="66">
        <v>30</v>
      </c>
      <c r="L150" s="18">
        <v>0</v>
      </c>
      <c r="M150" s="18">
        <f t="shared" si="13"/>
        <v>0</v>
      </c>
      <c r="N150" s="18">
        <v>0</v>
      </c>
      <c r="O150" s="66">
        <v>44</v>
      </c>
      <c r="P150" s="18">
        <v>0</v>
      </c>
      <c r="Q150" s="18">
        <f t="shared" si="14"/>
        <v>0</v>
      </c>
      <c r="R150" s="7">
        <v>8</v>
      </c>
      <c r="S150" s="66">
        <v>8</v>
      </c>
      <c r="T150" s="18">
        <v>0</v>
      </c>
      <c r="U150" s="18">
        <f t="shared" si="15"/>
        <v>0</v>
      </c>
      <c r="V150" s="7">
        <v>35</v>
      </c>
      <c r="W150" s="66">
        <v>64</v>
      </c>
      <c r="X150" s="18">
        <v>0</v>
      </c>
      <c r="Y150" s="18">
        <f t="shared" si="16"/>
        <v>0</v>
      </c>
      <c r="Z150" s="7">
        <v>6</v>
      </c>
      <c r="AA150" s="66">
        <v>140</v>
      </c>
      <c r="AB150" s="18">
        <v>0</v>
      </c>
      <c r="AC150" s="10">
        <f t="shared" si="17"/>
        <v>0</v>
      </c>
      <c r="AD150" s="77"/>
    </row>
    <row r="151" spans="1:30">
      <c r="A151" s="17">
        <v>145</v>
      </c>
      <c r="B151" s="18" t="s">
        <v>1617</v>
      </c>
      <c r="C151" s="7" t="s">
        <v>212</v>
      </c>
      <c r="D151" s="18" t="s">
        <v>1624</v>
      </c>
      <c r="E151" s="7">
        <v>2</v>
      </c>
      <c r="F151" s="7">
        <v>2</v>
      </c>
      <c r="G151" s="18">
        <v>0</v>
      </c>
      <c r="H151" s="18">
        <v>0</v>
      </c>
      <c r="I151" s="18">
        <f t="shared" si="12"/>
        <v>2</v>
      </c>
      <c r="J151" s="7">
        <v>0</v>
      </c>
      <c r="K151" s="66">
        <v>30</v>
      </c>
      <c r="L151" s="18">
        <v>0</v>
      </c>
      <c r="M151" s="18">
        <f t="shared" si="13"/>
        <v>0</v>
      </c>
      <c r="N151" s="18">
        <v>13</v>
      </c>
      <c r="O151" s="66">
        <v>44</v>
      </c>
      <c r="P151" s="18">
        <v>0</v>
      </c>
      <c r="Q151" s="18">
        <f t="shared" si="14"/>
        <v>0</v>
      </c>
      <c r="R151" s="7">
        <v>4</v>
      </c>
      <c r="S151" s="66">
        <v>8</v>
      </c>
      <c r="T151" s="18">
        <v>0</v>
      </c>
      <c r="U151" s="18">
        <f t="shared" si="15"/>
        <v>0</v>
      </c>
      <c r="V151" s="7">
        <v>16</v>
      </c>
      <c r="W151" s="66">
        <v>64</v>
      </c>
      <c r="X151" s="18">
        <v>0</v>
      </c>
      <c r="Y151" s="18">
        <f t="shared" si="16"/>
        <v>0</v>
      </c>
      <c r="Z151" s="7">
        <v>6</v>
      </c>
      <c r="AA151" s="66">
        <v>140</v>
      </c>
      <c r="AB151" s="18">
        <v>0</v>
      </c>
      <c r="AC151" s="10">
        <f t="shared" si="17"/>
        <v>0</v>
      </c>
      <c r="AD151" s="77"/>
    </row>
    <row r="152" spans="1:30">
      <c r="A152" s="17">
        <v>146</v>
      </c>
      <c r="B152" s="18" t="s">
        <v>1617</v>
      </c>
      <c r="C152" s="7" t="s">
        <v>213</v>
      </c>
      <c r="D152" s="18" t="s">
        <v>1624</v>
      </c>
      <c r="E152" s="7">
        <v>1</v>
      </c>
      <c r="F152" s="7">
        <v>2</v>
      </c>
      <c r="G152" s="18">
        <v>0</v>
      </c>
      <c r="H152" s="18">
        <v>0</v>
      </c>
      <c r="I152" s="18">
        <f t="shared" si="12"/>
        <v>2</v>
      </c>
      <c r="J152" s="7">
        <v>0</v>
      </c>
      <c r="K152" s="66">
        <v>30</v>
      </c>
      <c r="L152" s="18">
        <v>0</v>
      </c>
      <c r="M152" s="18">
        <f t="shared" si="13"/>
        <v>0</v>
      </c>
      <c r="N152" s="18">
        <v>17</v>
      </c>
      <c r="O152" s="66">
        <v>44</v>
      </c>
      <c r="P152" s="18">
        <v>0</v>
      </c>
      <c r="Q152" s="18">
        <f t="shared" si="14"/>
        <v>0</v>
      </c>
      <c r="R152" s="7">
        <v>4</v>
      </c>
      <c r="S152" s="66">
        <v>8</v>
      </c>
      <c r="T152" s="18">
        <v>0</v>
      </c>
      <c r="U152" s="18">
        <f t="shared" si="15"/>
        <v>0</v>
      </c>
      <c r="V152" s="7">
        <v>17</v>
      </c>
      <c r="W152" s="66">
        <v>64</v>
      </c>
      <c r="X152" s="18">
        <v>0</v>
      </c>
      <c r="Y152" s="18">
        <f t="shared" si="16"/>
        <v>0</v>
      </c>
      <c r="Z152" s="7">
        <v>8</v>
      </c>
      <c r="AA152" s="66">
        <v>140</v>
      </c>
      <c r="AB152" s="18">
        <v>0</v>
      </c>
      <c r="AC152" s="10">
        <f t="shared" si="17"/>
        <v>0</v>
      </c>
      <c r="AD152" s="77"/>
    </row>
    <row r="153" spans="1:30">
      <c r="A153" s="17">
        <v>147</v>
      </c>
      <c r="B153" s="18" t="s">
        <v>1617</v>
      </c>
      <c r="C153" s="7" t="s">
        <v>214</v>
      </c>
      <c r="D153" s="18" t="s">
        <v>1624</v>
      </c>
      <c r="E153" s="7">
        <v>1</v>
      </c>
      <c r="F153" s="7">
        <v>1</v>
      </c>
      <c r="G153" s="18">
        <v>0</v>
      </c>
      <c r="H153" s="18">
        <v>0</v>
      </c>
      <c r="I153" s="18">
        <f t="shared" si="12"/>
        <v>1</v>
      </c>
      <c r="J153" s="7">
        <v>0</v>
      </c>
      <c r="K153" s="66">
        <v>30</v>
      </c>
      <c r="L153" s="18">
        <v>0</v>
      </c>
      <c r="M153" s="18">
        <f t="shared" si="13"/>
        <v>0</v>
      </c>
      <c r="N153" s="18">
        <v>6</v>
      </c>
      <c r="O153" s="66">
        <v>44</v>
      </c>
      <c r="P153" s="18">
        <v>0</v>
      </c>
      <c r="Q153" s="18">
        <f t="shared" si="14"/>
        <v>0</v>
      </c>
      <c r="R153" s="7">
        <v>9</v>
      </c>
      <c r="S153" s="66">
        <v>8</v>
      </c>
      <c r="T153" s="18">
        <v>0</v>
      </c>
      <c r="U153" s="18">
        <f t="shared" si="15"/>
        <v>1</v>
      </c>
      <c r="V153" s="7">
        <v>25</v>
      </c>
      <c r="W153" s="66">
        <v>64</v>
      </c>
      <c r="X153" s="18">
        <v>0</v>
      </c>
      <c r="Y153" s="18">
        <f t="shared" si="16"/>
        <v>0</v>
      </c>
      <c r="Z153" s="7">
        <v>1</v>
      </c>
      <c r="AA153" s="66">
        <v>140</v>
      </c>
      <c r="AB153" s="18">
        <v>0</v>
      </c>
      <c r="AC153" s="10">
        <f t="shared" si="17"/>
        <v>0</v>
      </c>
      <c r="AD153" s="77"/>
    </row>
    <row r="154" spans="1:30">
      <c r="A154" s="17">
        <v>148</v>
      </c>
      <c r="B154" s="18" t="s">
        <v>1617</v>
      </c>
      <c r="C154" s="7" t="s">
        <v>216</v>
      </c>
      <c r="D154" s="18" t="s">
        <v>1624</v>
      </c>
      <c r="E154" s="7">
        <v>1</v>
      </c>
      <c r="F154" s="7">
        <v>4</v>
      </c>
      <c r="G154" s="18">
        <v>0</v>
      </c>
      <c r="H154" s="18">
        <v>0</v>
      </c>
      <c r="I154" s="18">
        <f t="shared" si="12"/>
        <v>3</v>
      </c>
      <c r="J154" s="7">
        <v>1</v>
      </c>
      <c r="K154" s="66">
        <v>30</v>
      </c>
      <c r="L154" s="18">
        <v>0</v>
      </c>
      <c r="M154" s="18">
        <f t="shared" si="13"/>
        <v>0</v>
      </c>
      <c r="N154" s="18">
        <v>18</v>
      </c>
      <c r="O154" s="66">
        <v>44</v>
      </c>
      <c r="P154" s="18">
        <v>0</v>
      </c>
      <c r="Q154" s="18">
        <f t="shared" si="14"/>
        <v>0</v>
      </c>
      <c r="R154" s="7">
        <v>12</v>
      </c>
      <c r="S154" s="66">
        <v>8</v>
      </c>
      <c r="T154" s="18">
        <v>0</v>
      </c>
      <c r="U154" s="18">
        <f t="shared" si="15"/>
        <v>1</v>
      </c>
      <c r="V154" s="7">
        <v>40</v>
      </c>
      <c r="W154" s="66">
        <v>64</v>
      </c>
      <c r="X154" s="18">
        <v>0</v>
      </c>
      <c r="Y154" s="18">
        <f t="shared" si="16"/>
        <v>0</v>
      </c>
      <c r="Z154" s="7">
        <v>15</v>
      </c>
      <c r="AA154" s="66">
        <v>140</v>
      </c>
      <c r="AB154" s="18">
        <v>0</v>
      </c>
      <c r="AC154" s="10">
        <f t="shared" si="17"/>
        <v>0</v>
      </c>
      <c r="AD154" s="77"/>
    </row>
    <row r="155" spans="1:30">
      <c r="A155" s="17">
        <v>149</v>
      </c>
      <c r="B155" s="18" t="s">
        <v>1617</v>
      </c>
      <c r="C155" s="7" t="s">
        <v>217</v>
      </c>
      <c r="D155" s="18" t="s">
        <v>1624</v>
      </c>
      <c r="E155" s="7">
        <v>1</v>
      </c>
      <c r="F155" s="7">
        <v>0</v>
      </c>
      <c r="G155" s="18">
        <v>0</v>
      </c>
      <c r="H155" s="18">
        <v>0</v>
      </c>
      <c r="I155" s="18">
        <f t="shared" si="12"/>
        <v>0</v>
      </c>
      <c r="J155" s="7">
        <v>0</v>
      </c>
      <c r="K155" s="66">
        <v>30</v>
      </c>
      <c r="L155" s="18">
        <v>0</v>
      </c>
      <c r="M155" s="18">
        <f t="shared" si="13"/>
        <v>0</v>
      </c>
      <c r="N155" s="18">
        <v>0</v>
      </c>
      <c r="O155" s="66">
        <v>44</v>
      </c>
      <c r="P155" s="18">
        <v>0</v>
      </c>
      <c r="Q155" s="18">
        <f t="shared" si="14"/>
        <v>0</v>
      </c>
      <c r="R155" s="7">
        <v>5</v>
      </c>
      <c r="S155" s="66">
        <v>8</v>
      </c>
      <c r="T155" s="18">
        <v>0</v>
      </c>
      <c r="U155" s="18">
        <f t="shared" si="15"/>
        <v>0</v>
      </c>
      <c r="V155" s="7">
        <v>12</v>
      </c>
      <c r="W155" s="66">
        <v>64</v>
      </c>
      <c r="X155" s="18">
        <v>0</v>
      </c>
      <c r="Y155" s="18">
        <f t="shared" si="16"/>
        <v>0</v>
      </c>
      <c r="Z155" s="7">
        <v>2</v>
      </c>
      <c r="AA155" s="66">
        <v>140</v>
      </c>
      <c r="AB155" s="18">
        <v>0</v>
      </c>
      <c r="AC155" s="10">
        <f t="shared" si="17"/>
        <v>0</v>
      </c>
      <c r="AD155" s="77"/>
    </row>
    <row r="156" spans="1:30">
      <c r="A156" s="17">
        <v>150</v>
      </c>
      <c r="B156" s="18" t="s">
        <v>1617</v>
      </c>
      <c r="C156" s="7" t="s">
        <v>218</v>
      </c>
      <c r="D156" s="18" t="s">
        <v>1624</v>
      </c>
      <c r="E156" s="7">
        <v>2</v>
      </c>
      <c r="F156" s="7">
        <v>22</v>
      </c>
      <c r="G156" s="18">
        <v>0</v>
      </c>
      <c r="H156" s="18">
        <v>0</v>
      </c>
      <c r="I156" s="18">
        <f t="shared" si="12"/>
        <v>22</v>
      </c>
      <c r="J156" s="7">
        <v>0</v>
      </c>
      <c r="K156" s="66">
        <v>30</v>
      </c>
      <c r="L156" s="18">
        <v>0</v>
      </c>
      <c r="M156" s="18">
        <f t="shared" si="13"/>
        <v>0</v>
      </c>
      <c r="N156" s="18">
        <v>0</v>
      </c>
      <c r="O156" s="66">
        <v>44</v>
      </c>
      <c r="P156" s="18">
        <v>0</v>
      </c>
      <c r="Q156" s="18">
        <f t="shared" si="14"/>
        <v>0</v>
      </c>
      <c r="R156" s="7">
        <v>0</v>
      </c>
      <c r="S156" s="66">
        <v>8</v>
      </c>
      <c r="T156" s="18">
        <v>0</v>
      </c>
      <c r="U156" s="18">
        <f t="shared" si="15"/>
        <v>0</v>
      </c>
      <c r="V156" s="7">
        <v>0</v>
      </c>
      <c r="W156" s="66">
        <v>64</v>
      </c>
      <c r="X156" s="18">
        <v>0</v>
      </c>
      <c r="Y156" s="18">
        <f t="shared" si="16"/>
        <v>0</v>
      </c>
      <c r="Z156" s="7">
        <v>2</v>
      </c>
      <c r="AA156" s="66">
        <v>140</v>
      </c>
      <c r="AB156" s="18">
        <v>0</v>
      </c>
      <c r="AC156" s="10">
        <f t="shared" si="17"/>
        <v>0</v>
      </c>
      <c r="AD156" s="77"/>
    </row>
    <row r="157" spans="1:30">
      <c r="A157" s="17">
        <v>151</v>
      </c>
      <c r="B157" s="18" t="s">
        <v>1617</v>
      </c>
      <c r="C157" s="7" t="s">
        <v>219</v>
      </c>
      <c r="D157" s="18" t="s">
        <v>1624</v>
      </c>
      <c r="E157" s="7">
        <v>59</v>
      </c>
      <c r="F157" s="7">
        <v>4</v>
      </c>
      <c r="G157" s="18">
        <v>0</v>
      </c>
      <c r="H157" s="18">
        <v>0</v>
      </c>
      <c r="I157" s="18">
        <f t="shared" si="12"/>
        <v>4</v>
      </c>
      <c r="J157" s="7">
        <v>0</v>
      </c>
      <c r="K157" s="66">
        <v>30</v>
      </c>
      <c r="L157" s="18">
        <v>0</v>
      </c>
      <c r="M157" s="18">
        <f t="shared" si="13"/>
        <v>0</v>
      </c>
      <c r="N157" s="18">
        <v>0</v>
      </c>
      <c r="O157" s="66">
        <v>44</v>
      </c>
      <c r="P157" s="18">
        <v>0</v>
      </c>
      <c r="Q157" s="18">
        <f t="shared" si="14"/>
        <v>0</v>
      </c>
      <c r="R157" s="7">
        <v>0</v>
      </c>
      <c r="S157" s="66">
        <v>8</v>
      </c>
      <c r="T157" s="18">
        <v>0</v>
      </c>
      <c r="U157" s="18">
        <f t="shared" si="15"/>
        <v>0</v>
      </c>
      <c r="V157" s="7">
        <v>0</v>
      </c>
      <c r="W157" s="66">
        <v>64</v>
      </c>
      <c r="X157" s="18">
        <v>0</v>
      </c>
      <c r="Y157" s="18">
        <f t="shared" si="16"/>
        <v>0</v>
      </c>
      <c r="Z157" s="7">
        <v>30</v>
      </c>
      <c r="AA157" s="66">
        <v>140</v>
      </c>
      <c r="AB157" s="18">
        <v>0</v>
      </c>
      <c r="AC157" s="10">
        <f t="shared" si="17"/>
        <v>0</v>
      </c>
      <c r="AD157" s="77"/>
    </row>
    <row r="158" spans="1:30">
      <c r="A158" s="17">
        <v>152</v>
      </c>
      <c r="B158" s="18" t="s">
        <v>1617</v>
      </c>
      <c r="C158" s="7" t="s">
        <v>220</v>
      </c>
      <c r="D158" s="18" t="s">
        <v>1624</v>
      </c>
      <c r="E158" s="7">
        <v>5</v>
      </c>
      <c r="F158" s="7">
        <v>19</v>
      </c>
      <c r="G158" s="18">
        <v>0</v>
      </c>
      <c r="H158" s="18">
        <v>0</v>
      </c>
      <c r="I158" s="18">
        <f t="shared" si="12"/>
        <v>19</v>
      </c>
      <c r="J158" s="7">
        <v>0</v>
      </c>
      <c r="K158" s="66">
        <v>30</v>
      </c>
      <c r="L158" s="18">
        <v>0</v>
      </c>
      <c r="M158" s="18">
        <f t="shared" si="13"/>
        <v>0</v>
      </c>
      <c r="N158" s="18">
        <v>2</v>
      </c>
      <c r="O158" s="66">
        <v>44</v>
      </c>
      <c r="P158" s="18">
        <v>0</v>
      </c>
      <c r="Q158" s="18">
        <f t="shared" si="14"/>
        <v>0</v>
      </c>
      <c r="R158" s="7">
        <v>13</v>
      </c>
      <c r="S158" s="66">
        <v>8</v>
      </c>
      <c r="T158" s="18">
        <v>0</v>
      </c>
      <c r="U158" s="18">
        <f t="shared" si="15"/>
        <v>5</v>
      </c>
      <c r="V158" s="7">
        <v>1</v>
      </c>
      <c r="W158" s="66">
        <v>64</v>
      </c>
      <c r="X158" s="18">
        <v>0</v>
      </c>
      <c r="Y158" s="18">
        <f t="shared" si="16"/>
        <v>0</v>
      </c>
      <c r="Z158" s="7">
        <v>1</v>
      </c>
      <c r="AA158" s="66">
        <v>140</v>
      </c>
      <c r="AB158" s="18">
        <v>0</v>
      </c>
      <c r="AC158" s="10">
        <f t="shared" si="17"/>
        <v>0</v>
      </c>
      <c r="AD158" s="77"/>
    </row>
    <row r="159" spans="1:30">
      <c r="A159" s="17">
        <v>153</v>
      </c>
      <c r="B159" s="18" t="s">
        <v>1618</v>
      </c>
      <c r="C159" s="7" t="s">
        <v>221</v>
      </c>
      <c r="D159" s="18" t="s">
        <v>1624</v>
      </c>
      <c r="E159" s="7">
        <v>4</v>
      </c>
      <c r="F159" s="7">
        <v>5</v>
      </c>
      <c r="G159" s="18">
        <v>0</v>
      </c>
      <c r="H159" s="18">
        <v>0</v>
      </c>
      <c r="I159" s="18">
        <f t="shared" si="12"/>
        <v>5</v>
      </c>
      <c r="J159" s="7">
        <v>0</v>
      </c>
      <c r="K159" s="66">
        <v>30</v>
      </c>
      <c r="L159" s="18">
        <v>0</v>
      </c>
      <c r="M159" s="18">
        <f t="shared" si="13"/>
        <v>0</v>
      </c>
      <c r="N159" s="18">
        <v>8</v>
      </c>
      <c r="O159" s="66">
        <v>44</v>
      </c>
      <c r="P159" s="18">
        <v>0</v>
      </c>
      <c r="Q159" s="18">
        <f t="shared" si="14"/>
        <v>0</v>
      </c>
      <c r="R159" s="7">
        <v>59</v>
      </c>
      <c r="S159" s="66">
        <v>8</v>
      </c>
      <c r="T159" s="18">
        <v>0</v>
      </c>
      <c r="U159" s="18">
        <f t="shared" si="15"/>
        <v>4</v>
      </c>
      <c r="V159" s="7">
        <v>75</v>
      </c>
      <c r="W159" s="66">
        <v>64</v>
      </c>
      <c r="X159" s="18">
        <v>0</v>
      </c>
      <c r="Y159" s="18">
        <f t="shared" si="16"/>
        <v>4</v>
      </c>
      <c r="Z159" s="7">
        <v>15</v>
      </c>
      <c r="AA159" s="66">
        <v>140</v>
      </c>
      <c r="AB159" s="18">
        <v>0</v>
      </c>
      <c r="AC159" s="10">
        <f t="shared" si="17"/>
        <v>0</v>
      </c>
      <c r="AD159" s="77"/>
    </row>
    <row r="160" spans="1:30">
      <c r="A160" s="17">
        <v>154</v>
      </c>
      <c r="B160" s="18" t="s">
        <v>1618</v>
      </c>
      <c r="C160" s="7" t="s">
        <v>222</v>
      </c>
      <c r="D160" s="18" t="s">
        <v>1624</v>
      </c>
      <c r="E160" s="7">
        <v>2</v>
      </c>
      <c r="F160" s="7">
        <v>4</v>
      </c>
      <c r="G160" s="18">
        <v>0</v>
      </c>
      <c r="H160" s="18">
        <v>0</v>
      </c>
      <c r="I160" s="18">
        <f t="shared" si="12"/>
        <v>4</v>
      </c>
      <c r="J160" s="7">
        <v>0</v>
      </c>
      <c r="K160" s="66">
        <v>30</v>
      </c>
      <c r="L160" s="18">
        <v>0</v>
      </c>
      <c r="M160" s="18">
        <f t="shared" si="13"/>
        <v>0</v>
      </c>
      <c r="N160" s="18">
        <v>15</v>
      </c>
      <c r="O160" s="66">
        <v>44</v>
      </c>
      <c r="P160" s="18">
        <v>0</v>
      </c>
      <c r="Q160" s="18">
        <f t="shared" si="14"/>
        <v>0</v>
      </c>
      <c r="R160" s="7">
        <v>6</v>
      </c>
      <c r="S160" s="66">
        <v>8</v>
      </c>
      <c r="T160" s="18">
        <v>0</v>
      </c>
      <c r="U160" s="18">
        <f t="shared" si="15"/>
        <v>0</v>
      </c>
      <c r="V160" s="7">
        <v>34</v>
      </c>
      <c r="W160" s="66">
        <v>64</v>
      </c>
      <c r="X160" s="18">
        <v>0</v>
      </c>
      <c r="Y160" s="18">
        <f t="shared" si="16"/>
        <v>0</v>
      </c>
      <c r="Z160" s="7">
        <v>3</v>
      </c>
      <c r="AA160" s="66">
        <v>140</v>
      </c>
      <c r="AB160" s="18">
        <v>0</v>
      </c>
      <c r="AC160" s="10">
        <f t="shared" si="17"/>
        <v>0</v>
      </c>
      <c r="AD160" s="77"/>
    </row>
    <row r="161" spans="1:30">
      <c r="A161" s="17">
        <v>155</v>
      </c>
      <c r="B161" s="18" t="s">
        <v>1618</v>
      </c>
      <c r="C161" s="7" t="s">
        <v>223</v>
      </c>
      <c r="D161" s="18" t="s">
        <v>1624</v>
      </c>
      <c r="E161" s="7">
        <v>40</v>
      </c>
      <c r="F161" s="7">
        <v>3</v>
      </c>
      <c r="G161" s="18">
        <v>0</v>
      </c>
      <c r="H161" s="18">
        <v>0</v>
      </c>
      <c r="I161" s="18">
        <f t="shared" si="12"/>
        <v>3</v>
      </c>
      <c r="J161" s="7">
        <v>0</v>
      </c>
      <c r="K161" s="66">
        <v>30</v>
      </c>
      <c r="L161" s="18">
        <v>0</v>
      </c>
      <c r="M161" s="18">
        <f t="shared" si="13"/>
        <v>0</v>
      </c>
      <c r="N161" s="18">
        <v>7</v>
      </c>
      <c r="O161" s="66">
        <v>44</v>
      </c>
      <c r="P161" s="18">
        <v>0</v>
      </c>
      <c r="Q161" s="18">
        <f t="shared" si="14"/>
        <v>0</v>
      </c>
      <c r="R161" s="7">
        <v>64</v>
      </c>
      <c r="S161" s="66">
        <v>8</v>
      </c>
      <c r="T161" s="18">
        <v>0</v>
      </c>
      <c r="U161" s="18">
        <f t="shared" si="15"/>
        <v>40</v>
      </c>
      <c r="V161" s="7">
        <v>84</v>
      </c>
      <c r="W161" s="66">
        <v>64</v>
      </c>
      <c r="X161" s="18">
        <v>0</v>
      </c>
      <c r="Y161" s="18">
        <f t="shared" si="16"/>
        <v>40</v>
      </c>
      <c r="Z161" s="7">
        <v>12</v>
      </c>
      <c r="AA161" s="66">
        <v>140</v>
      </c>
      <c r="AB161" s="18">
        <v>0</v>
      </c>
      <c r="AC161" s="10">
        <f t="shared" si="17"/>
        <v>0</v>
      </c>
      <c r="AD161" s="77"/>
    </row>
    <row r="162" spans="1:30">
      <c r="A162" s="17">
        <v>156</v>
      </c>
      <c r="B162" s="18" t="s">
        <v>1618</v>
      </c>
      <c r="C162" s="7" t="s">
        <v>224</v>
      </c>
      <c r="D162" s="18" t="s">
        <v>1624</v>
      </c>
      <c r="E162" s="7">
        <v>40</v>
      </c>
      <c r="F162" s="7">
        <v>1</v>
      </c>
      <c r="G162" s="18">
        <v>0</v>
      </c>
      <c r="H162" s="18">
        <v>0</v>
      </c>
      <c r="I162" s="18">
        <f t="shared" si="12"/>
        <v>1</v>
      </c>
      <c r="J162" s="7">
        <v>0</v>
      </c>
      <c r="K162" s="66">
        <v>30</v>
      </c>
      <c r="L162" s="18">
        <v>0</v>
      </c>
      <c r="M162" s="18">
        <f t="shared" si="13"/>
        <v>0</v>
      </c>
      <c r="N162" s="18">
        <v>1</v>
      </c>
      <c r="O162" s="66">
        <v>44</v>
      </c>
      <c r="P162" s="18">
        <v>0</v>
      </c>
      <c r="Q162" s="18">
        <f t="shared" si="14"/>
        <v>0</v>
      </c>
      <c r="R162" s="7">
        <v>20</v>
      </c>
      <c r="S162" s="66">
        <v>8</v>
      </c>
      <c r="T162" s="18">
        <v>0</v>
      </c>
      <c r="U162" s="18">
        <f t="shared" si="15"/>
        <v>40</v>
      </c>
      <c r="V162" s="7">
        <v>19</v>
      </c>
      <c r="W162" s="66">
        <v>64</v>
      </c>
      <c r="X162" s="18">
        <v>0</v>
      </c>
      <c r="Y162" s="18">
        <f t="shared" si="16"/>
        <v>0</v>
      </c>
      <c r="Z162" s="7">
        <v>13</v>
      </c>
      <c r="AA162" s="66">
        <v>140</v>
      </c>
      <c r="AB162" s="18">
        <v>0</v>
      </c>
      <c r="AC162" s="10">
        <f t="shared" si="17"/>
        <v>0</v>
      </c>
      <c r="AD162" s="77"/>
    </row>
    <row r="163" spans="1:30">
      <c r="A163" s="17">
        <v>157</v>
      </c>
      <c r="B163" s="18" t="s">
        <v>1618</v>
      </c>
      <c r="C163" s="7" t="s">
        <v>225</v>
      </c>
      <c r="D163" s="18" t="s">
        <v>1624</v>
      </c>
      <c r="E163" s="7">
        <v>2</v>
      </c>
      <c r="F163" s="7">
        <v>10</v>
      </c>
      <c r="G163" s="18">
        <v>0</v>
      </c>
      <c r="H163" s="18">
        <v>0</v>
      </c>
      <c r="I163" s="18">
        <f t="shared" si="12"/>
        <v>8</v>
      </c>
      <c r="J163" s="7">
        <v>2</v>
      </c>
      <c r="K163" s="66">
        <v>30</v>
      </c>
      <c r="L163" s="18">
        <v>0</v>
      </c>
      <c r="M163" s="18">
        <f t="shared" si="13"/>
        <v>0</v>
      </c>
      <c r="N163" s="18">
        <v>33</v>
      </c>
      <c r="O163" s="66">
        <v>44</v>
      </c>
      <c r="P163" s="18">
        <v>0</v>
      </c>
      <c r="Q163" s="18">
        <f t="shared" si="14"/>
        <v>0</v>
      </c>
      <c r="R163" s="7">
        <v>11</v>
      </c>
      <c r="S163" s="66">
        <v>8</v>
      </c>
      <c r="T163" s="18">
        <v>0</v>
      </c>
      <c r="U163" s="18">
        <f t="shared" si="15"/>
        <v>2</v>
      </c>
      <c r="V163" s="7">
        <v>57</v>
      </c>
      <c r="W163" s="66">
        <v>64</v>
      </c>
      <c r="X163" s="18">
        <v>0</v>
      </c>
      <c r="Y163" s="18">
        <f t="shared" si="16"/>
        <v>0</v>
      </c>
      <c r="Z163" s="7">
        <v>27</v>
      </c>
      <c r="AA163" s="66">
        <v>140</v>
      </c>
      <c r="AB163" s="18">
        <v>0</v>
      </c>
      <c r="AC163" s="10">
        <f t="shared" si="17"/>
        <v>0</v>
      </c>
      <c r="AD163" s="77"/>
    </row>
    <row r="164" spans="1:30">
      <c r="A164" s="17">
        <v>158</v>
      </c>
      <c r="B164" s="18" t="s">
        <v>1618</v>
      </c>
      <c r="C164" s="7" t="s">
        <v>226</v>
      </c>
      <c r="D164" s="18" t="s">
        <v>1624</v>
      </c>
      <c r="E164" s="7">
        <v>1</v>
      </c>
      <c r="F164" s="7">
        <v>0</v>
      </c>
      <c r="G164" s="18">
        <v>0</v>
      </c>
      <c r="H164" s="18">
        <v>0</v>
      </c>
      <c r="I164" s="18">
        <f t="shared" si="12"/>
        <v>0</v>
      </c>
      <c r="J164" s="7">
        <v>0</v>
      </c>
      <c r="K164" s="66">
        <v>30</v>
      </c>
      <c r="L164" s="18">
        <v>0</v>
      </c>
      <c r="M164" s="18">
        <f t="shared" si="13"/>
        <v>0</v>
      </c>
      <c r="N164" s="18">
        <v>0</v>
      </c>
      <c r="O164" s="66">
        <v>44</v>
      </c>
      <c r="P164" s="18">
        <v>0</v>
      </c>
      <c r="Q164" s="18">
        <f t="shared" si="14"/>
        <v>0</v>
      </c>
      <c r="R164" s="7">
        <v>0</v>
      </c>
      <c r="S164" s="66">
        <v>8</v>
      </c>
      <c r="T164" s="18">
        <v>0</v>
      </c>
      <c r="U164" s="18">
        <f t="shared" si="15"/>
        <v>0</v>
      </c>
      <c r="V164" s="7">
        <v>0</v>
      </c>
      <c r="W164" s="66">
        <v>64</v>
      </c>
      <c r="X164" s="18">
        <v>0</v>
      </c>
      <c r="Y164" s="18">
        <f t="shared" si="16"/>
        <v>0</v>
      </c>
      <c r="Z164" s="7">
        <v>0</v>
      </c>
      <c r="AA164" s="66">
        <v>140</v>
      </c>
      <c r="AB164" s="18">
        <v>0</v>
      </c>
      <c r="AC164" s="10">
        <f t="shared" si="17"/>
        <v>0</v>
      </c>
      <c r="AD164" s="77"/>
    </row>
    <row r="165" spans="1:30">
      <c r="A165" s="17">
        <v>159</v>
      </c>
      <c r="B165" s="18" t="s">
        <v>1618</v>
      </c>
      <c r="C165" s="7" t="s">
        <v>227</v>
      </c>
      <c r="D165" s="18" t="s">
        <v>1624</v>
      </c>
      <c r="E165" s="7">
        <v>1</v>
      </c>
      <c r="F165" s="7">
        <v>3</v>
      </c>
      <c r="G165" s="18">
        <v>0</v>
      </c>
      <c r="H165" s="18">
        <v>0</v>
      </c>
      <c r="I165" s="18">
        <f t="shared" si="12"/>
        <v>3</v>
      </c>
      <c r="J165" s="7">
        <v>0</v>
      </c>
      <c r="K165" s="66">
        <v>30</v>
      </c>
      <c r="L165" s="18">
        <v>0</v>
      </c>
      <c r="M165" s="18">
        <f t="shared" si="13"/>
        <v>0</v>
      </c>
      <c r="N165" s="18">
        <v>9</v>
      </c>
      <c r="O165" s="66">
        <v>44</v>
      </c>
      <c r="P165" s="18">
        <v>0</v>
      </c>
      <c r="Q165" s="18">
        <f t="shared" si="14"/>
        <v>0</v>
      </c>
      <c r="R165" s="7">
        <v>22</v>
      </c>
      <c r="S165" s="66">
        <v>8</v>
      </c>
      <c r="T165" s="18">
        <v>0</v>
      </c>
      <c r="U165" s="18">
        <f t="shared" si="15"/>
        <v>1</v>
      </c>
      <c r="V165" s="7">
        <v>116</v>
      </c>
      <c r="W165" s="66">
        <v>64</v>
      </c>
      <c r="X165" s="18">
        <v>0</v>
      </c>
      <c r="Y165" s="18">
        <f t="shared" si="16"/>
        <v>1</v>
      </c>
      <c r="Z165" s="7">
        <v>6</v>
      </c>
      <c r="AA165" s="66">
        <v>140</v>
      </c>
      <c r="AB165" s="18">
        <v>0</v>
      </c>
      <c r="AC165" s="10">
        <f t="shared" si="17"/>
        <v>0</v>
      </c>
      <c r="AD165" s="77"/>
    </row>
    <row r="166" spans="1:30">
      <c r="A166" s="17">
        <v>160</v>
      </c>
      <c r="B166" s="18" t="s">
        <v>1618</v>
      </c>
      <c r="C166" s="7" t="s">
        <v>228</v>
      </c>
      <c r="D166" s="18" t="s">
        <v>1624</v>
      </c>
      <c r="E166" s="7">
        <v>3</v>
      </c>
      <c r="F166" s="7">
        <v>4</v>
      </c>
      <c r="G166" s="18">
        <v>0</v>
      </c>
      <c r="H166" s="18">
        <v>0</v>
      </c>
      <c r="I166" s="18">
        <f t="shared" si="12"/>
        <v>4</v>
      </c>
      <c r="J166" s="7">
        <v>0</v>
      </c>
      <c r="K166" s="66">
        <v>30</v>
      </c>
      <c r="L166" s="18">
        <v>0</v>
      </c>
      <c r="M166" s="18">
        <f t="shared" si="13"/>
        <v>0</v>
      </c>
      <c r="N166" s="18">
        <v>8</v>
      </c>
      <c r="O166" s="66">
        <v>44</v>
      </c>
      <c r="P166" s="18">
        <v>0</v>
      </c>
      <c r="Q166" s="18">
        <f t="shared" si="14"/>
        <v>0</v>
      </c>
      <c r="R166" s="7">
        <v>11</v>
      </c>
      <c r="S166" s="66">
        <v>8</v>
      </c>
      <c r="T166" s="18">
        <v>0</v>
      </c>
      <c r="U166" s="18">
        <f t="shared" si="15"/>
        <v>3</v>
      </c>
      <c r="V166" s="7">
        <v>26</v>
      </c>
      <c r="W166" s="66">
        <v>64</v>
      </c>
      <c r="X166" s="18">
        <v>0</v>
      </c>
      <c r="Y166" s="18">
        <f t="shared" si="16"/>
        <v>0</v>
      </c>
      <c r="Z166" s="7">
        <v>53</v>
      </c>
      <c r="AA166" s="66">
        <v>140</v>
      </c>
      <c r="AB166" s="18">
        <v>0</v>
      </c>
      <c r="AC166" s="10">
        <f t="shared" si="17"/>
        <v>0</v>
      </c>
      <c r="AD166" s="77"/>
    </row>
    <row r="167" spans="1:30">
      <c r="A167" s="17">
        <v>161</v>
      </c>
      <c r="B167" s="18" t="s">
        <v>1618</v>
      </c>
      <c r="C167" s="7" t="s">
        <v>229</v>
      </c>
      <c r="D167" s="18" t="s">
        <v>1624</v>
      </c>
      <c r="E167" s="7">
        <v>33</v>
      </c>
      <c r="F167" s="7">
        <v>4</v>
      </c>
      <c r="G167" s="18">
        <v>0</v>
      </c>
      <c r="H167" s="18">
        <v>0</v>
      </c>
      <c r="I167" s="18">
        <f t="shared" si="12"/>
        <v>4</v>
      </c>
      <c r="J167" s="7">
        <v>0</v>
      </c>
      <c r="K167" s="66">
        <v>30</v>
      </c>
      <c r="L167" s="18">
        <v>0</v>
      </c>
      <c r="M167" s="18">
        <f t="shared" si="13"/>
        <v>0</v>
      </c>
      <c r="N167" s="18">
        <v>7</v>
      </c>
      <c r="O167" s="66">
        <v>44</v>
      </c>
      <c r="P167" s="18">
        <v>0</v>
      </c>
      <c r="Q167" s="18">
        <f t="shared" si="14"/>
        <v>0</v>
      </c>
      <c r="R167" s="7">
        <v>12</v>
      </c>
      <c r="S167" s="66">
        <v>8</v>
      </c>
      <c r="T167" s="18">
        <v>0</v>
      </c>
      <c r="U167" s="18">
        <f t="shared" si="15"/>
        <v>33</v>
      </c>
      <c r="V167" s="7">
        <v>28</v>
      </c>
      <c r="W167" s="66">
        <v>64</v>
      </c>
      <c r="X167" s="18">
        <v>0</v>
      </c>
      <c r="Y167" s="18">
        <f t="shared" si="16"/>
        <v>0</v>
      </c>
      <c r="Z167" s="7">
        <v>8</v>
      </c>
      <c r="AA167" s="66">
        <v>140</v>
      </c>
      <c r="AB167" s="18">
        <v>0</v>
      </c>
      <c r="AC167" s="10">
        <f t="shared" si="17"/>
        <v>0</v>
      </c>
      <c r="AD167" s="77"/>
    </row>
    <row r="168" spans="1:30">
      <c r="A168" s="17">
        <v>162</v>
      </c>
      <c r="B168" s="18" t="s">
        <v>1618</v>
      </c>
      <c r="C168" s="7" t="s">
        <v>230</v>
      </c>
      <c r="D168" s="18" t="s">
        <v>1624</v>
      </c>
      <c r="E168" s="7">
        <v>51</v>
      </c>
      <c r="F168" s="7">
        <v>2</v>
      </c>
      <c r="G168" s="18">
        <v>0</v>
      </c>
      <c r="H168" s="18">
        <v>0</v>
      </c>
      <c r="I168" s="18">
        <f t="shared" si="12"/>
        <v>2</v>
      </c>
      <c r="J168" s="7">
        <v>0</v>
      </c>
      <c r="K168" s="66">
        <v>30</v>
      </c>
      <c r="L168" s="18">
        <v>0</v>
      </c>
      <c r="M168" s="18">
        <f t="shared" si="13"/>
        <v>0</v>
      </c>
      <c r="N168" s="18">
        <v>3</v>
      </c>
      <c r="O168" s="66">
        <v>44</v>
      </c>
      <c r="P168" s="18">
        <v>0</v>
      </c>
      <c r="Q168" s="18">
        <f t="shared" si="14"/>
        <v>0</v>
      </c>
      <c r="R168" s="7">
        <v>21</v>
      </c>
      <c r="S168" s="66">
        <v>8</v>
      </c>
      <c r="T168" s="18">
        <v>0</v>
      </c>
      <c r="U168" s="18">
        <f t="shared" si="15"/>
        <v>51</v>
      </c>
      <c r="V168" s="7">
        <v>78</v>
      </c>
      <c r="W168" s="66">
        <v>64</v>
      </c>
      <c r="X168" s="18">
        <v>0</v>
      </c>
      <c r="Y168" s="18">
        <f t="shared" si="16"/>
        <v>51</v>
      </c>
      <c r="Z168" s="7">
        <v>6</v>
      </c>
      <c r="AA168" s="66">
        <v>140</v>
      </c>
      <c r="AB168" s="18">
        <v>0</v>
      </c>
      <c r="AC168" s="10">
        <f t="shared" si="17"/>
        <v>0</v>
      </c>
      <c r="AD168" s="77"/>
    </row>
    <row r="169" spans="1:30">
      <c r="A169" s="17">
        <v>163</v>
      </c>
      <c r="B169" s="18" t="s">
        <v>1618</v>
      </c>
      <c r="C169" s="7" t="s">
        <v>231</v>
      </c>
      <c r="D169" s="18" t="s">
        <v>1624</v>
      </c>
      <c r="E169" s="7">
        <v>5</v>
      </c>
      <c r="F169" s="7">
        <v>7</v>
      </c>
      <c r="G169" s="18">
        <v>0</v>
      </c>
      <c r="H169" s="18">
        <v>0</v>
      </c>
      <c r="I169" s="18">
        <f t="shared" si="12"/>
        <v>7</v>
      </c>
      <c r="J169" s="7">
        <v>0</v>
      </c>
      <c r="K169" s="66">
        <v>30</v>
      </c>
      <c r="L169" s="18">
        <v>0</v>
      </c>
      <c r="M169" s="18">
        <f t="shared" si="13"/>
        <v>0</v>
      </c>
      <c r="N169" s="18">
        <v>20</v>
      </c>
      <c r="O169" s="66">
        <v>44</v>
      </c>
      <c r="P169" s="18">
        <v>0</v>
      </c>
      <c r="Q169" s="18">
        <f t="shared" si="14"/>
        <v>0</v>
      </c>
      <c r="R169" s="7">
        <v>5</v>
      </c>
      <c r="S169" s="66">
        <v>8</v>
      </c>
      <c r="T169" s="18">
        <v>0</v>
      </c>
      <c r="U169" s="18">
        <f t="shared" si="15"/>
        <v>0</v>
      </c>
      <c r="V169" s="7">
        <v>8</v>
      </c>
      <c r="W169" s="66">
        <v>64</v>
      </c>
      <c r="X169" s="18">
        <v>0</v>
      </c>
      <c r="Y169" s="18">
        <f t="shared" si="16"/>
        <v>0</v>
      </c>
      <c r="Z169" s="7">
        <v>12</v>
      </c>
      <c r="AA169" s="66">
        <v>140</v>
      </c>
      <c r="AB169" s="18">
        <v>0</v>
      </c>
      <c r="AC169" s="10">
        <f t="shared" si="17"/>
        <v>0</v>
      </c>
      <c r="AD169" s="77"/>
    </row>
    <row r="170" spans="1:30">
      <c r="A170" s="17">
        <v>164</v>
      </c>
      <c r="B170" s="18" t="s">
        <v>1618</v>
      </c>
      <c r="C170" s="7" t="s">
        <v>232</v>
      </c>
      <c r="D170" s="18" t="s">
        <v>1624</v>
      </c>
      <c r="E170" s="7">
        <v>5</v>
      </c>
      <c r="F170" s="7">
        <v>5</v>
      </c>
      <c r="G170" s="18">
        <v>0</v>
      </c>
      <c r="H170" s="18">
        <v>0</v>
      </c>
      <c r="I170" s="18">
        <f t="shared" si="12"/>
        <v>4</v>
      </c>
      <c r="J170" s="7">
        <v>1</v>
      </c>
      <c r="K170" s="66">
        <v>30</v>
      </c>
      <c r="L170" s="18">
        <v>0</v>
      </c>
      <c r="M170" s="18">
        <f t="shared" si="13"/>
        <v>0</v>
      </c>
      <c r="N170" s="18">
        <v>19</v>
      </c>
      <c r="O170" s="66">
        <v>44</v>
      </c>
      <c r="P170" s="18">
        <v>0</v>
      </c>
      <c r="Q170" s="18">
        <f t="shared" si="14"/>
        <v>0</v>
      </c>
      <c r="R170" s="7">
        <v>12</v>
      </c>
      <c r="S170" s="66">
        <v>8</v>
      </c>
      <c r="T170" s="18">
        <v>0</v>
      </c>
      <c r="U170" s="18">
        <f t="shared" si="15"/>
        <v>5</v>
      </c>
      <c r="V170" s="7">
        <v>51</v>
      </c>
      <c r="W170" s="66">
        <v>64</v>
      </c>
      <c r="X170" s="18">
        <v>0</v>
      </c>
      <c r="Y170" s="18">
        <f t="shared" si="16"/>
        <v>0</v>
      </c>
      <c r="Z170" s="7">
        <v>15</v>
      </c>
      <c r="AA170" s="66">
        <v>140</v>
      </c>
      <c r="AB170" s="18">
        <v>0</v>
      </c>
      <c r="AC170" s="10">
        <f t="shared" si="17"/>
        <v>0</v>
      </c>
      <c r="AD170" s="77"/>
    </row>
    <row r="171" spans="1:30">
      <c r="A171" s="17">
        <v>165</v>
      </c>
      <c r="B171" s="18" t="s">
        <v>1618</v>
      </c>
      <c r="C171" s="7" t="s">
        <v>233</v>
      </c>
      <c r="D171" s="18" t="s">
        <v>1624</v>
      </c>
      <c r="E171" s="7">
        <v>4</v>
      </c>
      <c r="F171" s="7">
        <v>1</v>
      </c>
      <c r="G171" s="18">
        <v>0</v>
      </c>
      <c r="H171" s="18">
        <v>0</v>
      </c>
      <c r="I171" s="18">
        <f t="shared" si="12"/>
        <v>1</v>
      </c>
      <c r="J171" s="7">
        <v>0</v>
      </c>
      <c r="K171" s="66">
        <v>30</v>
      </c>
      <c r="L171" s="18">
        <v>0</v>
      </c>
      <c r="M171" s="18">
        <f t="shared" si="13"/>
        <v>0</v>
      </c>
      <c r="N171" s="18">
        <v>2</v>
      </c>
      <c r="O171" s="66">
        <v>44</v>
      </c>
      <c r="P171" s="18">
        <v>0</v>
      </c>
      <c r="Q171" s="18">
        <f t="shared" si="14"/>
        <v>0</v>
      </c>
      <c r="R171" s="7">
        <v>5</v>
      </c>
      <c r="S171" s="66">
        <v>8</v>
      </c>
      <c r="T171" s="18">
        <v>0</v>
      </c>
      <c r="U171" s="18">
        <f t="shared" si="15"/>
        <v>0</v>
      </c>
      <c r="V171" s="7">
        <v>24</v>
      </c>
      <c r="W171" s="66">
        <v>64</v>
      </c>
      <c r="X171" s="18">
        <v>0</v>
      </c>
      <c r="Y171" s="18">
        <f t="shared" si="16"/>
        <v>0</v>
      </c>
      <c r="Z171" s="7">
        <v>2</v>
      </c>
      <c r="AA171" s="66">
        <v>140</v>
      </c>
      <c r="AB171" s="18">
        <v>0</v>
      </c>
      <c r="AC171" s="10">
        <f t="shared" si="17"/>
        <v>0</v>
      </c>
      <c r="AD171" s="77"/>
    </row>
    <row r="172" spans="1:30">
      <c r="A172" s="17">
        <v>166</v>
      </c>
      <c r="B172" s="18" t="s">
        <v>1618</v>
      </c>
      <c r="C172" s="7" t="s">
        <v>234</v>
      </c>
      <c r="D172" s="18" t="s">
        <v>1624</v>
      </c>
      <c r="E172" s="7">
        <v>1</v>
      </c>
      <c r="F172" s="7">
        <v>1</v>
      </c>
      <c r="G172" s="18">
        <v>0</v>
      </c>
      <c r="H172" s="18">
        <v>0</v>
      </c>
      <c r="I172" s="18">
        <f t="shared" si="12"/>
        <v>1</v>
      </c>
      <c r="J172" s="7">
        <v>0</v>
      </c>
      <c r="K172" s="66">
        <v>30</v>
      </c>
      <c r="L172" s="18">
        <v>0</v>
      </c>
      <c r="M172" s="18">
        <f t="shared" si="13"/>
        <v>0</v>
      </c>
      <c r="N172" s="18">
        <v>1</v>
      </c>
      <c r="O172" s="66">
        <v>44</v>
      </c>
      <c r="P172" s="18">
        <v>0</v>
      </c>
      <c r="Q172" s="18">
        <f t="shared" si="14"/>
        <v>0</v>
      </c>
      <c r="R172" s="7">
        <v>1</v>
      </c>
      <c r="S172" s="66">
        <v>8</v>
      </c>
      <c r="T172" s="18">
        <v>0</v>
      </c>
      <c r="U172" s="18">
        <f t="shared" si="15"/>
        <v>0</v>
      </c>
      <c r="V172" s="7">
        <v>1</v>
      </c>
      <c r="W172" s="66">
        <v>64</v>
      </c>
      <c r="X172" s="18">
        <v>0</v>
      </c>
      <c r="Y172" s="18">
        <f t="shared" si="16"/>
        <v>0</v>
      </c>
      <c r="Z172" s="7">
        <v>4</v>
      </c>
      <c r="AA172" s="66">
        <v>140</v>
      </c>
      <c r="AB172" s="18">
        <v>0</v>
      </c>
      <c r="AC172" s="10">
        <f t="shared" si="17"/>
        <v>0</v>
      </c>
      <c r="AD172" s="77"/>
    </row>
    <row r="173" spans="1:30">
      <c r="A173" s="17">
        <v>167</v>
      </c>
      <c r="B173" s="18" t="s">
        <v>1618</v>
      </c>
      <c r="C173" s="7" t="s">
        <v>235</v>
      </c>
      <c r="D173" s="18" t="s">
        <v>1624</v>
      </c>
      <c r="E173" s="7">
        <v>0</v>
      </c>
      <c r="F173" s="7">
        <v>0</v>
      </c>
      <c r="G173" s="18">
        <v>0</v>
      </c>
      <c r="H173" s="18">
        <v>0</v>
      </c>
      <c r="I173" s="18">
        <f t="shared" si="12"/>
        <v>0</v>
      </c>
      <c r="J173" s="7">
        <v>0</v>
      </c>
      <c r="K173" s="66">
        <v>30</v>
      </c>
      <c r="L173" s="18">
        <v>0</v>
      </c>
      <c r="M173" s="18">
        <f t="shared" si="13"/>
        <v>0</v>
      </c>
      <c r="N173" s="18">
        <v>0</v>
      </c>
      <c r="O173" s="66">
        <v>44</v>
      </c>
      <c r="P173" s="18">
        <v>0</v>
      </c>
      <c r="Q173" s="18">
        <f t="shared" si="14"/>
        <v>0</v>
      </c>
      <c r="R173" s="7">
        <v>0</v>
      </c>
      <c r="S173" s="66">
        <v>8</v>
      </c>
      <c r="T173" s="18">
        <v>0</v>
      </c>
      <c r="U173" s="18">
        <f t="shared" si="15"/>
        <v>0</v>
      </c>
      <c r="V173" s="7">
        <v>0</v>
      </c>
      <c r="W173" s="66">
        <v>64</v>
      </c>
      <c r="X173" s="18">
        <v>0</v>
      </c>
      <c r="Y173" s="18">
        <f t="shared" si="16"/>
        <v>0</v>
      </c>
      <c r="Z173" s="7">
        <v>0</v>
      </c>
      <c r="AA173" s="66">
        <v>140</v>
      </c>
      <c r="AB173" s="18">
        <v>0</v>
      </c>
      <c r="AC173" s="10">
        <f t="shared" si="17"/>
        <v>0</v>
      </c>
      <c r="AD173" s="77"/>
    </row>
    <row r="174" spans="1:30">
      <c r="A174" s="17">
        <v>168</v>
      </c>
      <c r="B174" s="18" t="s">
        <v>1618</v>
      </c>
      <c r="C174" s="7" t="s">
        <v>236</v>
      </c>
      <c r="D174" s="18" t="s">
        <v>1624</v>
      </c>
      <c r="E174" s="7">
        <v>1</v>
      </c>
      <c r="F174" s="7">
        <v>4</v>
      </c>
      <c r="G174" s="18">
        <v>0</v>
      </c>
      <c r="H174" s="18">
        <v>0</v>
      </c>
      <c r="I174" s="18">
        <f t="shared" si="12"/>
        <v>4</v>
      </c>
      <c r="J174" s="7">
        <v>0</v>
      </c>
      <c r="K174" s="66">
        <v>30</v>
      </c>
      <c r="L174" s="18">
        <v>0</v>
      </c>
      <c r="M174" s="18">
        <f t="shared" si="13"/>
        <v>0</v>
      </c>
      <c r="N174" s="18">
        <v>6</v>
      </c>
      <c r="O174" s="66">
        <v>44</v>
      </c>
      <c r="P174" s="18">
        <v>0</v>
      </c>
      <c r="Q174" s="18">
        <f t="shared" si="14"/>
        <v>0</v>
      </c>
      <c r="R174" s="7">
        <v>1</v>
      </c>
      <c r="S174" s="66">
        <v>8</v>
      </c>
      <c r="T174" s="18">
        <v>0</v>
      </c>
      <c r="U174" s="18">
        <f t="shared" si="15"/>
        <v>0</v>
      </c>
      <c r="V174" s="7">
        <v>2</v>
      </c>
      <c r="W174" s="66">
        <v>64</v>
      </c>
      <c r="X174" s="18">
        <v>0</v>
      </c>
      <c r="Y174" s="18">
        <f t="shared" si="16"/>
        <v>0</v>
      </c>
      <c r="Z174" s="7">
        <v>13</v>
      </c>
      <c r="AA174" s="66">
        <v>140</v>
      </c>
      <c r="AB174" s="18">
        <v>0</v>
      </c>
      <c r="AC174" s="10">
        <f t="shared" si="17"/>
        <v>0</v>
      </c>
      <c r="AD174" s="77"/>
    </row>
    <row r="175" spans="1:30">
      <c r="A175" s="17">
        <v>169</v>
      </c>
      <c r="B175" s="18" t="s">
        <v>1618</v>
      </c>
      <c r="C175" s="7" t="s">
        <v>237</v>
      </c>
      <c r="D175" s="18" t="s">
        <v>1624</v>
      </c>
      <c r="E175" s="7">
        <v>2</v>
      </c>
      <c r="F175" s="7">
        <v>0</v>
      </c>
      <c r="G175" s="18">
        <v>0</v>
      </c>
      <c r="H175" s="18">
        <v>0</v>
      </c>
      <c r="I175" s="18">
        <f t="shared" si="12"/>
        <v>0</v>
      </c>
      <c r="J175" s="7">
        <v>0</v>
      </c>
      <c r="K175" s="66">
        <v>30</v>
      </c>
      <c r="L175" s="18">
        <v>0</v>
      </c>
      <c r="M175" s="18">
        <f t="shared" si="13"/>
        <v>0</v>
      </c>
      <c r="N175" s="18">
        <v>0</v>
      </c>
      <c r="O175" s="66">
        <v>44</v>
      </c>
      <c r="P175" s="18">
        <v>0</v>
      </c>
      <c r="Q175" s="18">
        <f t="shared" si="14"/>
        <v>0</v>
      </c>
      <c r="R175" s="7">
        <v>0</v>
      </c>
      <c r="S175" s="66">
        <v>8</v>
      </c>
      <c r="T175" s="18">
        <v>0</v>
      </c>
      <c r="U175" s="18">
        <f t="shared" si="15"/>
        <v>0</v>
      </c>
      <c r="V175" s="7">
        <v>0</v>
      </c>
      <c r="W175" s="66">
        <v>64</v>
      </c>
      <c r="X175" s="18">
        <v>0</v>
      </c>
      <c r="Y175" s="18">
        <f t="shared" si="16"/>
        <v>0</v>
      </c>
      <c r="Z175" s="7">
        <v>10</v>
      </c>
      <c r="AA175" s="66">
        <v>140</v>
      </c>
      <c r="AB175" s="18">
        <v>0</v>
      </c>
      <c r="AC175" s="10">
        <f t="shared" si="17"/>
        <v>0</v>
      </c>
      <c r="AD175" s="77"/>
    </row>
    <row r="176" spans="1:30">
      <c r="A176" s="17">
        <v>170</v>
      </c>
      <c r="B176" s="18" t="s">
        <v>1618</v>
      </c>
      <c r="C176" s="7" t="s">
        <v>238</v>
      </c>
      <c r="D176" s="18" t="s">
        <v>1624</v>
      </c>
      <c r="E176" s="7">
        <v>179</v>
      </c>
      <c r="F176" s="7">
        <v>8</v>
      </c>
      <c r="G176" s="18">
        <v>0</v>
      </c>
      <c r="H176" s="18">
        <v>0</v>
      </c>
      <c r="I176" s="18">
        <f t="shared" si="12"/>
        <v>8</v>
      </c>
      <c r="J176" s="7">
        <v>0</v>
      </c>
      <c r="K176" s="66">
        <v>30</v>
      </c>
      <c r="L176" s="18">
        <v>0</v>
      </c>
      <c r="M176" s="18">
        <f t="shared" si="13"/>
        <v>0</v>
      </c>
      <c r="N176" s="18">
        <v>15</v>
      </c>
      <c r="O176" s="66">
        <v>44</v>
      </c>
      <c r="P176" s="18">
        <v>0</v>
      </c>
      <c r="Q176" s="18">
        <f t="shared" si="14"/>
        <v>0</v>
      </c>
      <c r="R176" s="7">
        <v>17</v>
      </c>
      <c r="S176" s="66">
        <v>8</v>
      </c>
      <c r="T176" s="18">
        <v>0</v>
      </c>
      <c r="U176" s="18">
        <f t="shared" si="15"/>
        <v>179</v>
      </c>
      <c r="V176" s="7">
        <v>39</v>
      </c>
      <c r="W176" s="66">
        <v>64</v>
      </c>
      <c r="X176" s="18">
        <v>0</v>
      </c>
      <c r="Y176" s="18">
        <f t="shared" si="16"/>
        <v>0</v>
      </c>
      <c r="Z176" s="7">
        <v>35</v>
      </c>
      <c r="AA176" s="66">
        <v>140</v>
      </c>
      <c r="AB176" s="18">
        <v>0</v>
      </c>
      <c r="AC176" s="10">
        <f t="shared" si="17"/>
        <v>0</v>
      </c>
      <c r="AD176" s="77"/>
    </row>
    <row r="177" spans="1:30">
      <c r="A177" s="17">
        <v>171</v>
      </c>
      <c r="B177" s="18" t="s">
        <v>1618</v>
      </c>
      <c r="C177" s="7" t="s">
        <v>239</v>
      </c>
      <c r="D177" s="18" t="s">
        <v>1624</v>
      </c>
      <c r="E177" s="7">
        <v>1</v>
      </c>
      <c r="F177" s="7">
        <v>0</v>
      </c>
      <c r="G177" s="18">
        <v>0</v>
      </c>
      <c r="H177" s="18">
        <v>0</v>
      </c>
      <c r="I177" s="18">
        <f t="shared" si="12"/>
        <v>0</v>
      </c>
      <c r="J177" s="7">
        <v>0</v>
      </c>
      <c r="K177" s="66">
        <v>30</v>
      </c>
      <c r="L177" s="18">
        <v>0</v>
      </c>
      <c r="M177" s="18">
        <f t="shared" si="13"/>
        <v>0</v>
      </c>
      <c r="N177" s="18">
        <v>0</v>
      </c>
      <c r="O177" s="66">
        <v>44</v>
      </c>
      <c r="P177" s="18">
        <v>0</v>
      </c>
      <c r="Q177" s="18">
        <f t="shared" si="14"/>
        <v>0</v>
      </c>
      <c r="R177" s="7">
        <v>3</v>
      </c>
      <c r="S177" s="66">
        <v>8</v>
      </c>
      <c r="T177" s="18">
        <v>0</v>
      </c>
      <c r="U177" s="18">
        <f t="shared" si="15"/>
        <v>0</v>
      </c>
      <c r="V177" s="7">
        <v>7</v>
      </c>
      <c r="W177" s="66">
        <v>64</v>
      </c>
      <c r="X177" s="18">
        <v>0</v>
      </c>
      <c r="Y177" s="18">
        <f t="shared" si="16"/>
        <v>0</v>
      </c>
      <c r="Z177" s="7">
        <v>5</v>
      </c>
      <c r="AA177" s="66">
        <v>140</v>
      </c>
      <c r="AB177" s="18">
        <v>0</v>
      </c>
      <c r="AC177" s="10">
        <f t="shared" si="17"/>
        <v>0</v>
      </c>
      <c r="AD177" s="77"/>
    </row>
    <row r="178" spans="1:30">
      <c r="A178" s="17">
        <v>172</v>
      </c>
      <c r="B178" s="18" t="s">
        <v>1618</v>
      </c>
      <c r="C178" s="7" t="s">
        <v>240</v>
      </c>
      <c r="D178" s="18" t="s">
        <v>1624</v>
      </c>
      <c r="E178" s="7">
        <v>3</v>
      </c>
      <c r="F178" s="7">
        <v>6</v>
      </c>
      <c r="G178" s="18">
        <v>0</v>
      </c>
      <c r="H178" s="18">
        <v>0</v>
      </c>
      <c r="I178" s="18">
        <f t="shared" si="12"/>
        <v>6</v>
      </c>
      <c r="J178" s="7">
        <v>0</v>
      </c>
      <c r="K178" s="66">
        <v>30</v>
      </c>
      <c r="L178" s="18">
        <v>0</v>
      </c>
      <c r="M178" s="18">
        <f t="shared" si="13"/>
        <v>0</v>
      </c>
      <c r="N178" s="18">
        <v>34</v>
      </c>
      <c r="O178" s="66">
        <v>44</v>
      </c>
      <c r="P178" s="18">
        <v>0</v>
      </c>
      <c r="Q178" s="18">
        <f t="shared" si="14"/>
        <v>0</v>
      </c>
      <c r="R178" s="7">
        <v>50</v>
      </c>
      <c r="S178" s="66">
        <v>8</v>
      </c>
      <c r="T178" s="18">
        <v>0</v>
      </c>
      <c r="U178" s="18">
        <f t="shared" si="15"/>
        <v>3</v>
      </c>
      <c r="V178" s="7">
        <v>174</v>
      </c>
      <c r="W178" s="66">
        <v>64</v>
      </c>
      <c r="X178" s="18">
        <v>0</v>
      </c>
      <c r="Y178" s="18">
        <f t="shared" si="16"/>
        <v>3</v>
      </c>
      <c r="Z178" s="7">
        <v>26</v>
      </c>
      <c r="AA178" s="66">
        <v>140</v>
      </c>
      <c r="AB178" s="18">
        <v>0</v>
      </c>
      <c r="AC178" s="10">
        <f t="shared" si="17"/>
        <v>0</v>
      </c>
      <c r="AD178" s="77"/>
    </row>
    <row r="179" spans="1:30">
      <c r="A179" s="17">
        <v>173</v>
      </c>
      <c r="B179" s="18" t="s">
        <v>1618</v>
      </c>
      <c r="C179" s="7" t="s">
        <v>241</v>
      </c>
      <c r="D179" s="18" t="s">
        <v>1624</v>
      </c>
      <c r="E179" s="7">
        <v>1</v>
      </c>
      <c r="F179" s="7">
        <v>1</v>
      </c>
      <c r="G179" s="18">
        <v>0</v>
      </c>
      <c r="H179" s="18">
        <v>0</v>
      </c>
      <c r="I179" s="18">
        <f t="shared" si="12"/>
        <v>0</v>
      </c>
      <c r="J179" s="7">
        <v>1</v>
      </c>
      <c r="K179" s="66">
        <v>30</v>
      </c>
      <c r="L179" s="18">
        <v>0</v>
      </c>
      <c r="M179" s="18">
        <f t="shared" si="13"/>
        <v>0</v>
      </c>
      <c r="N179" s="18">
        <v>14</v>
      </c>
      <c r="O179" s="66">
        <v>44</v>
      </c>
      <c r="P179" s="18">
        <v>0</v>
      </c>
      <c r="Q179" s="18">
        <f t="shared" si="14"/>
        <v>0</v>
      </c>
      <c r="R179" s="7">
        <v>8</v>
      </c>
      <c r="S179" s="66">
        <v>8</v>
      </c>
      <c r="T179" s="18">
        <v>0</v>
      </c>
      <c r="U179" s="18">
        <f t="shared" si="15"/>
        <v>0</v>
      </c>
      <c r="V179" s="7">
        <v>39</v>
      </c>
      <c r="W179" s="66">
        <v>64</v>
      </c>
      <c r="X179" s="18">
        <v>0</v>
      </c>
      <c r="Y179" s="18">
        <f t="shared" si="16"/>
        <v>0</v>
      </c>
      <c r="Z179" s="7">
        <v>3</v>
      </c>
      <c r="AA179" s="66">
        <v>140</v>
      </c>
      <c r="AB179" s="18">
        <v>0</v>
      </c>
      <c r="AC179" s="10">
        <f t="shared" si="17"/>
        <v>0</v>
      </c>
      <c r="AD179" s="77"/>
    </row>
    <row r="180" spans="1:30">
      <c r="A180" s="17">
        <v>174</v>
      </c>
      <c r="B180" s="18" t="s">
        <v>1618</v>
      </c>
      <c r="C180" s="7" t="s">
        <v>242</v>
      </c>
      <c r="D180" s="18" t="s">
        <v>1624</v>
      </c>
      <c r="E180" s="7">
        <v>1</v>
      </c>
      <c r="F180" s="7">
        <v>1</v>
      </c>
      <c r="G180" s="18">
        <v>0</v>
      </c>
      <c r="H180" s="18">
        <v>0</v>
      </c>
      <c r="I180" s="18">
        <f t="shared" si="12"/>
        <v>1</v>
      </c>
      <c r="J180" s="7">
        <v>0</v>
      </c>
      <c r="K180" s="66">
        <v>30</v>
      </c>
      <c r="L180" s="18">
        <v>0</v>
      </c>
      <c r="M180" s="18">
        <f t="shared" si="13"/>
        <v>0</v>
      </c>
      <c r="N180" s="18">
        <v>1</v>
      </c>
      <c r="O180" s="66">
        <v>44</v>
      </c>
      <c r="P180" s="18">
        <v>0</v>
      </c>
      <c r="Q180" s="18">
        <f t="shared" si="14"/>
        <v>0</v>
      </c>
      <c r="R180" s="7">
        <v>26</v>
      </c>
      <c r="S180" s="66">
        <v>8</v>
      </c>
      <c r="T180" s="18">
        <v>0</v>
      </c>
      <c r="U180" s="18">
        <f t="shared" si="15"/>
        <v>1</v>
      </c>
      <c r="V180" s="7">
        <v>136</v>
      </c>
      <c r="W180" s="66">
        <v>64</v>
      </c>
      <c r="X180" s="18">
        <v>0</v>
      </c>
      <c r="Y180" s="18">
        <f t="shared" si="16"/>
        <v>1</v>
      </c>
      <c r="Z180" s="7">
        <v>17</v>
      </c>
      <c r="AA180" s="66">
        <v>140</v>
      </c>
      <c r="AB180" s="18">
        <v>0</v>
      </c>
      <c r="AC180" s="10">
        <f t="shared" si="17"/>
        <v>0</v>
      </c>
      <c r="AD180" s="77"/>
    </row>
    <row r="181" spans="1:30">
      <c r="A181" s="17">
        <v>175</v>
      </c>
      <c r="B181" s="18" t="s">
        <v>1618</v>
      </c>
      <c r="C181" s="7" t="s">
        <v>243</v>
      </c>
      <c r="D181" s="18" t="s">
        <v>1624</v>
      </c>
      <c r="E181" s="7">
        <v>1</v>
      </c>
      <c r="F181" s="7">
        <v>1</v>
      </c>
      <c r="G181" s="18">
        <v>0</v>
      </c>
      <c r="H181" s="18">
        <v>0</v>
      </c>
      <c r="I181" s="18">
        <f t="shared" si="12"/>
        <v>1</v>
      </c>
      <c r="J181" s="7">
        <v>0</v>
      </c>
      <c r="K181" s="66">
        <v>30</v>
      </c>
      <c r="L181" s="18">
        <v>0</v>
      </c>
      <c r="M181" s="18">
        <f t="shared" si="13"/>
        <v>0</v>
      </c>
      <c r="N181" s="18">
        <v>1</v>
      </c>
      <c r="O181" s="66">
        <v>44</v>
      </c>
      <c r="P181" s="18">
        <v>0</v>
      </c>
      <c r="Q181" s="18">
        <f t="shared" si="14"/>
        <v>0</v>
      </c>
      <c r="R181" s="7">
        <v>6</v>
      </c>
      <c r="S181" s="66">
        <v>8</v>
      </c>
      <c r="T181" s="18">
        <v>0</v>
      </c>
      <c r="U181" s="18">
        <f t="shared" si="15"/>
        <v>0</v>
      </c>
      <c r="V181" s="7">
        <v>35</v>
      </c>
      <c r="W181" s="66">
        <v>64</v>
      </c>
      <c r="X181" s="18">
        <v>0</v>
      </c>
      <c r="Y181" s="18">
        <f t="shared" si="16"/>
        <v>0</v>
      </c>
      <c r="Z181" s="7">
        <v>34</v>
      </c>
      <c r="AA181" s="66">
        <v>140</v>
      </c>
      <c r="AB181" s="18">
        <v>0</v>
      </c>
      <c r="AC181" s="10">
        <f t="shared" si="17"/>
        <v>0</v>
      </c>
      <c r="AD181" s="77"/>
    </row>
    <row r="182" spans="1:30">
      <c r="A182" s="17">
        <v>176</v>
      </c>
      <c r="B182" s="18" t="s">
        <v>1618</v>
      </c>
      <c r="C182" s="7" t="s">
        <v>244</v>
      </c>
      <c r="D182" s="18" t="s">
        <v>1624</v>
      </c>
      <c r="E182" s="7">
        <v>5</v>
      </c>
      <c r="F182" s="7">
        <v>0</v>
      </c>
      <c r="G182" s="18">
        <v>0</v>
      </c>
      <c r="H182" s="18">
        <v>0</v>
      </c>
      <c r="I182" s="18">
        <f t="shared" si="12"/>
        <v>0</v>
      </c>
      <c r="J182" s="7">
        <v>0</v>
      </c>
      <c r="K182" s="66">
        <v>30</v>
      </c>
      <c r="L182" s="18">
        <v>0</v>
      </c>
      <c r="M182" s="18">
        <f t="shared" si="13"/>
        <v>0</v>
      </c>
      <c r="N182" s="18">
        <v>0</v>
      </c>
      <c r="O182" s="66">
        <v>44</v>
      </c>
      <c r="P182" s="18">
        <v>0</v>
      </c>
      <c r="Q182" s="18">
        <f t="shared" si="14"/>
        <v>0</v>
      </c>
      <c r="R182" s="7">
        <v>7</v>
      </c>
      <c r="S182" s="66">
        <v>8</v>
      </c>
      <c r="T182" s="18">
        <v>0</v>
      </c>
      <c r="U182" s="18">
        <f t="shared" si="15"/>
        <v>0</v>
      </c>
      <c r="V182" s="7">
        <v>38</v>
      </c>
      <c r="W182" s="66">
        <v>64</v>
      </c>
      <c r="X182" s="18">
        <v>0</v>
      </c>
      <c r="Y182" s="18">
        <f t="shared" si="16"/>
        <v>0</v>
      </c>
      <c r="Z182" s="7">
        <v>22</v>
      </c>
      <c r="AA182" s="66">
        <v>140</v>
      </c>
      <c r="AB182" s="18">
        <v>0</v>
      </c>
      <c r="AC182" s="10">
        <f t="shared" si="17"/>
        <v>0</v>
      </c>
      <c r="AD182" s="77"/>
    </row>
    <row r="183" spans="1:30">
      <c r="A183" s="17">
        <v>177</v>
      </c>
      <c r="B183" s="18" t="s">
        <v>1618</v>
      </c>
      <c r="C183" s="7" t="s">
        <v>245</v>
      </c>
      <c r="D183" s="18" t="s">
        <v>1624</v>
      </c>
      <c r="E183" s="7">
        <v>2</v>
      </c>
      <c r="F183" s="7">
        <v>1</v>
      </c>
      <c r="G183" s="18">
        <v>0</v>
      </c>
      <c r="H183" s="18">
        <v>0</v>
      </c>
      <c r="I183" s="18">
        <f t="shared" si="12"/>
        <v>1</v>
      </c>
      <c r="J183" s="7">
        <v>0</v>
      </c>
      <c r="K183" s="66">
        <v>30</v>
      </c>
      <c r="L183" s="18">
        <v>0</v>
      </c>
      <c r="M183" s="18">
        <f t="shared" si="13"/>
        <v>0</v>
      </c>
      <c r="N183" s="18">
        <v>1</v>
      </c>
      <c r="O183" s="66">
        <v>44</v>
      </c>
      <c r="P183" s="18">
        <v>0</v>
      </c>
      <c r="Q183" s="18">
        <f t="shared" si="14"/>
        <v>0</v>
      </c>
      <c r="R183" s="7">
        <v>22</v>
      </c>
      <c r="S183" s="66">
        <v>8</v>
      </c>
      <c r="T183" s="18">
        <v>0</v>
      </c>
      <c r="U183" s="18">
        <f t="shared" si="15"/>
        <v>2</v>
      </c>
      <c r="V183" s="7">
        <v>114</v>
      </c>
      <c r="W183" s="66">
        <v>64</v>
      </c>
      <c r="X183" s="18">
        <v>0</v>
      </c>
      <c r="Y183" s="18">
        <f t="shared" si="16"/>
        <v>2</v>
      </c>
      <c r="Z183" s="7">
        <v>4</v>
      </c>
      <c r="AA183" s="66">
        <v>140</v>
      </c>
      <c r="AB183" s="18">
        <v>0</v>
      </c>
      <c r="AC183" s="10">
        <f t="shared" si="17"/>
        <v>0</v>
      </c>
      <c r="AD183" s="77"/>
    </row>
    <row r="184" spans="1:30">
      <c r="A184" s="17">
        <v>178</v>
      </c>
      <c r="B184" s="18" t="s">
        <v>1618</v>
      </c>
      <c r="C184" s="7" t="s">
        <v>246</v>
      </c>
      <c r="D184" s="18" t="s">
        <v>1624</v>
      </c>
      <c r="E184" s="7">
        <v>1</v>
      </c>
      <c r="F184" s="7">
        <v>18</v>
      </c>
      <c r="G184" s="18">
        <v>0</v>
      </c>
      <c r="H184" s="18">
        <v>0</v>
      </c>
      <c r="I184" s="18">
        <f t="shared" si="12"/>
        <v>18</v>
      </c>
      <c r="J184" s="7">
        <v>0</v>
      </c>
      <c r="K184" s="66">
        <v>30</v>
      </c>
      <c r="L184" s="18">
        <v>0</v>
      </c>
      <c r="M184" s="18">
        <f t="shared" si="13"/>
        <v>0</v>
      </c>
      <c r="N184" s="18">
        <v>60</v>
      </c>
      <c r="O184" s="66">
        <v>44</v>
      </c>
      <c r="P184" s="18">
        <v>0</v>
      </c>
      <c r="Q184" s="18">
        <f t="shared" si="14"/>
        <v>1</v>
      </c>
      <c r="R184" s="7">
        <v>15</v>
      </c>
      <c r="S184" s="66">
        <v>8</v>
      </c>
      <c r="T184" s="18">
        <v>0</v>
      </c>
      <c r="U184" s="18">
        <f t="shared" si="15"/>
        <v>1</v>
      </c>
      <c r="V184" s="7">
        <v>72</v>
      </c>
      <c r="W184" s="66">
        <v>64</v>
      </c>
      <c r="X184" s="18">
        <v>0</v>
      </c>
      <c r="Y184" s="18">
        <f t="shared" si="16"/>
        <v>1</v>
      </c>
      <c r="Z184" s="7">
        <v>194</v>
      </c>
      <c r="AA184" s="66">
        <v>140</v>
      </c>
      <c r="AB184" s="18">
        <v>0</v>
      </c>
      <c r="AC184" s="10">
        <f t="shared" si="17"/>
        <v>1</v>
      </c>
      <c r="AD184" s="77"/>
    </row>
    <row r="185" spans="1:30">
      <c r="A185" s="17">
        <v>179</v>
      </c>
      <c r="B185" s="18" t="s">
        <v>1618</v>
      </c>
      <c r="C185" s="7" t="s">
        <v>247</v>
      </c>
      <c r="D185" s="18" t="s">
        <v>1624</v>
      </c>
      <c r="E185" s="7">
        <v>0</v>
      </c>
      <c r="F185" s="7">
        <v>0</v>
      </c>
      <c r="G185" s="18">
        <v>0</v>
      </c>
      <c r="H185" s="18">
        <v>0</v>
      </c>
      <c r="I185" s="18">
        <f t="shared" si="12"/>
        <v>0</v>
      </c>
      <c r="J185" s="7">
        <v>0</v>
      </c>
      <c r="K185" s="66">
        <v>30</v>
      </c>
      <c r="L185" s="18">
        <v>0</v>
      </c>
      <c r="M185" s="18">
        <f t="shared" si="13"/>
        <v>0</v>
      </c>
      <c r="N185" s="18">
        <v>0</v>
      </c>
      <c r="O185" s="66">
        <v>44</v>
      </c>
      <c r="P185" s="18">
        <v>0</v>
      </c>
      <c r="Q185" s="18">
        <f t="shared" si="14"/>
        <v>0</v>
      </c>
      <c r="R185" s="7">
        <v>0</v>
      </c>
      <c r="S185" s="66">
        <v>8</v>
      </c>
      <c r="T185" s="18">
        <v>0</v>
      </c>
      <c r="U185" s="18">
        <f t="shared" si="15"/>
        <v>0</v>
      </c>
      <c r="V185" s="7">
        <v>0</v>
      </c>
      <c r="W185" s="66">
        <v>64</v>
      </c>
      <c r="X185" s="18">
        <v>0</v>
      </c>
      <c r="Y185" s="18">
        <f t="shared" si="16"/>
        <v>0</v>
      </c>
      <c r="Z185" s="7">
        <v>0</v>
      </c>
      <c r="AA185" s="66">
        <v>140</v>
      </c>
      <c r="AB185" s="18">
        <v>0</v>
      </c>
      <c r="AC185" s="10">
        <f t="shared" si="17"/>
        <v>0</v>
      </c>
      <c r="AD185" s="77"/>
    </row>
    <row r="186" spans="1:30">
      <c r="A186" s="17">
        <v>180</v>
      </c>
      <c r="B186" s="18" t="s">
        <v>1618</v>
      </c>
      <c r="C186" s="7" t="s">
        <v>248</v>
      </c>
      <c r="D186" s="18" t="s">
        <v>1624</v>
      </c>
      <c r="E186" s="7">
        <v>6</v>
      </c>
      <c r="F186" s="7">
        <v>1</v>
      </c>
      <c r="G186" s="18">
        <v>0</v>
      </c>
      <c r="H186" s="18">
        <v>0</v>
      </c>
      <c r="I186" s="18">
        <f t="shared" si="12"/>
        <v>1</v>
      </c>
      <c r="J186" s="7">
        <v>0</v>
      </c>
      <c r="K186" s="66">
        <v>30</v>
      </c>
      <c r="L186" s="18">
        <v>0</v>
      </c>
      <c r="M186" s="18">
        <f t="shared" si="13"/>
        <v>0</v>
      </c>
      <c r="N186" s="18">
        <v>26</v>
      </c>
      <c r="O186" s="66">
        <v>44</v>
      </c>
      <c r="P186" s="18">
        <v>0</v>
      </c>
      <c r="Q186" s="18">
        <f t="shared" si="14"/>
        <v>0</v>
      </c>
      <c r="R186" s="7">
        <v>3</v>
      </c>
      <c r="S186" s="66">
        <v>8</v>
      </c>
      <c r="T186" s="18">
        <v>0</v>
      </c>
      <c r="U186" s="18">
        <f t="shared" si="15"/>
        <v>0</v>
      </c>
      <c r="V186" s="7">
        <v>9</v>
      </c>
      <c r="W186" s="66">
        <v>64</v>
      </c>
      <c r="X186" s="18">
        <v>0</v>
      </c>
      <c r="Y186" s="18">
        <f t="shared" si="16"/>
        <v>0</v>
      </c>
      <c r="Z186" s="7">
        <v>6</v>
      </c>
      <c r="AA186" s="66">
        <v>140</v>
      </c>
      <c r="AB186" s="18">
        <v>0</v>
      </c>
      <c r="AC186" s="10">
        <f t="shared" si="17"/>
        <v>0</v>
      </c>
      <c r="AD186" s="77"/>
    </row>
    <row r="187" spans="1:30">
      <c r="A187" s="17">
        <v>181</v>
      </c>
      <c r="B187" s="18" t="s">
        <v>1618</v>
      </c>
      <c r="C187" s="7" t="s">
        <v>249</v>
      </c>
      <c r="D187" s="18" t="s">
        <v>1624</v>
      </c>
      <c r="E187" s="7">
        <v>1</v>
      </c>
      <c r="F187" s="7">
        <v>0</v>
      </c>
      <c r="G187" s="18">
        <v>0</v>
      </c>
      <c r="H187" s="18">
        <v>0</v>
      </c>
      <c r="I187" s="18">
        <f t="shared" si="12"/>
        <v>0</v>
      </c>
      <c r="J187" s="7">
        <v>0</v>
      </c>
      <c r="K187" s="66">
        <v>30</v>
      </c>
      <c r="L187" s="18">
        <v>0</v>
      </c>
      <c r="M187" s="18">
        <f t="shared" si="13"/>
        <v>0</v>
      </c>
      <c r="N187" s="18">
        <v>0</v>
      </c>
      <c r="O187" s="66">
        <v>44</v>
      </c>
      <c r="P187" s="18">
        <v>0</v>
      </c>
      <c r="Q187" s="18">
        <f t="shared" si="14"/>
        <v>0</v>
      </c>
      <c r="R187" s="7">
        <v>26</v>
      </c>
      <c r="S187" s="66">
        <v>8</v>
      </c>
      <c r="T187" s="18">
        <v>0</v>
      </c>
      <c r="U187" s="18">
        <f t="shared" si="15"/>
        <v>1</v>
      </c>
      <c r="V187" s="7">
        <v>56</v>
      </c>
      <c r="W187" s="66">
        <v>64</v>
      </c>
      <c r="X187" s="18">
        <v>0</v>
      </c>
      <c r="Y187" s="18">
        <f t="shared" si="16"/>
        <v>0</v>
      </c>
      <c r="Z187" s="7">
        <v>11</v>
      </c>
      <c r="AA187" s="66">
        <v>140</v>
      </c>
      <c r="AB187" s="18">
        <v>0</v>
      </c>
      <c r="AC187" s="10">
        <f t="shared" si="17"/>
        <v>0</v>
      </c>
      <c r="AD187" s="77"/>
    </row>
    <row r="188" spans="1:30">
      <c r="A188" s="17">
        <v>182</v>
      </c>
      <c r="B188" s="18" t="s">
        <v>1618</v>
      </c>
      <c r="C188" s="7" t="s">
        <v>250</v>
      </c>
      <c r="D188" s="18" t="s">
        <v>1624</v>
      </c>
      <c r="E188" s="7">
        <v>1</v>
      </c>
      <c r="F188" s="7">
        <v>0</v>
      </c>
      <c r="G188" s="18">
        <v>0</v>
      </c>
      <c r="H188" s="18">
        <v>0</v>
      </c>
      <c r="I188" s="18">
        <f t="shared" si="12"/>
        <v>0</v>
      </c>
      <c r="J188" s="7">
        <v>0</v>
      </c>
      <c r="K188" s="66">
        <v>30</v>
      </c>
      <c r="L188" s="18">
        <v>0</v>
      </c>
      <c r="M188" s="18">
        <f t="shared" si="13"/>
        <v>0</v>
      </c>
      <c r="N188" s="18">
        <v>0</v>
      </c>
      <c r="O188" s="66">
        <v>44</v>
      </c>
      <c r="P188" s="18">
        <v>0</v>
      </c>
      <c r="Q188" s="18">
        <f t="shared" si="14"/>
        <v>0</v>
      </c>
      <c r="R188" s="7">
        <v>6</v>
      </c>
      <c r="S188" s="66">
        <v>8</v>
      </c>
      <c r="T188" s="18">
        <v>0</v>
      </c>
      <c r="U188" s="18">
        <f t="shared" si="15"/>
        <v>0</v>
      </c>
      <c r="V188" s="7">
        <v>32</v>
      </c>
      <c r="W188" s="66">
        <v>64</v>
      </c>
      <c r="X188" s="18">
        <v>0</v>
      </c>
      <c r="Y188" s="18">
        <f t="shared" si="16"/>
        <v>0</v>
      </c>
      <c r="Z188" s="7">
        <v>20</v>
      </c>
      <c r="AA188" s="66">
        <v>140</v>
      </c>
      <c r="AB188" s="18">
        <v>0</v>
      </c>
      <c r="AC188" s="10">
        <f t="shared" si="17"/>
        <v>0</v>
      </c>
      <c r="AD188" s="77"/>
    </row>
    <row r="189" spans="1:30">
      <c r="A189" s="17">
        <v>183</v>
      </c>
      <c r="B189" s="18" t="s">
        <v>1618</v>
      </c>
      <c r="C189" s="7" t="s">
        <v>251</v>
      </c>
      <c r="D189" s="18" t="s">
        <v>1624</v>
      </c>
      <c r="E189" s="7">
        <v>1</v>
      </c>
      <c r="F189" s="7">
        <v>0</v>
      </c>
      <c r="G189" s="18">
        <v>0</v>
      </c>
      <c r="H189" s="18">
        <v>0</v>
      </c>
      <c r="I189" s="18">
        <f t="shared" si="12"/>
        <v>0</v>
      </c>
      <c r="J189" s="7">
        <v>0</v>
      </c>
      <c r="K189" s="66">
        <v>30</v>
      </c>
      <c r="L189" s="18">
        <v>0</v>
      </c>
      <c r="M189" s="18">
        <f t="shared" si="13"/>
        <v>0</v>
      </c>
      <c r="N189" s="18">
        <v>0</v>
      </c>
      <c r="O189" s="66">
        <v>44</v>
      </c>
      <c r="P189" s="18">
        <v>0</v>
      </c>
      <c r="Q189" s="18">
        <f t="shared" si="14"/>
        <v>0</v>
      </c>
      <c r="R189" s="7">
        <v>1</v>
      </c>
      <c r="S189" s="66">
        <v>8</v>
      </c>
      <c r="T189" s="18">
        <v>0</v>
      </c>
      <c r="U189" s="18">
        <f t="shared" si="15"/>
        <v>0</v>
      </c>
      <c r="V189" s="7">
        <v>6</v>
      </c>
      <c r="W189" s="66">
        <v>64</v>
      </c>
      <c r="X189" s="18">
        <v>0</v>
      </c>
      <c r="Y189" s="18">
        <f t="shared" si="16"/>
        <v>0</v>
      </c>
      <c r="Z189" s="7">
        <v>1</v>
      </c>
      <c r="AA189" s="66">
        <v>140</v>
      </c>
      <c r="AB189" s="18">
        <v>0</v>
      </c>
      <c r="AC189" s="10">
        <f t="shared" si="17"/>
        <v>0</v>
      </c>
      <c r="AD189" s="77"/>
    </row>
    <row r="190" spans="1:30">
      <c r="A190" s="17">
        <v>184</v>
      </c>
      <c r="B190" s="18" t="s">
        <v>1618</v>
      </c>
      <c r="C190" s="7" t="s">
        <v>252</v>
      </c>
      <c r="D190" s="18" t="s">
        <v>1624</v>
      </c>
      <c r="E190" s="7">
        <v>1</v>
      </c>
      <c r="F190" s="7">
        <v>0</v>
      </c>
      <c r="G190" s="18">
        <v>0</v>
      </c>
      <c r="H190" s="18">
        <v>0</v>
      </c>
      <c r="I190" s="18">
        <f t="shared" si="12"/>
        <v>0</v>
      </c>
      <c r="J190" s="7">
        <v>0</v>
      </c>
      <c r="K190" s="66">
        <v>30</v>
      </c>
      <c r="L190" s="18">
        <v>0</v>
      </c>
      <c r="M190" s="18">
        <f t="shared" si="13"/>
        <v>0</v>
      </c>
      <c r="N190" s="18">
        <v>0</v>
      </c>
      <c r="O190" s="66">
        <v>44</v>
      </c>
      <c r="P190" s="18">
        <v>0</v>
      </c>
      <c r="Q190" s="18">
        <f t="shared" si="14"/>
        <v>0</v>
      </c>
      <c r="R190" s="7">
        <v>2</v>
      </c>
      <c r="S190" s="66">
        <v>8</v>
      </c>
      <c r="T190" s="18">
        <v>0</v>
      </c>
      <c r="U190" s="18">
        <f t="shared" si="15"/>
        <v>0</v>
      </c>
      <c r="V190" s="7">
        <v>10</v>
      </c>
      <c r="W190" s="66">
        <v>64</v>
      </c>
      <c r="X190" s="18">
        <v>0</v>
      </c>
      <c r="Y190" s="18">
        <f t="shared" si="16"/>
        <v>0</v>
      </c>
      <c r="Z190" s="7">
        <v>18</v>
      </c>
      <c r="AA190" s="66">
        <v>140</v>
      </c>
      <c r="AB190" s="18">
        <v>0</v>
      </c>
      <c r="AC190" s="10">
        <f t="shared" si="17"/>
        <v>0</v>
      </c>
      <c r="AD190" s="77"/>
    </row>
    <row r="191" spans="1:30">
      <c r="A191" s="17">
        <v>185</v>
      </c>
      <c r="B191" s="18" t="s">
        <v>1618</v>
      </c>
      <c r="C191" s="7" t="s">
        <v>253</v>
      </c>
      <c r="D191" s="18" t="s">
        <v>1624</v>
      </c>
      <c r="E191" s="7">
        <v>3</v>
      </c>
      <c r="F191" s="7">
        <v>2</v>
      </c>
      <c r="G191" s="18">
        <v>0</v>
      </c>
      <c r="H191" s="18">
        <v>0</v>
      </c>
      <c r="I191" s="18">
        <f t="shared" si="12"/>
        <v>2</v>
      </c>
      <c r="J191" s="7">
        <v>0</v>
      </c>
      <c r="K191" s="66">
        <v>30</v>
      </c>
      <c r="L191" s="18">
        <v>0</v>
      </c>
      <c r="M191" s="18">
        <f t="shared" si="13"/>
        <v>0</v>
      </c>
      <c r="N191" s="18">
        <v>2</v>
      </c>
      <c r="O191" s="66">
        <v>44</v>
      </c>
      <c r="P191" s="18">
        <v>0</v>
      </c>
      <c r="Q191" s="18">
        <f t="shared" si="14"/>
        <v>0</v>
      </c>
      <c r="R191" s="7">
        <v>12</v>
      </c>
      <c r="S191" s="66">
        <v>8</v>
      </c>
      <c r="T191" s="18">
        <v>0</v>
      </c>
      <c r="U191" s="18">
        <f t="shared" si="15"/>
        <v>3</v>
      </c>
      <c r="V191" s="7">
        <v>63</v>
      </c>
      <c r="W191" s="66">
        <v>64</v>
      </c>
      <c r="X191" s="18">
        <v>0</v>
      </c>
      <c r="Y191" s="18">
        <f t="shared" si="16"/>
        <v>0</v>
      </c>
      <c r="Z191" s="7">
        <v>8</v>
      </c>
      <c r="AA191" s="66">
        <v>140</v>
      </c>
      <c r="AB191" s="18">
        <v>0</v>
      </c>
      <c r="AC191" s="10">
        <f t="shared" si="17"/>
        <v>0</v>
      </c>
      <c r="AD191" s="77"/>
    </row>
    <row r="192" spans="1:30">
      <c r="A192" s="17">
        <v>186</v>
      </c>
      <c r="B192" s="18" t="s">
        <v>1618</v>
      </c>
      <c r="C192" s="7" t="s">
        <v>254</v>
      </c>
      <c r="D192" s="18" t="s">
        <v>1624</v>
      </c>
      <c r="E192" s="7">
        <v>1</v>
      </c>
      <c r="F192" s="7">
        <v>3</v>
      </c>
      <c r="G192" s="18">
        <v>0</v>
      </c>
      <c r="H192" s="18">
        <v>0</v>
      </c>
      <c r="I192" s="18">
        <f t="shared" si="12"/>
        <v>3</v>
      </c>
      <c r="J192" s="7">
        <v>0</v>
      </c>
      <c r="K192" s="66">
        <v>30</v>
      </c>
      <c r="L192" s="18">
        <v>0</v>
      </c>
      <c r="M192" s="18">
        <f t="shared" si="13"/>
        <v>0</v>
      </c>
      <c r="N192" s="18">
        <v>5</v>
      </c>
      <c r="O192" s="66">
        <v>44</v>
      </c>
      <c r="P192" s="18">
        <v>0</v>
      </c>
      <c r="Q192" s="18">
        <f t="shared" si="14"/>
        <v>0</v>
      </c>
      <c r="R192" s="7">
        <v>0</v>
      </c>
      <c r="S192" s="66">
        <v>8</v>
      </c>
      <c r="T192" s="18">
        <v>0</v>
      </c>
      <c r="U192" s="18">
        <f t="shared" si="15"/>
        <v>0</v>
      </c>
      <c r="V192" s="7">
        <v>0</v>
      </c>
      <c r="W192" s="66">
        <v>64</v>
      </c>
      <c r="X192" s="18">
        <v>0</v>
      </c>
      <c r="Y192" s="18">
        <f t="shared" si="16"/>
        <v>0</v>
      </c>
      <c r="Z192" s="7">
        <v>8</v>
      </c>
      <c r="AA192" s="66">
        <v>140</v>
      </c>
      <c r="AB192" s="18">
        <v>0</v>
      </c>
      <c r="AC192" s="10">
        <f t="shared" si="17"/>
        <v>0</v>
      </c>
      <c r="AD192" s="77"/>
    </row>
    <row r="193" spans="1:30">
      <c r="A193" s="17">
        <v>187</v>
      </c>
      <c r="B193" s="18" t="s">
        <v>1618</v>
      </c>
      <c r="C193" s="7" t="s">
        <v>255</v>
      </c>
      <c r="D193" s="18" t="s">
        <v>1624</v>
      </c>
      <c r="E193" s="7">
        <v>1</v>
      </c>
      <c r="F193" s="7">
        <v>0</v>
      </c>
      <c r="G193" s="18">
        <v>0</v>
      </c>
      <c r="H193" s="18">
        <v>0</v>
      </c>
      <c r="I193" s="18">
        <f t="shared" si="12"/>
        <v>0</v>
      </c>
      <c r="J193" s="7">
        <v>0</v>
      </c>
      <c r="K193" s="66">
        <v>30</v>
      </c>
      <c r="L193" s="18">
        <v>0</v>
      </c>
      <c r="M193" s="18">
        <f t="shared" si="13"/>
        <v>0</v>
      </c>
      <c r="N193" s="18">
        <v>0</v>
      </c>
      <c r="O193" s="66">
        <v>44</v>
      </c>
      <c r="P193" s="18">
        <v>0</v>
      </c>
      <c r="Q193" s="18">
        <f t="shared" si="14"/>
        <v>0</v>
      </c>
      <c r="R193" s="7">
        <v>0</v>
      </c>
      <c r="S193" s="66">
        <v>8</v>
      </c>
      <c r="T193" s="18">
        <v>0</v>
      </c>
      <c r="U193" s="18">
        <f t="shared" si="15"/>
        <v>0</v>
      </c>
      <c r="V193" s="7">
        <v>0</v>
      </c>
      <c r="W193" s="66">
        <v>64</v>
      </c>
      <c r="X193" s="18">
        <v>0</v>
      </c>
      <c r="Y193" s="18">
        <f t="shared" si="16"/>
        <v>0</v>
      </c>
      <c r="Z193" s="7">
        <v>4</v>
      </c>
      <c r="AA193" s="66">
        <v>140</v>
      </c>
      <c r="AB193" s="18">
        <v>0</v>
      </c>
      <c r="AC193" s="10">
        <f t="shared" si="17"/>
        <v>0</v>
      </c>
      <c r="AD193" s="77"/>
    </row>
    <row r="194" spans="1:30">
      <c r="A194" s="17">
        <v>188</v>
      </c>
      <c r="B194" s="18" t="s">
        <v>1618</v>
      </c>
      <c r="C194" s="7" t="s">
        <v>256</v>
      </c>
      <c r="D194" s="18" t="s">
        <v>1624</v>
      </c>
      <c r="E194" s="7">
        <v>1</v>
      </c>
      <c r="F194" s="7">
        <v>0</v>
      </c>
      <c r="G194" s="18">
        <v>0</v>
      </c>
      <c r="H194" s="18">
        <v>0</v>
      </c>
      <c r="I194" s="18">
        <f t="shared" ref="I194:I255" si="18">F194-J194</f>
        <v>0</v>
      </c>
      <c r="J194" s="7">
        <v>0</v>
      </c>
      <c r="K194" s="66">
        <v>30</v>
      </c>
      <c r="L194" s="18">
        <v>0</v>
      </c>
      <c r="M194" s="18">
        <f t="shared" ref="M194:M255" si="19">IF((F194&gt;K194),E194,0)</f>
        <v>0</v>
      </c>
      <c r="N194" s="18">
        <v>0</v>
      </c>
      <c r="O194" s="66">
        <v>44</v>
      </c>
      <c r="P194" s="18">
        <v>0</v>
      </c>
      <c r="Q194" s="18">
        <f t="shared" ref="Q194:Q255" si="20">IF((N194&gt;O194),E194,0)</f>
        <v>0</v>
      </c>
      <c r="R194" s="7">
        <v>0</v>
      </c>
      <c r="S194" s="66">
        <v>8</v>
      </c>
      <c r="T194" s="18">
        <v>0</v>
      </c>
      <c r="U194" s="18">
        <f t="shared" ref="U194:U255" si="21">IF((R194&gt;S194),E194,0)</f>
        <v>0</v>
      </c>
      <c r="V194" s="7">
        <v>0</v>
      </c>
      <c r="W194" s="66">
        <v>64</v>
      </c>
      <c r="X194" s="18">
        <v>0</v>
      </c>
      <c r="Y194" s="18">
        <f t="shared" ref="Y194:Y255" si="22">IF((V194&gt;W194),E194,0)</f>
        <v>0</v>
      </c>
      <c r="Z194" s="7">
        <v>4</v>
      </c>
      <c r="AA194" s="66">
        <v>140</v>
      </c>
      <c r="AB194" s="18">
        <v>0</v>
      </c>
      <c r="AC194" s="10">
        <f t="shared" ref="AC194:AC255" si="23">IF((Z194&gt;AA194),E194,0)</f>
        <v>0</v>
      </c>
      <c r="AD194" s="77"/>
    </row>
    <row r="195" spans="1:30">
      <c r="A195" s="17">
        <v>189</v>
      </c>
      <c r="B195" s="18" t="s">
        <v>1618</v>
      </c>
      <c r="C195" s="7" t="s">
        <v>257</v>
      </c>
      <c r="D195" s="18" t="s">
        <v>1624</v>
      </c>
      <c r="E195" s="7">
        <v>1</v>
      </c>
      <c r="F195" s="7">
        <v>0</v>
      </c>
      <c r="G195" s="18">
        <v>0</v>
      </c>
      <c r="H195" s="18">
        <v>0</v>
      </c>
      <c r="I195" s="18">
        <f t="shared" si="18"/>
        <v>0</v>
      </c>
      <c r="J195" s="7">
        <v>0</v>
      </c>
      <c r="K195" s="66">
        <v>30</v>
      </c>
      <c r="L195" s="18">
        <v>0</v>
      </c>
      <c r="M195" s="18">
        <f t="shared" si="19"/>
        <v>0</v>
      </c>
      <c r="N195" s="18">
        <v>0</v>
      </c>
      <c r="O195" s="66">
        <v>44</v>
      </c>
      <c r="P195" s="18">
        <v>0</v>
      </c>
      <c r="Q195" s="18">
        <f t="shared" si="20"/>
        <v>0</v>
      </c>
      <c r="R195" s="7">
        <v>0</v>
      </c>
      <c r="S195" s="66">
        <v>8</v>
      </c>
      <c r="T195" s="18">
        <v>0</v>
      </c>
      <c r="U195" s="18">
        <f t="shared" si="21"/>
        <v>0</v>
      </c>
      <c r="V195" s="7">
        <v>0</v>
      </c>
      <c r="W195" s="66">
        <v>64</v>
      </c>
      <c r="X195" s="18">
        <v>0</v>
      </c>
      <c r="Y195" s="18">
        <f t="shared" si="22"/>
        <v>0</v>
      </c>
      <c r="Z195" s="7">
        <v>2</v>
      </c>
      <c r="AA195" s="66">
        <v>140</v>
      </c>
      <c r="AB195" s="18">
        <v>0</v>
      </c>
      <c r="AC195" s="10">
        <f t="shared" si="23"/>
        <v>0</v>
      </c>
      <c r="AD195" s="77"/>
    </row>
    <row r="196" spans="1:30">
      <c r="A196" s="17">
        <v>190</v>
      </c>
      <c r="B196" s="18" t="s">
        <v>1618</v>
      </c>
      <c r="C196" s="7" t="s">
        <v>258</v>
      </c>
      <c r="D196" s="18" t="s">
        <v>1624</v>
      </c>
      <c r="E196" s="7">
        <v>3</v>
      </c>
      <c r="F196" s="7">
        <v>4</v>
      </c>
      <c r="G196" s="18">
        <v>0</v>
      </c>
      <c r="H196" s="18">
        <v>0</v>
      </c>
      <c r="I196" s="18">
        <f t="shared" si="18"/>
        <v>4</v>
      </c>
      <c r="J196" s="7">
        <v>0</v>
      </c>
      <c r="K196" s="66">
        <v>30</v>
      </c>
      <c r="L196" s="18">
        <v>0</v>
      </c>
      <c r="M196" s="18">
        <f t="shared" si="19"/>
        <v>0</v>
      </c>
      <c r="N196" s="18">
        <v>13</v>
      </c>
      <c r="O196" s="66">
        <v>44</v>
      </c>
      <c r="P196" s="18">
        <v>0</v>
      </c>
      <c r="Q196" s="18">
        <f t="shared" si="20"/>
        <v>0</v>
      </c>
      <c r="R196" s="7">
        <v>3</v>
      </c>
      <c r="S196" s="66">
        <v>8</v>
      </c>
      <c r="T196" s="18">
        <v>0</v>
      </c>
      <c r="U196" s="18">
        <f t="shared" si="21"/>
        <v>0</v>
      </c>
      <c r="V196" s="7">
        <v>7</v>
      </c>
      <c r="W196" s="66">
        <v>64</v>
      </c>
      <c r="X196" s="18">
        <v>0</v>
      </c>
      <c r="Y196" s="18">
        <f t="shared" si="22"/>
        <v>0</v>
      </c>
      <c r="Z196" s="7">
        <v>21</v>
      </c>
      <c r="AA196" s="66">
        <v>140</v>
      </c>
      <c r="AB196" s="18">
        <v>0</v>
      </c>
      <c r="AC196" s="10">
        <f t="shared" si="23"/>
        <v>0</v>
      </c>
      <c r="AD196" s="77"/>
    </row>
    <row r="197" spans="1:30">
      <c r="A197" s="17">
        <v>191</v>
      </c>
      <c r="B197" s="18" t="s">
        <v>1619</v>
      </c>
      <c r="C197" s="7" t="s">
        <v>259</v>
      </c>
      <c r="D197" s="18" t="s">
        <v>1624</v>
      </c>
      <c r="E197" s="7">
        <v>3</v>
      </c>
      <c r="F197" s="7">
        <v>8</v>
      </c>
      <c r="G197" s="18">
        <v>0</v>
      </c>
      <c r="H197" s="18">
        <v>0</v>
      </c>
      <c r="I197" s="18">
        <f t="shared" si="18"/>
        <v>8</v>
      </c>
      <c r="J197" s="7">
        <v>0</v>
      </c>
      <c r="K197" s="66">
        <v>30</v>
      </c>
      <c r="L197" s="18">
        <v>0</v>
      </c>
      <c r="M197" s="18">
        <f t="shared" si="19"/>
        <v>0</v>
      </c>
      <c r="N197" s="18">
        <v>12</v>
      </c>
      <c r="O197" s="66">
        <v>44</v>
      </c>
      <c r="P197" s="18">
        <v>0</v>
      </c>
      <c r="Q197" s="18">
        <f t="shared" si="20"/>
        <v>0</v>
      </c>
      <c r="R197" s="7">
        <v>14</v>
      </c>
      <c r="S197" s="66">
        <v>8</v>
      </c>
      <c r="T197" s="18">
        <v>0</v>
      </c>
      <c r="U197" s="18">
        <f t="shared" si="21"/>
        <v>3</v>
      </c>
      <c r="V197" s="7">
        <v>65</v>
      </c>
      <c r="W197" s="66">
        <v>64</v>
      </c>
      <c r="X197" s="18">
        <v>0</v>
      </c>
      <c r="Y197" s="18">
        <f t="shared" si="22"/>
        <v>3</v>
      </c>
      <c r="Z197" s="7">
        <v>32</v>
      </c>
      <c r="AA197" s="66">
        <v>140</v>
      </c>
      <c r="AB197" s="18">
        <v>0</v>
      </c>
      <c r="AC197" s="10">
        <f t="shared" si="23"/>
        <v>0</v>
      </c>
      <c r="AD197" s="77"/>
    </row>
    <row r="198" spans="1:30">
      <c r="A198" s="17">
        <v>192</v>
      </c>
      <c r="B198" s="18" t="s">
        <v>1619</v>
      </c>
      <c r="C198" s="7" t="s">
        <v>260</v>
      </c>
      <c r="D198" s="18" t="s">
        <v>1624</v>
      </c>
      <c r="E198" s="7">
        <v>3</v>
      </c>
      <c r="F198" s="7">
        <v>13</v>
      </c>
      <c r="G198" s="18">
        <v>0</v>
      </c>
      <c r="H198" s="18">
        <v>0</v>
      </c>
      <c r="I198" s="18">
        <f t="shared" si="18"/>
        <v>13</v>
      </c>
      <c r="J198" s="7">
        <v>0</v>
      </c>
      <c r="K198" s="66">
        <v>30</v>
      </c>
      <c r="L198" s="18">
        <v>0</v>
      </c>
      <c r="M198" s="18">
        <f t="shared" si="19"/>
        <v>0</v>
      </c>
      <c r="N198" s="18">
        <v>40</v>
      </c>
      <c r="O198" s="66">
        <v>44</v>
      </c>
      <c r="P198" s="18">
        <v>0</v>
      </c>
      <c r="Q198" s="18">
        <f t="shared" si="20"/>
        <v>0</v>
      </c>
      <c r="R198" s="7">
        <v>7</v>
      </c>
      <c r="S198" s="66">
        <v>8</v>
      </c>
      <c r="T198" s="18">
        <v>0</v>
      </c>
      <c r="U198" s="18">
        <f t="shared" si="21"/>
        <v>0</v>
      </c>
      <c r="V198" s="7">
        <v>34</v>
      </c>
      <c r="W198" s="66">
        <v>64</v>
      </c>
      <c r="X198" s="18">
        <v>0</v>
      </c>
      <c r="Y198" s="18">
        <f t="shared" si="22"/>
        <v>0</v>
      </c>
      <c r="Z198" s="7" t="s">
        <v>1626</v>
      </c>
      <c r="AA198" s="66">
        <v>140</v>
      </c>
      <c r="AB198" s="18">
        <v>0</v>
      </c>
      <c r="AC198" s="10">
        <f t="shared" si="23"/>
        <v>3</v>
      </c>
      <c r="AD198" s="77"/>
    </row>
    <row r="199" spans="1:30">
      <c r="A199" s="17">
        <v>193</v>
      </c>
      <c r="B199" s="18" t="s">
        <v>1619</v>
      </c>
      <c r="C199" s="7" t="s">
        <v>261</v>
      </c>
      <c r="D199" s="18" t="s">
        <v>1624</v>
      </c>
      <c r="E199" s="7">
        <v>1</v>
      </c>
      <c r="F199" s="7">
        <v>3</v>
      </c>
      <c r="G199" s="18">
        <v>0</v>
      </c>
      <c r="H199" s="18">
        <v>0</v>
      </c>
      <c r="I199" s="18">
        <f t="shared" si="18"/>
        <v>3</v>
      </c>
      <c r="J199" s="7">
        <v>0</v>
      </c>
      <c r="K199" s="66">
        <v>30</v>
      </c>
      <c r="L199" s="18">
        <v>0</v>
      </c>
      <c r="M199" s="18">
        <f t="shared" si="19"/>
        <v>0</v>
      </c>
      <c r="N199" s="18">
        <v>10</v>
      </c>
      <c r="O199" s="66">
        <v>44</v>
      </c>
      <c r="P199" s="18">
        <v>0</v>
      </c>
      <c r="Q199" s="18">
        <f t="shared" si="20"/>
        <v>0</v>
      </c>
      <c r="R199" s="7">
        <v>9</v>
      </c>
      <c r="S199" s="66">
        <v>8</v>
      </c>
      <c r="T199" s="18">
        <v>0</v>
      </c>
      <c r="U199" s="18">
        <f t="shared" si="21"/>
        <v>1</v>
      </c>
      <c r="V199" s="7">
        <v>25</v>
      </c>
      <c r="W199" s="66">
        <v>64</v>
      </c>
      <c r="X199" s="18">
        <v>0</v>
      </c>
      <c r="Y199" s="18">
        <f t="shared" si="22"/>
        <v>0</v>
      </c>
      <c r="Z199" s="7">
        <v>19</v>
      </c>
      <c r="AA199" s="66">
        <v>140</v>
      </c>
      <c r="AB199" s="18">
        <v>0</v>
      </c>
      <c r="AC199" s="10">
        <f t="shared" si="23"/>
        <v>0</v>
      </c>
      <c r="AD199" s="77"/>
    </row>
    <row r="200" spans="1:30">
      <c r="A200" s="17">
        <v>194</v>
      </c>
      <c r="B200" s="18" t="s">
        <v>1619</v>
      </c>
      <c r="C200" s="7" t="s">
        <v>262</v>
      </c>
      <c r="D200" s="18" t="s">
        <v>1624</v>
      </c>
      <c r="E200" s="7">
        <v>131</v>
      </c>
      <c r="F200" s="7">
        <v>13</v>
      </c>
      <c r="G200" s="18">
        <v>0</v>
      </c>
      <c r="H200" s="18">
        <v>0</v>
      </c>
      <c r="I200" s="18">
        <f t="shared" si="18"/>
        <v>13</v>
      </c>
      <c r="J200" s="7">
        <v>0</v>
      </c>
      <c r="K200" s="66">
        <v>30</v>
      </c>
      <c r="L200" s="18">
        <v>0</v>
      </c>
      <c r="M200" s="18">
        <f t="shared" si="19"/>
        <v>0</v>
      </c>
      <c r="N200" s="18">
        <v>5</v>
      </c>
      <c r="O200" s="66">
        <v>44</v>
      </c>
      <c r="P200" s="18">
        <v>0</v>
      </c>
      <c r="Q200" s="18">
        <f t="shared" si="20"/>
        <v>0</v>
      </c>
      <c r="R200" s="7">
        <v>6</v>
      </c>
      <c r="S200" s="66">
        <v>8</v>
      </c>
      <c r="T200" s="18">
        <v>0</v>
      </c>
      <c r="U200" s="18">
        <f t="shared" si="21"/>
        <v>0</v>
      </c>
      <c r="V200" s="7">
        <v>36</v>
      </c>
      <c r="W200" s="66">
        <v>64</v>
      </c>
      <c r="X200" s="18">
        <v>0</v>
      </c>
      <c r="Y200" s="18">
        <f t="shared" si="22"/>
        <v>0</v>
      </c>
      <c r="Z200" s="7">
        <v>23</v>
      </c>
      <c r="AA200" s="66">
        <v>140</v>
      </c>
      <c r="AB200" s="18">
        <v>0</v>
      </c>
      <c r="AC200" s="10">
        <f t="shared" si="23"/>
        <v>0</v>
      </c>
      <c r="AD200" s="77"/>
    </row>
    <row r="201" spans="1:30">
      <c r="A201" s="17">
        <v>195</v>
      </c>
      <c r="B201" s="18" t="s">
        <v>1619</v>
      </c>
      <c r="C201" s="7" t="s">
        <v>196</v>
      </c>
      <c r="D201" s="18" t="s">
        <v>1624</v>
      </c>
      <c r="E201" s="7">
        <v>43</v>
      </c>
      <c r="F201" s="7">
        <v>45</v>
      </c>
      <c r="G201" s="18">
        <v>0</v>
      </c>
      <c r="H201" s="18">
        <v>0</v>
      </c>
      <c r="I201" s="18">
        <f t="shared" si="18"/>
        <v>45</v>
      </c>
      <c r="J201" s="7">
        <v>0</v>
      </c>
      <c r="K201" s="66">
        <v>30</v>
      </c>
      <c r="L201" s="18">
        <v>0</v>
      </c>
      <c r="M201" s="18">
        <f t="shared" si="19"/>
        <v>43</v>
      </c>
      <c r="N201" s="18">
        <v>43</v>
      </c>
      <c r="O201" s="66">
        <v>44</v>
      </c>
      <c r="P201" s="18">
        <v>0</v>
      </c>
      <c r="Q201" s="18">
        <f t="shared" si="20"/>
        <v>0</v>
      </c>
      <c r="R201" s="7">
        <v>13</v>
      </c>
      <c r="S201" s="66">
        <v>8</v>
      </c>
      <c r="T201" s="18">
        <v>0</v>
      </c>
      <c r="U201" s="18">
        <f t="shared" si="21"/>
        <v>43</v>
      </c>
      <c r="V201" s="7">
        <v>60</v>
      </c>
      <c r="W201" s="66">
        <v>64</v>
      </c>
      <c r="X201" s="18">
        <v>0</v>
      </c>
      <c r="Y201" s="18">
        <f t="shared" si="22"/>
        <v>0</v>
      </c>
      <c r="Z201" s="7">
        <v>17</v>
      </c>
      <c r="AA201" s="66">
        <v>140</v>
      </c>
      <c r="AB201" s="18">
        <v>0</v>
      </c>
      <c r="AC201" s="10">
        <f t="shared" si="23"/>
        <v>0</v>
      </c>
      <c r="AD201" s="77"/>
    </row>
    <row r="202" spans="1:30">
      <c r="A202" s="17">
        <v>196</v>
      </c>
      <c r="B202" s="18" t="s">
        <v>1619</v>
      </c>
      <c r="C202" s="7" t="s">
        <v>263</v>
      </c>
      <c r="D202" s="18" t="s">
        <v>1624</v>
      </c>
      <c r="E202" s="7">
        <v>2</v>
      </c>
      <c r="F202" s="7">
        <v>5</v>
      </c>
      <c r="G202" s="18">
        <v>0</v>
      </c>
      <c r="H202" s="18">
        <v>0</v>
      </c>
      <c r="I202" s="18">
        <f t="shared" si="18"/>
        <v>5</v>
      </c>
      <c r="J202" s="7">
        <v>0</v>
      </c>
      <c r="K202" s="66">
        <v>30</v>
      </c>
      <c r="L202" s="18">
        <v>0</v>
      </c>
      <c r="M202" s="18">
        <f t="shared" si="19"/>
        <v>0</v>
      </c>
      <c r="N202" s="18">
        <v>8</v>
      </c>
      <c r="O202" s="66">
        <v>44</v>
      </c>
      <c r="P202" s="18">
        <v>0</v>
      </c>
      <c r="Q202" s="18">
        <f t="shared" si="20"/>
        <v>0</v>
      </c>
      <c r="R202" s="7">
        <v>10</v>
      </c>
      <c r="S202" s="66">
        <v>8</v>
      </c>
      <c r="T202" s="18">
        <v>0</v>
      </c>
      <c r="U202" s="18">
        <f t="shared" si="21"/>
        <v>2</v>
      </c>
      <c r="V202" s="7">
        <v>54</v>
      </c>
      <c r="W202" s="66">
        <v>64</v>
      </c>
      <c r="X202" s="18">
        <v>0</v>
      </c>
      <c r="Y202" s="18">
        <f t="shared" si="22"/>
        <v>0</v>
      </c>
      <c r="Z202" s="7">
        <v>11</v>
      </c>
      <c r="AA202" s="66">
        <v>140</v>
      </c>
      <c r="AB202" s="18">
        <v>0</v>
      </c>
      <c r="AC202" s="10">
        <f t="shared" si="23"/>
        <v>0</v>
      </c>
      <c r="AD202" s="77"/>
    </row>
    <row r="203" spans="1:30">
      <c r="A203" s="17">
        <v>197</v>
      </c>
      <c r="B203" s="18" t="s">
        <v>1619</v>
      </c>
      <c r="C203" s="7" t="s">
        <v>264</v>
      </c>
      <c r="D203" s="18" t="s">
        <v>1624</v>
      </c>
      <c r="E203" s="7">
        <v>3</v>
      </c>
      <c r="F203" s="7">
        <v>30</v>
      </c>
      <c r="G203" s="18">
        <v>0</v>
      </c>
      <c r="H203" s="18">
        <v>0</v>
      </c>
      <c r="I203" s="18">
        <f t="shared" si="18"/>
        <v>30</v>
      </c>
      <c r="J203" s="7">
        <v>0</v>
      </c>
      <c r="K203" s="66">
        <v>30</v>
      </c>
      <c r="L203" s="18">
        <v>0</v>
      </c>
      <c r="M203" s="18">
        <f t="shared" si="19"/>
        <v>0</v>
      </c>
      <c r="N203" s="18">
        <v>37</v>
      </c>
      <c r="O203" s="66">
        <v>44</v>
      </c>
      <c r="P203" s="18">
        <v>0</v>
      </c>
      <c r="Q203" s="18">
        <f t="shared" si="20"/>
        <v>0</v>
      </c>
      <c r="R203" s="7">
        <v>10</v>
      </c>
      <c r="S203" s="66">
        <v>8</v>
      </c>
      <c r="T203" s="18">
        <v>0</v>
      </c>
      <c r="U203" s="18">
        <f t="shared" si="21"/>
        <v>3</v>
      </c>
      <c r="V203" s="7">
        <v>54</v>
      </c>
      <c r="W203" s="66">
        <v>64</v>
      </c>
      <c r="X203" s="18">
        <v>0</v>
      </c>
      <c r="Y203" s="18">
        <f t="shared" si="22"/>
        <v>0</v>
      </c>
      <c r="Z203" s="7">
        <v>13</v>
      </c>
      <c r="AA203" s="66">
        <v>140</v>
      </c>
      <c r="AB203" s="18">
        <v>0</v>
      </c>
      <c r="AC203" s="10">
        <f t="shared" si="23"/>
        <v>0</v>
      </c>
      <c r="AD203" s="77"/>
    </row>
    <row r="204" spans="1:30">
      <c r="A204" s="17">
        <v>198</v>
      </c>
      <c r="B204" s="18" t="s">
        <v>1619</v>
      </c>
      <c r="C204" s="7" t="s">
        <v>265</v>
      </c>
      <c r="D204" s="18" t="s">
        <v>1624</v>
      </c>
      <c r="E204" s="7">
        <v>1</v>
      </c>
      <c r="F204" s="7">
        <v>7</v>
      </c>
      <c r="G204" s="18">
        <v>0</v>
      </c>
      <c r="H204" s="18">
        <v>0</v>
      </c>
      <c r="I204" s="18">
        <f t="shared" si="18"/>
        <v>7</v>
      </c>
      <c r="J204" s="7">
        <v>0</v>
      </c>
      <c r="K204" s="66">
        <v>30</v>
      </c>
      <c r="L204" s="18">
        <v>0</v>
      </c>
      <c r="M204" s="18">
        <f t="shared" si="19"/>
        <v>0</v>
      </c>
      <c r="N204" s="18">
        <v>8</v>
      </c>
      <c r="O204" s="66">
        <v>44</v>
      </c>
      <c r="P204" s="18">
        <v>0</v>
      </c>
      <c r="Q204" s="18">
        <f t="shared" si="20"/>
        <v>0</v>
      </c>
      <c r="R204" s="7">
        <v>9</v>
      </c>
      <c r="S204" s="66">
        <v>8</v>
      </c>
      <c r="T204" s="18">
        <v>0</v>
      </c>
      <c r="U204" s="18">
        <f t="shared" si="21"/>
        <v>1</v>
      </c>
      <c r="V204" s="7">
        <v>49</v>
      </c>
      <c r="W204" s="66">
        <v>64</v>
      </c>
      <c r="X204" s="18">
        <v>0</v>
      </c>
      <c r="Y204" s="18">
        <f t="shared" si="22"/>
        <v>0</v>
      </c>
      <c r="Z204" s="7">
        <v>12</v>
      </c>
      <c r="AA204" s="66">
        <v>140</v>
      </c>
      <c r="AB204" s="18">
        <v>0</v>
      </c>
      <c r="AC204" s="10">
        <f t="shared" si="23"/>
        <v>0</v>
      </c>
      <c r="AD204" s="77"/>
    </row>
    <row r="205" spans="1:30">
      <c r="A205" s="17">
        <v>199</v>
      </c>
      <c r="B205" s="18" t="s">
        <v>1619</v>
      </c>
      <c r="C205" s="7" t="s">
        <v>266</v>
      </c>
      <c r="D205" s="18" t="s">
        <v>1624</v>
      </c>
      <c r="E205" s="7">
        <v>1</v>
      </c>
      <c r="F205" s="7">
        <v>4</v>
      </c>
      <c r="G205" s="18">
        <v>0</v>
      </c>
      <c r="H205" s="18">
        <v>0</v>
      </c>
      <c r="I205" s="18">
        <f t="shared" si="18"/>
        <v>4</v>
      </c>
      <c r="J205" s="7">
        <v>0</v>
      </c>
      <c r="K205" s="66">
        <v>30</v>
      </c>
      <c r="L205" s="18">
        <v>0</v>
      </c>
      <c r="M205" s="18">
        <f t="shared" si="19"/>
        <v>0</v>
      </c>
      <c r="N205" s="18">
        <v>3</v>
      </c>
      <c r="O205" s="66">
        <v>44</v>
      </c>
      <c r="P205" s="18">
        <v>0</v>
      </c>
      <c r="Q205" s="18">
        <f t="shared" si="20"/>
        <v>0</v>
      </c>
      <c r="R205" s="7">
        <v>10</v>
      </c>
      <c r="S205" s="66">
        <v>8</v>
      </c>
      <c r="T205" s="18">
        <v>0</v>
      </c>
      <c r="U205" s="18">
        <f t="shared" si="21"/>
        <v>1</v>
      </c>
      <c r="V205" s="7">
        <v>54</v>
      </c>
      <c r="W205" s="66">
        <v>64</v>
      </c>
      <c r="X205" s="18">
        <v>0</v>
      </c>
      <c r="Y205" s="18">
        <f t="shared" si="22"/>
        <v>0</v>
      </c>
      <c r="Z205" s="7">
        <v>6</v>
      </c>
      <c r="AA205" s="66">
        <v>140</v>
      </c>
      <c r="AB205" s="18">
        <v>0</v>
      </c>
      <c r="AC205" s="10">
        <f t="shared" si="23"/>
        <v>0</v>
      </c>
      <c r="AD205" s="77"/>
    </row>
    <row r="206" spans="1:30">
      <c r="A206" s="17">
        <v>200</v>
      </c>
      <c r="B206" s="18" t="s">
        <v>1619</v>
      </c>
      <c r="C206" s="7" t="s">
        <v>267</v>
      </c>
      <c r="D206" s="18" t="s">
        <v>1624</v>
      </c>
      <c r="E206" s="7">
        <v>4</v>
      </c>
      <c r="F206" s="7">
        <v>4</v>
      </c>
      <c r="G206" s="18">
        <v>0</v>
      </c>
      <c r="H206" s="18">
        <v>0</v>
      </c>
      <c r="I206" s="18">
        <f t="shared" si="18"/>
        <v>4</v>
      </c>
      <c r="J206" s="7">
        <v>0</v>
      </c>
      <c r="K206" s="66">
        <v>30</v>
      </c>
      <c r="L206" s="18">
        <v>0</v>
      </c>
      <c r="M206" s="18">
        <f t="shared" si="19"/>
        <v>0</v>
      </c>
      <c r="N206" s="18">
        <v>8</v>
      </c>
      <c r="O206" s="66">
        <v>44</v>
      </c>
      <c r="P206" s="18">
        <v>0</v>
      </c>
      <c r="Q206" s="18">
        <f t="shared" si="20"/>
        <v>0</v>
      </c>
      <c r="R206" s="7">
        <v>10</v>
      </c>
      <c r="S206" s="66">
        <v>8</v>
      </c>
      <c r="T206" s="18">
        <v>0</v>
      </c>
      <c r="U206" s="18">
        <f t="shared" si="21"/>
        <v>4</v>
      </c>
      <c r="V206" s="7">
        <v>54</v>
      </c>
      <c r="W206" s="66">
        <v>64</v>
      </c>
      <c r="X206" s="18">
        <v>0</v>
      </c>
      <c r="Y206" s="18">
        <f t="shared" si="22"/>
        <v>0</v>
      </c>
      <c r="Z206" s="7">
        <v>27</v>
      </c>
      <c r="AA206" s="66">
        <v>140</v>
      </c>
      <c r="AB206" s="18">
        <v>0</v>
      </c>
      <c r="AC206" s="10">
        <f t="shared" si="23"/>
        <v>0</v>
      </c>
      <c r="AD206" s="77"/>
    </row>
    <row r="207" spans="1:30">
      <c r="A207" s="17">
        <v>201</v>
      </c>
      <c r="B207" s="18" t="s">
        <v>1619</v>
      </c>
      <c r="C207" s="7" t="s">
        <v>268</v>
      </c>
      <c r="D207" s="18" t="s">
        <v>1624</v>
      </c>
      <c r="E207" s="7">
        <v>1</v>
      </c>
      <c r="F207" s="7">
        <v>7</v>
      </c>
      <c r="G207" s="18">
        <v>0</v>
      </c>
      <c r="H207" s="18">
        <v>0</v>
      </c>
      <c r="I207" s="18">
        <f t="shared" si="18"/>
        <v>7</v>
      </c>
      <c r="J207" s="7">
        <v>0</v>
      </c>
      <c r="K207" s="66">
        <v>30</v>
      </c>
      <c r="L207" s="18">
        <v>0</v>
      </c>
      <c r="M207" s="18">
        <f t="shared" si="19"/>
        <v>0</v>
      </c>
      <c r="N207" s="18">
        <v>22</v>
      </c>
      <c r="O207" s="66">
        <v>44</v>
      </c>
      <c r="P207" s="18">
        <v>0</v>
      </c>
      <c r="Q207" s="18">
        <f t="shared" si="20"/>
        <v>0</v>
      </c>
      <c r="R207" s="7">
        <v>3</v>
      </c>
      <c r="S207" s="66">
        <v>8</v>
      </c>
      <c r="T207" s="18">
        <v>0</v>
      </c>
      <c r="U207" s="18">
        <f t="shared" si="21"/>
        <v>0</v>
      </c>
      <c r="V207" s="7">
        <v>14</v>
      </c>
      <c r="W207" s="66">
        <v>64</v>
      </c>
      <c r="X207" s="18">
        <v>0</v>
      </c>
      <c r="Y207" s="18">
        <f t="shared" si="22"/>
        <v>0</v>
      </c>
      <c r="Z207" s="7">
        <v>50</v>
      </c>
      <c r="AA207" s="66">
        <v>140</v>
      </c>
      <c r="AB207" s="18">
        <v>0</v>
      </c>
      <c r="AC207" s="10">
        <f t="shared" si="23"/>
        <v>0</v>
      </c>
      <c r="AD207" s="77"/>
    </row>
    <row r="208" spans="1:30">
      <c r="A208" s="17">
        <v>202</v>
      </c>
      <c r="B208" s="18" t="s">
        <v>1619</v>
      </c>
      <c r="C208" s="7" t="s">
        <v>269</v>
      </c>
      <c r="D208" s="18" t="s">
        <v>1624</v>
      </c>
      <c r="E208" s="7">
        <v>1</v>
      </c>
      <c r="F208" s="7">
        <v>7</v>
      </c>
      <c r="G208" s="18">
        <v>0</v>
      </c>
      <c r="H208" s="18">
        <v>0</v>
      </c>
      <c r="I208" s="18">
        <f t="shared" si="18"/>
        <v>5</v>
      </c>
      <c r="J208" s="7">
        <v>2</v>
      </c>
      <c r="K208" s="66">
        <v>30</v>
      </c>
      <c r="L208" s="18">
        <v>0</v>
      </c>
      <c r="M208" s="18">
        <f t="shared" si="19"/>
        <v>0</v>
      </c>
      <c r="N208" s="18">
        <v>47</v>
      </c>
      <c r="O208" s="66">
        <v>44</v>
      </c>
      <c r="P208" s="18">
        <v>0</v>
      </c>
      <c r="Q208" s="18">
        <f t="shared" si="20"/>
        <v>1</v>
      </c>
      <c r="R208" s="7">
        <v>15</v>
      </c>
      <c r="S208" s="66">
        <v>8</v>
      </c>
      <c r="T208" s="18">
        <v>0</v>
      </c>
      <c r="U208" s="18">
        <f t="shared" si="21"/>
        <v>1</v>
      </c>
      <c r="V208" s="7">
        <v>58</v>
      </c>
      <c r="W208" s="66">
        <v>64</v>
      </c>
      <c r="X208" s="18">
        <v>0</v>
      </c>
      <c r="Y208" s="18">
        <f t="shared" si="22"/>
        <v>0</v>
      </c>
      <c r="Z208" s="7">
        <v>37</v>
      </c>
      <c r="AA208" s="66">
        <v>140</v>
      </c>
      <c r="AB208" s="18">
        <v>0</v>
      </c>
      <c r="AC208" s="10">
        <f t="shared" si="23"/>
        <v>0</v>
      </c>
      <c r="AD208" s="77"/>
    </row>
    <row r="209" spans="1:30">
      <c r="A209" s="17">
        <v>203</v>
      </c>
      <c r="B209" s="18" t="s">
        <v>1619</v>
      </c>
      <c r="C209" s="7" t="s">
        <v>231</v>
      </c>
      <c r="D209" s="18" t="s">
        <v>1624</v>
      </c>
      <c r="E209" s="7">
        <v>1</v>
      </c>
      <c r="F209" s="7">
        <v>5</v>
      </c>
      <c r="G209" s="18">
        <v>0</v>
      </c>
      <c r="H209" s="18">
        <v>0</v>
      </c>
      <c r="I209" s="18">
        <f t="shared" si="18"/>
        <v>5</v>
      </c>
      <c r="J209" s="7">
        <v>0</v>
      </c>
      <c r="K209" s="66">
        <v>30</v>
      </c>
      <c r="L209" s="18">
        <v>0</v>
      </c>
      <c r="M209" s="18">
        <f t="shared" si="19"/>
        <v>0</v>
      </c>
      <c r="N209" s="18">
        <v>15</v>
      </c>
      <c r="O209" s="66">
        <v>44</v>
      </c>
      <c r="P209" s="18">
        <v>0</v>
      </c>
      <c r="Q209" s="18">
        <f t="shared" si="20"/>
        <v>0</v>
      </c>
      <c r="R209" s="7">
        <v>11</v>
      </c>
      <c r="S209" s="66">
        <v>8</v>
      </c>
      <c r="T209" s="18">
        <v>0</v>
      </c>
      <c r="U209" s="18">
        <f t="shared" si="21"/>
        <v>1</v>
      </c>
      <c r="V209" s="7">
        <v>54</v>
      </c>
      <c r="W209" s="66">
        <v>64</v>
      </c>
      <c r="X209" s="18">
        <v>0</v>
      </c>
      <c r="Y209" s="18">
        <f t="shared" si="22"/>
        <v>0</v>
      </c>
      <c r="Z209" s="7">
        <v>20</v>
      </c>
      <c r="AA209" s="66">
        <v>140</v>
      </c>
      <c r="AB209" s="18">
        <v>0</v>
      </c>
      <c r="AC209" s="10">
        <f t="shared" si="23"/>
        <v>0</v>
      </c>
      <c r="AD209" s="77"/>
    </row>
    <row r="210" spans="1:30">
      <c r="A210" s="17">
        <v>204</v>
      </c>
      <c r="B210" s="18" t="s">
        <v>1619</v>
      </c>
      <c r="C210" s="7" t="s">
        <v>270</v>
      </c>
      <c r="D210" s="18" t="s">
        <v>1624</v>
      </c>
      <c r="E210" s="7">
        <v>16</v>
      </c>
      <c r="F210" s="7">
        <v>10</v>
      </c>
      <c r="G210" s="18">
        <v>0</v>
      </c>
      <c r="H210" s="18">
        <v>0</v>
      </c>
      <c r="I210" s="18">
        <f t="shared" si="18"/>
        <v>10</v>
      </c>
      <c r="J210" s="7">
        <v>0</v>
      </c>
      <c r="K210" s="66">
        <v>30</v>
      </c>
      <c r="L210" s="18">
        <v>0</v>
      </c>
      <c r="M210" s="18">
        <f t="shared" si="19"/>
        <v>0</v>
      </c>
      <c r="N210" s="18">
        <v>26</v>
      </c>
      <c r="O210" s="66">
        <v>44</v>
      </c>
      <c r="P210" s="18">
        <v>0</v>
      </c>
      <c r="Q210" s="18">
        <f t="shared" si="20"/>
        <v>0</v>
      </c>
      <c r="R210" s="7">
        <v>3</v>
      </c>
      <c r="S210" s="66">
        <v>8</v>
      </c>
      <c r="T210" s="18">
        <v>0</v>
      </c>
      <c r="U210" s="18">
        <f t="shared" si="21"/>
        <v>0</v>
      </c>
      <c r="V210" s="7">
        <v>17</v>
      </c>
      <c r="W210" s="66">
        <v>64</v>
      </c>
      <c r="X210" s="18">
        <v>0</v>
      </c>
      <c r="Y210" s="18">
        <f t="shared" si="22"/>
        <v>0</v>
      </c>
      <c r="Z210" s="7">
        <v>15</v>
      </c>
      <c r="AA210" s="66">
        <v>140</v>
      </c>
      <c r="AB210" s="18">
        <v>0</v>
      </c>
      <c r="AC210" s="10">
        <f t="shared" si="23"/>
        <v>0</v>
      </c>
      <c r="AD210" s="77"/>
    </row>
    <row r="211" spans="1:30">
      <c r="A211" s="17">
        <v>205</v>
      </c>
      <c r="B211" s="18" t="s">
        <v>1619</v>
      </c>
      <c r="C211" s="7" t="s">
        <v>271</v>
      </c>
      <c r="D211" s="18" t="s">
        <v>1624</v>
      </c>
      <c r="E211" s="7">
        <v>1</v>
      </c>
      <c r="F211" s="7">
        <v>4</v>
      </c>
      <c r="G211" s="18">
        <v>0</v>
      </c>
      <c r="H211" s="18">
        <v>0</v>
      </c>
      <c r="I211" s="18">
        <f t="shared" si="18"/>
        <v>4</v>
      </c>
      <c r="J211" s="7">
        <v>0</v>
      </c>
      <c r="K211" s="66">
        <v>30</v>
      </c>
      <c r="L211" s="18">
        <v>0</v>
      </c>
      <c r="M211" s="18">
        <f t="shared" si="19"/>
        <v>0</v>
      </c>
      <c r="N211" s="18">
        <v>5</v>
      </c>
      <c r="O211" s="66">
        <v>44</v>
      </c>
      <c r="P211" s="18">
        <v>0</v>
      </c>
      <c r="Q211" s="18">
        <f t="shared" si="20"/>
        <v>0</v>
      </c>
      <c r="R211" s="7">
        <v>8</v>
      </c>
      <c r="S211" s="66">
        <v>8</v>
      </c>
      <c r="T211" s="18">
        <v>0</v>
      </c>
      <c r="U211" s="18">
        <f t="shared" si="21"/>
        <v>0</v>
      </c>
      <c r="V211" s="7">
        <v>30</v>
      </c>
      <c r="W211" s="66">
        <v>64</v>
      </c>
      <c r="X211" s="18">
        <v>0</v>
      </c>
      <c r="Y211" s="18">
        <f t="shared" si="22"/>
        <v>0</v>
      </c>
      <c r="Z211" s="7">
        <v>21</v>
      </c>
      <c r="AA211" s="66">
        <v>140</v>
      </c>
      <c r="AB211" s="18">
        <v>0</v>
      </c>
      <c r="AC211" s="10">
        <f t="shared" si="23"/>
        <v>0</v>
      </c>
      <c r="AD211" s="77"/>
    </row>
    <row r="212" spans="1:30">
      <c r="A212" s="17">
        <v>206</v>
      </c>
      <c r="B212" s="18" t="s">
        <v>1619</v>
      </c>
      <c r="C212" s="7" t="s">
        <v>272</v>
      </c>
      <c r="D212" s="18" t="s">
        <v>1624</v>
      </c>
      <c r="E212" s="7">
        <v>5</v>
      </c>
      <c r="F212" s="7">
        <v>0</v>
      </c>
      <c r="G212" s="18">
        <v>0</v>
      </c>
      <c r="H212" s="18">
        <v>0</v>
      </c>
      <c r="I212" s="18">
        <f t="shared" si="18"/>
        <v>0</v>
      </c>
      <c r="J212" s="7">
        <v>0</v>
      </c>
      <c r="K212" s="66">
        <v>30</v>
      </c>
      <c r="L212" s="18">
        <v>0</v>
      </c>
      <c r="M212" s="18">
        <f t="shared" si="19"/>
        <v>0</v>
      </c>
      <c r="N212" s="18">
        <v>0</v>
      </c>
      <c r="O212" s="66">
        <v>44</v>
      </c>
      <c r="P212" s="18">
        <v>0</v>
      </c>
      <c r="Q212" s="18">
        <f t="shared" si="20"/>
        <v>0</v>
      </c>
      <c r="R212" s="7">
        <v>3</v>
      </c>
      <c r="S212" s="66">
        <v>8</v>
      </c>
      <c r="T212" s="18">
        <v>0</v>
      </c>
      <c r="U212" s="18">
        <f t="shared" si="21"/>
        <v>0</v>
      </c>
      <c r="V212" s="7">
        <v>17</v>
      </c>
      <c r="W212" s="66">
        <v>64</v>
      </c>
      <c r="X212" s="18">
        <v>0</v>
      </c>
      <c r="Y212" s="18">
        <f t="shared" si="22"/>
        <v>0</v>
      </c>
      <c r="Z212" s="7">
        <v>8</v>
      </c>
      <c r="AA212" s="66">
        <v>140</v>
      </c>
      <c r="AB212" s="18">
        <v>0</v>
      </c>
      <c r="AC212" s="10">
        <f t="shared" si="23"/>
        <v>0</v>
      </c>
      <c r="AD212" s="77"/>
    </row>
    <row r="213" spans="1:30">
      <c r="A213" s="17">
        <v>207</v>
      </c>
      <c r="B213" s="18" t="s">
        <v>1619</v>
      </c>
      <c r="C213" s="7" t="s">
        <v>273</v>
      </c>
      <c r="D213" s="18" t="s">
        <v>1624</v>
      </c>
      <c r="E213" s="7">
        <v>1</v>
      </c>
      <c r="F213" s="7">
        <v>7</v>
      </c>
      <c r="G213" s="18">
        <v>0</v>
      </c>
      <c r="H213" s="18">
        <v>0</v>
      </c>
      <c r="I213" s="18">
        <f t="shared" si="18"/>
        <v>7</v>
      </c>
      <c r="J213" s="7">
        <v>0</v>
      </c>
      <c r="K213" s="66">
        <v>30</v>
      </c>
      <c r="L213" s="18">
        <v>0</v>
      </c>
      <c r="M213" s="18">
        <f t="shared" si="19"/>
        <v>0</v>
      </c>
      <c r="N213" s="18">
        <v>9</v>
      </c>
      <c r="O213" s="66">
        <v>44</v>
      </c>
      <c r="P213" s="18">
        <v>0</v>
      </c>
      <c r="Q213" s="18">
        <f t="shared" si="20"/>
        <v>0</v>
      </c>
      <c r="R213" s="7">
        <v>5</v>
      </c>
      <c r="S213" s="66">
        <v>8</v>
      </c>
      <c r="T213" s="18">
        <v>0</v>
      </c>
      <c r="U213" s="18">
        <f t="shared" si="21"/>
        <v>0</v>
      </c>
      <c r="V213" s="7">
        <v>18</v>
      </c>
      <c r="W213" s="66">
        <v>64</v>
      </c>
      <c r="X213" s="18">
        <v>0</v>
      </c>
      <c r="Y213" s="18">
        <f t="shared" si="22"/>
        <v>0</v>
      </c>
      <c r="Z213" s="7">
        <v>18</v>
      </c>
      <c r="AA213" s="66">
        <v>140</v>
      </c>
      <c r="AB213" s="18">
        <v>0</v>
      </c>
      <c r="AC213" s="10">
        <f t="shared" si="23"/>
        <v>0</v>
      </c>
      <c r="AD213" s="77"/>
    </row>
    <row r="214" spans="1:30">
      <c r="A214" s="17">
        <v>208</v>
      </c>
      <c r="B214" s="18" t="s">
        <v>1619</v>
      </c>
      <c r="C214" s="7" t="s">
        <v>274</v>
      </c>
      <c r="D214" s="18" t="s">
        <v>1624</v>
      </c>
      <c r="E214" s="7">
        <v>1</v>
      </c>
      <c r="F214" s="7">
        <v>7</v>
      </c>
      <c r="G214" s="18">
        <v>0</v>
      </c>
      <c r="H214" s="18">
        <v>0</v>
      </c>
      <c r="I214" s="18">
        <f t="shared" si="18"/>
        <v>7</v>
      </c>
      <c r="J214" s="7">
        <v>0</v>
      </c>
      <c r="K214" s="66">
        <v>30</v>
      </c>
      <c r="L214" s="18">
        <v>0</v>
      </c>
      <c r="M214" s="18">
        <f t="shared" si="19"/>
        <v>0</v>
      </c>
      <c r="N214" s="18">
        <v>52</v>
      </c>
      <c r="O214" s="66">
        <v>44</v>
      </c>
      <c r="P214" s="18">
        <v>0</v>
      </c>
      <c r="Q214" s="18">
        <f t="shared" si="20"/>
        <v>1</v>
      </c>
      <c r="R214" s="7">
        <v>9</v>
      </c>
      <c r="S214" s="66">
        <v>8</v>
      </c>
      <c r="T214" s="18">
        <v>0</v>
      </c>
      <c r="U214" s="18">
        <f t="shared" si="21"/>
        <v>1</v>
      </c>
      <c r="V214" s="7">
        <v>47</v>
      </c>
      <c r="W214" s="66">
        <v>64</v>
      </c>
      <c r="X214" s="18">
        <v>0</v>
      </c>
      <c r="Y214" s="18">
        <f t="shared" si="22"/>
        <v>0</v>
      </c>
      <c r="Z214" s="7">
        <v>18</v>
      </c>
      <c r="AA214" s="66">
        <v>140</v>
      </c>
      <c r="AB214" s="18">
        <v>0</v>
      </c>
      <c r="AC214" s="10">
        <f t="shared" si="23"/>
        <v>0</v>
      </c>
      <c r="AD214" s="77"/>
    </row>
    <row r="215" spans="1:30">
      <c r="A215" s="17">
        <v>209</v>
      </c>
      <c r="B215" s="18" t="s">
        <v>1619</v>
      </c>
      <c r="C215" s="7" t="s">
        <v>275</v>
      </c>
      <c r="D215" s="18" t="s">
        <v>1624</v>
      </c>
      <c r="E215" s="7">
        <v>1</v>
      </c>
      <c r="F215" s="7">
        <v>5</v>
      </c>
      <c r="G215" s="18">
        <v>0</v>
      </c>
      <c r="H215" s="18">
        <v>0</v>
      </c>
      <c r="I215" s="18">
        <f t="shared" si="18"/>
        <v>5</v>
      </c>
      <c r="J215" s="7">
        <v>0</v>
      </c>
      <c r="K215" s="66">
        <v>30</v>
      </c>
      <c r="L215" s="18">
        <v>0</v>
      </c>
      <c r="M215" s="18">
        <f t="shared" si="19"/>
        <v>0</v>
      </c>
      <c r="N215" s="18">
        <v>18</v>
      </c>
      <c r="O215" s="66">
        <v>44</v>
      </c>
      <c r="P215" s="18">
        <v>0</v>
      </c>
      <c r="Q215" s="18">
        <f t="shared" si="20"/>
        <v>0</v>
      </c>
      <c r="R215" s="7">
        <v>6</v>
      </c>
      <c r="S215" s="66">
        <v>8</v>
      </c>
      <c r="T215" s="18">
        <v>0</v>
      </c>
      <c r="U215" s="18">
        <f t="shared" si="21"/>
        <v>0</v>
      </c>
      <c r="V215" s="7">
        <v>27</v>
      </c>
      <c r="W215" s="66">
        <v>64</v>
      </c>
      <c r="X215" s="18">
        <v>0</v>
      </c>
      <c r="Y215" s="18">
        <f t="shared" si="22"/>
        <v>0</v>
      </c>
      <c r="Z215" s="7">
        <v>7</v>
      </c>
      <c r="AA215" s="66">
        <v>140</v>
      </c>
      <c r="AB215" s="18">
        <v>0</v>
      </c>
      <c r="AC215" s="10">
        <f t="shared" si="23"/>
        <v>0</v>
      </c>
      <c r="AD215" s="77"/>
    </row>
    <row r="216" spans="1:30">
      <c r="A216" s="17">
        <v>210</v>
      </c>
      <c r="B216" s="18" t="s">
        <v>1619</v>
      </c>
      <c r="C216" s="7" t="s">
        <v>276</v>
      </c>
      <c r="D216" s="18" t="s">
        <v>1624</v>
      </c>
      <c r="E216" s="7">
        <v>1</v>
      </c>
      <c r="F216" s="7">
        <v>0</v>
      </c>
      <c r="G216" s="18">
        <v>0</v>
      </c>
      <c r="H216" s="18">
        <v>0</v>
      </c>
      <c r="I216" s="18">
        <f t="shared" si="18"/>
        <v>0</v>
      </c>
      <c r="J216" s="7">
        <v>0</v>
      </c>
      <c r="K216" s="66">
        <v>30</v>
      </c>
      <c r="L216" s="18">
        <v>0</v>
      </c>
      <c r="M216" s="18">
        <f t="shared" si="19"/>
        <v>0</v>
      </c>
      <c r="N216" s="18">
        <v>0</v>
      </c>
      <c r="O216" s="66">
        <v>44</v>
      </c>
      <c r="P216" s="18">
        <v>0</v>
      </c>
      <c r="Q216" s="18">
        <f t="shared" si="20"/>
        <v>0</v>
      </c>
      <c r="R216" s="7">
        <v>5</v>
      </c>
      <c r="S216" s="66">
        <v>8</v>
      </c>
      <c r="T216" s="18">
        <v>0</v>
      </c>
      <c r="U216" s="18">
        <f t="shared" si="21"/>
        <v>0</v>
      </c>
      <c r="V216" s="7">
        <v>24</v>
      </c>
      <c r="W216" s="66">
        <v>64</v>
      </c>
      <c r="X216" s="18">
        <v>0</v>
      </c>
      <c r="Y216" s="18">
        <f t="shared" si="22"/>
        <v>0</v>
      </c>
      <c r="Z216" s="7">
        <v>6</v>
      </c>
      <c r="AA216" s="66">
        <v>140</v>
      </c>
      <c r="AB216" s="18">
        <v>0</v>
      </c>
      <c r="AC216" s="10">
        <f t="shared" si="23"/>
        <v>0</v>
      </c>
      <c r="AD216" s="77"/>
    </row>
    <row r="217" spans="1:30">
      <c r="A217" s="17">
        <v>211</v>
      </c>
      <c r="B217" s="18" t="s">
        <v>1619</v>
      </c>
      <c r="C217" s="7" t="s">
        <v>277</v>
      </c>
      <c r="D217" s="18" t="s">
        <v>1624</v>
      </c>
      <c r="E217" s="7">
        <v>2</v>
      </c>
      <c r="F217" s="7">
        <v>2</v>
      </c>
      <c r="G217" s="18">
        <v>0</v>
      </c>
      <c r="H217" s="18">
        <v>0</v>
      </c>
      <c r="I217" s="18">
        <f t="shared" si="18"/>
        <v>2</v>
      </c>
      <c r="J217" s="7">
        <v>0</v>
      </c>
      <c r="K217" s="66">
        <v>30</v>
      </c>
      <c r="L217" s="18">
        <v>0</v>
      </c>
      <c r="M217" s="18">
        <f t="shared" si="19"/>
        <v>0</v>
      </c>
      <c r="N217" s="18">
        <v>16</v>
      </c>
      <c r="O217" s="66">
        <v>44</v>
      </c>
      <c r="P217" s="18">
        <v>0</v>
      </c>
      <c r="Q217" s="18">
        <f t="shared" si="20"/>
        <v>0</v>
      </c>
      <c r="R217" s="7">
        <v>7</v>
      </c>
      <c r="S217" s="66">
        <v>8</v>
      </c>
      <c r="T217" s="18">
        <v>0</v>
      </c>
      <c r="U217" s="18">
        <f t="shared" si="21"/>
        <v>0</v>
      </c>
      <c r="V217" s="7">
        <v>39</v>
      </c>
      <c r="W217" s="66">
        <v>64</v>
      </c>
      <c r="X217" s="18">
        <v>0</v>
      </c>
      <c r="Y217" s="18">
        <f t="shared" si="22"/>
        <v>0</v>
      </c>
      <c r="Z217" s="7">
        <v>14</v>
      </c>
      <c r="AA217" s="66">
        <v>140</v>
      </c>
      <c r="AB217" s="18">
        <v>0</v>
      </c>
      <c r="AC217" s="10">
        <f t="shared" si="23"/>
        <v>0</v>
      </c>
      <c r="AD217" s="77"/>
    </row>
    <row r="218" spans="1:30">
      <c r="A218" s="17">
        <v>212</v>
      </c>
      <c r="B218" s="18" t="s">
        <v>1619</v>
      </c>
      <c r="C218" s="7" t="s">
        <v>278</v>
      </c>
      <c r="D218" s="18" t="s">
        <v>1624</v>
      </c>
      <c r="E218" s="7">
        <v>1</v>
      </c>
      <c r="F218" s="7">
        <v>3</v>
      </c>
      <c r="G218" s="18">
        <v>0</v>
      </c>
      <c r="H218" s="18">
        <v>0</v>
      </c>
      <c r="I218" s="18">
        <f t="shared" si="18"/>
        <v>3</v>
      </c>
      <c r="J218" s="7">
        <v>0</v>
      </c>
      <c r="K218" s="66">
        <v>30</v>
      </c>
      <c r="L218" s="18">
        <v>0</v>
      </c>
      <c r="M218" s="18">
        <f t="shared" si="19"/>
        <v>0</v>
      </c>
      <c r="N218" s="18">
        <v>6</v>
      </c>
      <c r="O218" s="66">
        <v>44</v>
      </c>
      <c r="P218" s="18">
        <v>0</v>
      </c>
      <c r="Q218" s="18">
        <f t="shared" si="20"/>
        <v>0</v>
      </c>
      <c r="R218" s="7">
        <v>4</v>
      </c>
      <c r="S218" s="66">
        <v>8</v>
      </c>
      <c r="T218" s="18">
        <v>0</v>
      </c>
      <c r="U218" s="18">
        <f t="shared" si="21"/>
        <v>0</v>
      </c>
      <c r="V218" s="7">
        <v>19</v>
      </c>
      <c r="W218" s="66">
        <v>64</v>
      </c>
      <c r="X218" s="18">
        <v>0</v>
      </c>
      <c r="Y218" s="18">
        <f t="shared" si="22"/>
        <v>0</v>
      </c>
      <c r="Z218" s="7">
        <v>16</v>
      </c>
      <c r="AA218" s="66">
        <v>140</v>
      </c>
      <c r="AB218" s="18">
        <v>0</v>
      </c>
      <c r="AC218" s="10">
        <f t="shared" si="23"/>
        <v>0</v>
      </c>
      <c r="AD218" s="77"/>
    </row>
    <row r="219" spans="1:30">
      <c r="A219" s="17">
        <v>213</v>
      </c>
      <c r="B219" s="18" t="s">
        <v>1619</v>
      </c>
      <c r="C219" s="7" t="s">
        <v>180</v>
      </c>
      <c r="D219" s="18" t="s">
        <v>1624</v>
      </c>
      <c r="E219" s="7">
        <v>1</v>
      </c>
      <c r="F219" s="7">
        <v>0</v>
      </c>
      <c r="G219" s="18">
        <v>0</v>
      </c>
      <c r="H219" s="18">
        <v>0</v>
      </c>
      <c r="I219" s="18">
        <f t="shared" si="18"/>
        <v>0</v>
      </c>
      <c r="J219" s="7">
        <v>0</v>
      </c>
      <c r="K219" s="66">
        <v>30</v>
      </c>
      <c r="L219" s="18">
        <v>0</v>
      </c>
      <c r="M219" s="18">
        <f t="shared" si="19"/>
        <v>0</v>
      </c>
      <c r="N219" s="18">
        <v>0</v>
      </c>
      <c r="O219" s="66">
        <v>44</v>
      </c>
      <c r="P219" s="18">
        <v>0</v>
      </c>
      <c r="Q219" s="18">
        <f t="shared" si="20"/>
        <v>0</v>
      </c>
      <c r="R219" s="7">
        <v>2</v>
      </c>
      <c r="S219" s="66">
        <v>8</v>
      </c>
      <c r="T219" s="18">
        <v>0</v>
      </c>
      <c r="U219" s="18">
        <f t="shared" si="21"/>
        <v>0</v>
      </c>
      <c r="V219" s="7">
        <v>11</v>
      </c>
      <c r="W219" s="66">
        <v>64</v>
      </c>
      <c r="X219" s="18">
        <v>0</v>
      </c>
      <c r="Y219" s="18">
        <f t="shared" si="22"/>
        <v>0</v>
      </c>
      <c r="Z219" s="7">
        <v>1</v>
      </c>
      <c r="AA219" s="66">
        <v>140</v>
      </c>
      <c r="AB219" s="18">
        <v>0</v>
      </c>
      <c r="AC219" s="10">
        <f t="shared" si="23"/>
        <v>0</v>
      </c>
      <c r="AD219" s="77"/>
    </row>
    <row r="220" spans="1:30">
      <c r="A220" s="17">
        <v>214</v>
      </c>
      <c r="B220" s="18" t="s">
        <v>1619</v>
      </c>
      <c r="C220" s="7" t="s">
        <v>279</v>
      </c>
      <c r="D220" s="18" t="s">
        <v>1624</v>
      </c>
      <c r="E220" s="7">
        <v>3</v>
      </c>
      <c r="F220" s="7">
        <v>2</v>
      </c>
      <c r="G220" s="18">
        <v>0</v>
      </c>
      <c r="H220" s="18">
        <v>0</v>
      </c>
      <c r="I220" s="18">
        <f t="shared" si="18"/>
        <v>2</v>
      </c>
      <c r="J220" s="7">
        <v>0</v>
      </c>
      <c r="K220" s="66">
        <v>30</v>
      </c>
      <c r="L220" s="18">
        <v>0</v>
      </c>
      <c r="M220" s="18">
        <f t="shared" si="19"/>
        <v>0</v>
      </c>
      <c r="N220" s="18">
        <v>8</v>
      </c>
      <c r="O220" s="66">
        <v>44</v>
      </c>
      <c r="P220" s="18">
        <v>0</v>
      </c>
      <c r="Q220" s="18">
        <f t="shared" si="20"/>
        <v>0</v>
      </c>
      <c r="R220" s="7">
        <v>5</v>
      </c>
      <c r="S220" s="66">
        <v>8</v>
      </c>
      <c r="T220" s="18">
        <v>0</v>
      </c>
      <c r="U220" s="18">
        <f t="shared" si="21"/>
        <v>0</v>
      </c>
      <c r="V220" s="7">
        <v>26</v>
      </c>
      <c r="W220" s="66">
        <v>64</v>
      </c>
      <c r="X220" s="18">
        <v>0</v>
      </c>
      <c r="Y220" s="18">
        <f t="shared" si="22"/>
        <v>0</v>
      </c>
      <c r="Z220" s="7">
        <v>19</v>
      </c>
      <c r="AA220" s="66">
        <v>140</v>
      </c>
      <c r="AB220" s="18">
        <v>0</v>
      </c>
      <c r="AC220" s="10">
        <f t="shared" si="23"/>
        <v>0</v>
      </c>
      <c r="AD220" s="77"/>
    </row>
    <row r="221" spans="1:30">
      <c r="A221" s="17">
        <v>215</v>
      </c>
      <c r="B221" s="18" t="s">
        <v>1619</v>
      </c>
      <c r="C221" s="7" t="s">
        <v>280</v>
      </c>
      <c r="D221" s="18" t="s">
        <v>1624</v>
      </c>
      <c r="E221" s="7">
        <v>1</v>
      </c>
      <c r="F221" s="7">
        <v>19</v>
      </c>
      <c r="G221" s="18">
        <v>0</v>
      </c>
      <c r="H221" s="18">
        <v>0</v>
      </c>
      <c r="I221" s="18">
        <f t="shared" si="18"/>
        <v>14</v>
      </c>
      <c r="J221" s="7">
        <v>5</v>
      </c>
      <c r="K221" s="66">
        <v>30</v>
      </c>
      <c r="L221" s="18">
        <v>0</v>
      </c>
      <c r="M221" s="18">
        <f t="shared" si="19"/>
        <v>0</v>
      </c>
      <c r="N221" s="18">
        <v>170</v>
      </c>
      <c r="O221" s="66">
        <v>44</v>
      </c>
      <c r="P221" s="18">
        <v>0</v>
      </c>
      <c r="Q221" s="18">
        <f t="shared" si="20"/>
        <v>1</v>
      </c>
      <c r="R221" s="7">
        <v>34</v>
      </c>
      <c r="S221" s="66">
        <v>8</v>
      </c>
      <c r="T221" s="18">
        <v>0</v>
      </c>
      <c r="U221" s="18">
        <f t="shared" si="21"/>
        <v>1</v>
      </c>
      <c r="V221" s="7">
        <v>158</v>
      </c>
      <c r="W221" s="66">
        <v>64</v>
      </c>
      <c r="X221" s="18">
        <v>0</v>
      </c>
      <c r="Y221" s="18">
        <f t="shared" si="22"/>
        <v>1</v>
      </c>
      <c r="Z221" s="7">
        <v>56</v>
      </c>
      <c r="AA221" s="66">
        <v>140</v>
      </c>
      <c r="AB221" s="18">
        <v>0</v>
      </c>
      <c r="AC221" s="10">
        <f t="shared" si="23"/>
        <v>0</v>
      </c>
      <c r="AD221" s="77"/>
    </row>
    <row r="222" spans="1:30">
      <c r="A222" s="17">
        <v>216</v>
      </c>
      <c r="B222" s="18" t="s">
        <v>1620</v>
      </c>
      <c r="C222" s="7" t="s">
        <v>163</v>
      </c>
      <c r="D222" s="18" t="s">
        <v>1624</v>
      </c>
      <c r="E222" s="7">
        <v>1</v>
      </c>
      <c r="F222" s="7">
        <v>0</v>
      </c>
      <c r="G222" s="18">
        <v>0</v>
      </c>
      <c r="H222" s="18">
        <v>0</v>
      </c>
      <c r="I222" s="18">
        <f t="shared" si="18"/>
        <v>0</v>
      </c>
      <c r="J222" s="7">
        <v>0</v>
      </c>
      <c r="K222" s="66">
        <v>30</v>
      </c>
      <c r="L222" s="18">
        <v>0</v>
      </c>
      <c r="M222" s="18">
        <f t="shared" si="19"/>
        <v>0</v>
      </c>
      <c r="N222" s="18">
        <v>0</v>
      </c>
      <c r="O222" s="66">
        <v>44</v>
      </c>
      <c r="P222" s="18">
        <v>0</v>
      </c>
      <c r="Q222" s="18">
        <f t="shared" si="20"/>
        <v>0</v>
      </c>
      <c r="R222" s="7">
        <v>0</v>
      </c>
      <c r="S222" s="66">
        <v>8</v>
      </c>
      <c r="T222" s="18">
        <v>0</v>
      </c>
      <c r="U222" s="18">
        <f t="shared" si="21"/>
        <v>0</v>
      </c>
      <c r="V222" s="7">
        <v>0</v>
      </c>
      <c r="W222" s="66">
        <v>64</v>
      </c>
      <c r="X222" s="18">
        <v>0</v>
      </c>
      <c r="Y222" s="18">
        <f t="shared" si="22"/>
        <v>0</v>
      </c>
      <c r="Z222" s="7">
        <v>0</v>
      </c>
      <c r="AA222" s="66">
        <v>140</v>
      </c>
      <c r="AB222" s="18">
        <v>0</v>
      </c>
      <c r="AC222" s="10">
        <f t="shared" si="23"/>
        <v>0</v>
      </c>
      <c r="AD222" s="77"/>
    </row>
    <row r="223" spans="1:30">
      <c r="A223" s="17">
        <v>217</v>
      </c>
      <c r="B223" s="18" t="s">
        <v>1620</v>
      </c>
      <c r="C223" s="7" t="s">
        <v>281</v>
      </c>
      <c r="D223" s="18" t="s">
        <v>1624</v>
      </c>
      <c r="E223" s="7">
        <v>2</v>
      </c>
      <c r="F223" s="7">
        <v>3</v>
      </c>
      <c r="G223" s="18">
        <v>0</v>
      </c>
      <c r="H223" s="18">
        <v>0</v>
      </c>
      <c r="I223" s="18">
        <f t="shared" si="18"/>
        <v>3</v>
      </c>
      <c r="J223" s="7">
        <v>0</v>
      </c>
      <c r="K223" s="66">
        <v>30</v>
      </c>
      <c r="L223" s="18">
        <v>0</v>
      </c>
      <c r="M223" s="18">
        <f t="shared" si="19"/>
        <v>0</v>
      </c>
      <c r="N223" s="18">
        <v>11</v>
      </c>
      <c r="O223" s="66">
        <v>44</v>
      </c>
      <c r="P223" s="18">
        <v>0</v>
      </c>
      <c r="Q223" s="18">
        <f t="shared" si="20"/>
        <v>0</v>
      </c>
      <c r="R223" s="7">
        <v>3</v>
      </c>
      <c r="S223" s="66">
        <v>8</v>
      </c>
      <c r="T223" s="18">
        <v>0</v>
      </c>
      <c r="U223" s="18">
        <f t="shared" si="21"/>
        <v>0</v>
      </c>
      <c r="V223" s="7">
        <v>7</v>
      </c>
      <c r="W223" s="66">
        <v>64</v>
      </c>
      <c r="X223" s="18">
        <v>0</v>
      </c>
      <c r="Y223" s="18">
        <f t="shared" si="22"/>
        <v>0</v>
      </c>
      <c r="Z223" s="7">
        <v>17</v>
      </c>
      <c r="AA223" s="66">
        <v>140</v>
      </c>
      <c r="AB223" s="18">
        <v>0</v>
      </c>
      <c r="AC223" s="10">
        <f t="shared" si="23"/>
        <v>0</v>
      </c>
      <c r="AD223" s="77"/>
    </row>
    <row r="224" spans="1:30">
      <c r="A224" s="17">
        <v>218</v>
      </c>
      <c r="B224" s="18" t="s">
        <v>1620</v>
      </c>
      <c r="C224" s="7" t="s">
        <v>282</v>
      </c>
      <c r="D224" s="18" t="s">
        <v>1624</v>
      </c>
      <c r="E224" s="7">
        <v>1</v>
      </c>
      <c r="F224" s="7">
        <v>1</v>
      </c>
      <c r="G224" s="18">
        <v>0</v>
      </c>
      <c r="H224" s="18">
        <v>0</v>
      </c>
      <c r="I224" s="18">
        <f t="shared" si="18"/>
        <v>0</v>
      </c>
      <c r="J224" s="7">
        <v>1</v>
      </c>
      <c r="K224" s="66">
        <v>30</v>
      </c>
      <c r="L224" s="18">
        <v>0</v>
      </c>
      <c r="M224" s="18">
        <f t="shared" si="19"/>
        <v>0</v>
      </c>
      <c r="N224" s="18">
        <v>14</v>
      </c>
      <c r="O224" s="66">
        <v>44</v>
      </c>
      <c r="P224" s="18">
        <v>0</v>
      </c>
      <c r="Q224" s="18">
        <f t="shared" si="20"/>
        <v>0</v>
      </c>
      <c r="R224" s="7">
        <v>4</v>
      </c>
      <c r="S224" s="66">
        <v>8</v>
      </c>
      <c r="T224" s="18">
        <v>0</v>
      </c>
      <c r="U224" s="18">
        <f t="shared" si="21"/>
        <v>0</v>
      </c>
      <c r="V224" s="7">
        <v>9</v>
      </c>
      <c r="W224" s="66">
        <v>64</v>
      </c>
      <c r="X224" s="18">
        <v>0</v>
      </c>
      <c r="Y224" s="18">
        <f t="shared" si="22"/>
        <v>0</v>
      </c>
      <c r="Z224" s="7">
        <v>3</v>
      </c>
      <c r="AA224" s="66">
        <v>140</v>
      </c>
      <c r="AB224" s="18">
        <v>0</v>
      </c>
      <c r="AC224" s="10">
        <f t="shared" si="23"/>
        <v>0</v>
      </c>
      <c r="AD224" s="77"/>
    </row>
    <row r="225" spans="1:30">
      <c r="A225" s="17">
        <v>219</v>
      </c>
      <c r="B225" s="18" t="s">
        <v>1620</v>
      </c>
      <c r="C225" s="7" t="s">
        <v>283</v>
      </c>
      <c r="D225" s="18" t="s">
        <v>1624</v>
      </c>
      <c r="E225" s="7">
        <v>2</v>
      </c>
      <c r="F225" s="7">
        <v>0</v>
      </c>
      <c r="G225" s="18">
        <v>0</v>
      </c>
      <c r="H225" s="18">
        <v>0</v>
      </c>
      <c r="I225" s="18">
        <f t="shared" si="18"/>
        <v>0</v>
      </c>
      <c r="J225" s="7">
        <v>0</v>
      </c>
      <c r="K225" s="66">
        <v>30</v>
      </c>
      <c r="L225" s="18">
        <v>0</v>
      </c>
      <c r="M225" s="18">
        <f t="shared" si="19"/>
        <v>0</v>
      </c>
      <c r="N225" s="18">
        <v>0</v>
      </c>
      <c r="O225" s="66">
        <v>44</v>
      </c>
      <c r="P225" s="18">
        <v>0</v>
      </c>
      <c r="Q225" s="18">
        <f t="shared" si="20"/>
        <v>0</v>
      </c>
      <c r="R225" s="7">
        <v>3</v>
      </c>
      <c r="S225" s="66">
        <v>8</v>
      </c>
      <c r="T225" s="18">
        <v>0</v>
      </c>
      <c r="U225" s="18">
        <f t="shared" si="21"/>
        <v>0</v>
      </c>
      <c r="V225" s="7">
        <v>8</v>
      </c>
      <c r="W225" s="66">
        <v>64</v>
      </c>
      <c r="X225" s="18">
        <v>0</v>
      </c>
      <c r="Y225" s="18">
        <f t="shared" si="22"/>
        <v>0</v>
      </c>
      <c r="Z225" s="7">
        <v>2</v>
      </c>
      <c r="AA225" s="66">
        <v>140</v>
      </c>
      <c r="AB225" s="18">
        <v>0</v>
      </c>
      <c r="AC225" s="10">
        <f t="shared" si="23"/>
        <v>0</v>
      </c>
      <c r="AD225" s="77"/>
    </row>
    <row r="226" spans="1:30">
      <c r="A226" s="17">
        <v>220</v>
      </c>
      <c r="B226" s="18" t="s">
        <v>1620</v>
      </c>
      <c r="C226" s="7" t="s">
        <v>284</v>
      </c>
      <c r="D226" s="18" t="s">
        <v>1624</v>
      </c>
      <c r="E226" s="7">
        <v>3</v>
      </c>
      <c r="F226" s="7">
        <v>2</v>
      </c>
      <c r="G226" s="18">
        <v>0</v>
      </c>
      <c r="H226" s="18">
        <v>0</v>
      </c>
      <c r="I226" s="18">
        <f t="shared" si="18"/>
        <v>1</v>
      </c>
      <c r="J226" s="7">
        <v>1</v>
      </c>
      <c r="K226" s="66">
        <v>30</v>
      </c>
      <c r="L226" s="18">
        <v>0</v>
      </c>
      <c r="M226" s="18">
        <f t="shared" si="19"/>
        <v>0</v>
      </c>
      <c r="N226" s="18">
        <v>42</v>
      </c>
      <c r="O226" s="66">
        <v>44</v>
      </c>
      <c r="P226" s="18">
        <v>0</v>
      </c>
      <c r="Q226" s="18">
        <f t="shared" si="20"/>
        <v>0</v>
      </c>
      <c r="R226" s="7">
        <v>4</v>
      </c>
      <c r="S226" s="66">
        <v>8</v>
      </c>
      <c r="T226" s="18">
        <v>0</v>
      </c>
      <c r="U226" s="18">
        <f t="shared" si="21"/>
        <v>0</v>
      </c>
      <c r="V226" s="7">
        <v>7</v>
      </c>
      <c r="W226" s="66">
        <v>64</v>
      </c>
      <c r="X226" s="18">
        <v>0</v>
      </c>
      <c r="Y226" s="18">
        <f t="shared" si="22"/>
        <v>0</v>
      </c>
      <c r="Z226" s="7">
        <v>2</v>
      </c>
      <c r="AA226" s="66">
        <v>140</v>
      </c>
      <c r="AB226" s="18">
        <v>0</v>
      </c>
      <c r="AC226" s="10">
        <f t="shared" si="23"/>
        <v>0</v>
      </c>
      <c r="AD226" s="77"/>
    </row>
    <row r="227" spans="1:30">
      <c r="A227" s="17">
        <v>221</v>
      </c>
      <c r="B227" s="18" t="s">
        <v>1620</v>
      </c>
      <c r="C227" s="7" t="s">
        <v>285</v>
      </c>
      <c r="D227" s="18" t="s">
        <v>1624</v>
      </c>
      <c r="E227" s="7">
        <v>1</v>
      </c>
      <c r="F227" s="7">
        <v>0</v>
      </c>
      <c r="G227" s="18">
        <v>0</v>
      </c>
      <c r="H227" s="18">
        <v>0</v>
      </c>
      <c r="I227" s="18">
        <f t="shared" si="18"/>
        <v>0</v>
      </c>
      <c r="J227" s="7">
        <v>0</v>
      </c>
      <c r="K227" s="66">
        <v>30</v>
      </c>
      <c r="L227" s="18">
        <v>0</v>
      </c>
      <c r="M227" s="18">
        <f t="shared" si="19"/>
        <v>0</v>
      </c>
      <c r="N227" s="18">
        <v>0</v>
      </c>
      <c r="O227" s="66">
        <v>44</v>
      </c>
      <c r="P227" s="18">
        <v>0</v>
      </c>
      <c r="Q227" s="18">
        <f t="shared" si="20"/>
        <v>0</v>
      </c>
      <c r="R227" s="7">
        <v>0</v>
      </c>
      <c r="S227" s="66">
        <v>8</v>
      </c>
      <c r="T227" s="18">
        <v>0</v>
      </c>
      <c r="U227" s="18">
        <f t="shared" si="21"/>
        <v>0</v>
      </c>
      <c r="V227" s="7">
        <v>0</v>
      </c>
      <c r="W227" s="66">
        <v>64</v>
      </c>
      <c r="X227" s="18">
        <v>0</v>
      </c>
      <c r="Y227" s="18">
        <f t="shared" si="22"/>
        <v>0</v>
      </c>
      <c r="Z227" s="7">
        <v>0</v>
      </c>
      <c r="AA227" s="66">
        <v>140</v>
      </c>
      <c r="AB227" s="18">
        <v>0</v>
      </c>
      <c r="AC227" s="10">
        <f t="shared" si="23"/>
        <v>0</v>
      </c>
      <c r="AD227" s="77"/>
    </row>
    <row r="228" spans="1:30">
      <c r="A228" s="17">
        <v>222</v>
      </c>
      <c r="B228" s="18" t="s">
        <v>1620</v>
      </c>
      <c r="C228" s="7" t="s">
        <v>286</v>
      </c>
      <c r="D228" s="18" t="s">
        <v>1624</v>
      </c>
      <c r="E228" s="7">
        <v>2</v>
      </c>
      <c r="F228" s="7">
        <v>6</v>
      </c>
      <c r="G228" s="18">
        <v>0</v>
      </c>
      <c r="H228" s="18">
        <v>0</v>
      </c>
      <c r="I228" s="18">
        <f t="shared" si="18"/>
        <v>4</v>
      </c>
      <c r="J228" s="7">
        <v>2</v>
      </c>
      <c r="K228" s="66">
        <v>30</v>
      </c>
      <c r="L228" s="18">
        <v>0</v>
      </c>
      <c r="M228" s="18">
        <f t="shared" si="19"/>
        <v>0</v>
      </c>
      <c r="N228" s="18">
        <v>70</v>
      </c>
      <c r="O228" s="66">
        <v>44</v>
      </c>
      <c r="P228" s="18">
        <v>0</v>
      </c>
      <c r="Q228" s="18">
        <f t="shared" si="20"/>
        <v>2</v>
      </c>
      <c r="R228" s="7">
        <v>8</v>
      </c>
      <c r="S228" s="66">
        <v>8</v>
      </c>
      <c r="T228" s="18">
        <v>0</v>
      </c>
      <c r="U228" s="18">
        <f t="shared" si="21"/>
        <v>0</v>
      </c>
      <c r="V228" s="7">
        <v>16</v>
      </c>
      <c r="W228" s="66">
        <v>64</v>
      </c>
      <c r="X228" s="18">
        <v>0</v>
      </c>
      <c r="Y228" s="18">
        <f t="shared" si="22"/>
        <v>0</v>
      </c>
      <c r="Z228" s="7">
        <v>11</v>
      </c>
      <c r="AA228" s="66">
        <v>140</v>
      </c>
      <c r="AB228" s="18">
        <v>0</v>
      </c>
      <c r="AC228" s="10">
        <f t="shared" si="23"/>
        <v>0</v>
      </c>
      <c r="AD228" s="77"/>
    </row>
    <row r="229" spans="1:30">
      <c r="A229" s="17">
        <v>223</v>
      </c>
      <c r="B229" s="18" t="s">
        <v>1620</v>
      </c>
      <c r="C229" s="7" t="s">
        <v>287</v>
      </c>
      <c r="D229" s="18" t="s">
        <v>1624</v>
      </c>
      <c r="E229" s="7">
        <v>3</v>
      </c>
      <c r="F229" s="7">
        <v>4</v>
      </c>
      <c r="G229" s="18">
        <v>0</v>
      </c>
      <c r="H229" s="18">
        <v>0</v>
      </c>
      <c r="I229" s="18">
        <f t="shared" si="18"/>
        <v>4</v>
      </c>
      <c r="J229" s="7">
        <v>0</v>
      </c>
      <c r="K229" s="66">
        <v>30</v>
      </c>
      <c r="L229" s="18">
        <v>0</v>
      </c>
      <c r="M229" s="18">
        <f t="shared" si="19"/>
        <v>0</v>
      </c>
      <c r="N229" s="18">
        <v>13</v>
      </c>
      <c r="O229" s="66">
        <v>44</v>
      </c>
      <c r="P229" s="18">
        <v>0</v>
      </c>
      <c r="Q229" s="18">
        <f t="shared" si="20"/>
        <v>0</v>
      </c>
      <c r="R229" s="7">
        <v>6</v>
      </c>
      <c r="S229" s="66">
        <v>8</v>
      </c>
      <c r="T229" s="18">
        <v>0</v>
      </c>
      <c r="U229" s="18">
        <f t="shared" si="21"/>
        <v>0</v>
      </c>
      <c r="V229" s="7">
        <v>16</v>
      </c>
      <c r="W229" s="66">
        <v>64</v>
      </c>
      <c r="X229" s="18">
        <v>0</v>
      </c>
      <c r="Y229" s="18">
        <f t="shared" si="22"/>
        <v>0</v>
      </c>
      <c r="Z229" s="7">
        <v>15</v>
      </c>
      <c r="AA229" s="66">
        <v>140</v>
      </c>
      <c r="AB229" s="18">
        <v>0</v>
      </c>
      <c r="AC229" s="10">
        <f t="shared" si="23"/>
        <v>0</v>
      </c>
      <c r="AD229" s="77"/>
    </row>
    <row r="230" spans="1:30">
      <c r="A230" s="17">
        <v>224</v>
      </c>
      <c r="B230" s="18" t="s">
        <v>1620</v>
      </c>
      <c r="C230" s="7" t="s">
        <v>288</v>
      </c>
      <c r="D230" s="18" t="s">
        <v>1624</v>
      </c>
      <c r="E230" s="7">
        <v>2</v>
      </c>
      <c r="F230" s="7">
        <v>2</v>
      </c>
      <c r="G230" s="18">
        <v>0</v>
      </c>
      <c r="H230" s="18">
        <v>0</v>
      </c>
      <c r="I230" s="18">
        <f t="shared" si="18"/>
        <v>0</v>
      </c>
      <c r="J230" s="7">
        <v>2</v>
      </c>
      <c r="K230" s="66">
        <v>30</v>
      </c>
      <c r="L230" s="18">
        <v>0</v>
      </c>
      <c r="M230" s="18">
        <f t="shared" si="19"/>
        <v>0</v>
      </c>
      <c r="N230" s="18">
        <v>38</v>
      </c>
      <c r="O230" s="66">
        <v>44</v>
      </c>
      <c r="P230" s="18">
        <v>0</v>
      </c>
      <c r="Q230" s="18">
        <f t="shared" si="20"/>
        <v>0</v>
      </c>
      <c r="R230" s="7">
        <v>8</v>
      </c>
      <c r="S230" s="66">
        <v>8</v>
      </c>
      <c r="T230" s="18">
        <v>0</v>
      </c>
      <c r="U230" s="18">
        <f t="shared" si="21"/>
        <v>0</v>
      </c>
      <c r="V230" s="7">
        <v>17</v>
      </c>
      <c r="W230" s="66">
        <v>64</v>
      </c>
      <c r="X230" s="18">
        <v>0</v>
      </c>
      <c r="Y230" s="18">
        <f t="shared" si="22"/>
        <v>0</v>
      </c>
      <c r="Z230" s="7">
        <v>28</v>
      </c>
      <c r="AA230" s="66">
        <v>140</v>
      </c>
      <c r="AB230" s="18">
        <v>0</v>
      </c>
      <c r="AC230" s="10">
        <f t="shared" si="23"/>
        <v>0</v>
      </c>
      <c r="AD230" s="77"/>
    </row>
    <row r="231" spans="1:30">
      <c r="A231" s="17">
        <v>225</v>
      </c>
      <c r="B231" s="18" t="s">
        <v>1620</v>
      </c>
      <c r="C231" s="7" t="s">
        <v>289</v>
      </c>
      <c r="D231" s="18" t="s">
        <v>1624</v>
      </c>
      <c r="E231" s="7">
        <v>2</v>
      </c>
      <c r="F231" s="7">
        <v>3</v>
      </c>
      <c r="G231" s="18">
        <v>0</v>
      </c>
      <c r="H231" s="18">
        <v>0</v>
      </c>
      <c r="I231" s="18">
        <f t="shared" si="18"/>
        <v>3</v>
      </c>
      <c r="J231" s="7">
        <v>0</v>
      </c>
      <c r="K231" s="66">
        <v>30</v>
      </c>
      <c r="L231" s="18">
        <v>0</v>
      </c>
      <c r="M231" s="18">
        <f t="shared" si="19"/>
        <v>0</v>
      </c>
      <c r="N231" s="18">
        <v>7</v>
      </c>
      <c r="O231" s="66">
        <v>44</v>
      </c>
      <c r="P231" s="18">
        <v>0</v>
      </c>
      <c r="Q231" s="18">
        <f t="shared" si="20"/>
        <v>0</v>
      </c>
      <c r="R231" s="7">
        <v>3</v>
      </c>
      <c r="S231" s="66">
        <v>8</v>
      </c>
      <c r="T231" s="18">
        <v>0</v>
      </c>
      <c r="U231" s="18">
        <f t="shared" si="21"/>
        <v>0</v>
      </c>
      <c r="V231" s="7">
        <v>2</v>
      </c>
      <c r="W231" s="66">
        <v>64</v>
      </c>
      <c r="X231" s="18">
        <v>0</v>
      </c>
      <c r="Y231" s="18">
        <f t="shared" si="22"/>
        <v>0</v>
      </c>
      <c r="Z231" s="7">
        <v>2</v>
      </c>
      <c r="AA231" s="66">
        <v>140</v>
      </c>
      <c r="AB231" s="18">
        <v>0</v>
      </c>
      <c r="AC231" s="10">
        <f t="shared" si="23"/>
        <v>0</v>
      </c>
      <c r="AD231" s="77"/>
    </row>
    <row r="232" spans="1:30">
      <c r="A232" s="17">
        <v>226</v>
      </c>
      <c r="B232" s="18" t="s">
        <v>1620</v>
      </c>
      <c r="C232" s="7" t="s">
        <v>290</v>
      </c>
      <c r="D232" s="18" t="s">
        <v>1624</v>
      </c>
      <c r="E232" s="7">
        <v>2</v>
      </c>
      <c r="F232" s="7">
        <v>3</v>
      </c>
      <c r="G232" s="18">
        <v>0</v>
      </c>
      <c r="H232" s="18">
        <v>0</v>
      </c>
      <c r="I232" s="18">
        <f t="shared" si="18"/>
        <v>3</v>
      </c>
      <c r="J232" s="7">
        <v>0</v>
      </c>
      <c r="K232" s="66">
        <v>30</v>
      </c>
      <c r="L232" s="18">
        <v>0</v>
      </c>
      <c r="M232" s="18">
        <f t="shared" si="19"/>
        <v>0</v>
      </c>
      <c r="N232" s="18">
        <v>18</v>
      </c>
      <c r="O232" s="66">
        <v>44</v>
      </c>
      <c r="P232" s="18">
        <v>0</v>
      </c>
      <c r="Q232" s="18">
        <f t="shared" si="20"/>
        <v>0</v>
      </c>
      <c r="R232" s="7">
        <v>8</v>
      </c>
      <c r="S232" s="66">
        <v>8</v>
      </c>
      <c r="T232" s="18">
        <v>0</v>
      </c>
      <c r="U232" s="18">
        <f t="shared" si="21"/>
        <v>0</v>
      </c>
      <c r="V232" s="7">
        <v>13</v>
      </c>
      <c r="W232" s="66">
        <v>64</v>
      </c>
      <c r="X232" s="18">
        <v>0</v>
      </c>
      <c r="Y232" s="18">
        <f t="shared" si="22"/>
        <v>0</v>
      </c>
      <c r="Z232" s="7">
        <v>20</v>
      </c>
      <c r="AA232" s="66">
        <v>140</v>
      </c>
      <c r="AB232" s="18">
        <v>0</v>
      </c>
      <c r="AC232" s="10">
        <f t="shared" si="23"/>
        <v>0</v>
      </c>
      <c r="AD232" s="77"/>
    </row>
    <row r="233" spans="1:30">
      <c r="A233" s="17">
        <v>227</v>
      </c>
      <c r="B233" s="18" t="s">
        <v>1620</v>
      </c>
      <c r="C233" s="7" t="s">
        <v>291</v>
      </c>
      <c r="D233" s="18" t="s">
        <v>1624</v>
      </c>
      <c r="E233" s="7">
        <v>1</v>
      </c>
      <c r="F233" s="7">
        <v>6</v>
      </c>
      <c r="G233" s="18">
        <v>0</v>
      </c>
      <c r="H233" s="18">
        <v>0</v>
      </c>
      <c r="I233" s="18">
        <f t="shared" si="18"/>
        <v>6</v>
      </c>
      <c r="J233" s="7">
        <v>0</v>
      </c>
      <c r="K233" s="66">
        <v>30</v>
      </c>
      <c r="L233" s="18">
        <v>0</v>
      </c>
      <c r="M233" s="18">
        <f t="shared" si="19"/>
        <v>0</v>
      </c>
      <c r="N233" s="18">
        <v>31</v>
      </c>
      <c r="O233" s="66">
        <v>44</v>
      </c>
      <c r="P233" s="18">
        <v>0</v>
      </c>
      <c r="Q233" s="18">
        <f t="shared" si="20"/>
        <v>0</v>
      </c>
      <c r="R233" s="7">
        <v>1</v>
      </c>
      <c r="S233" s="66">
        <v>8</v>
      </c>
      <c r="T233" s="18">
        <v>0</v>
      </c>
      <c r="U233" s="18">
        <f t="shared" si="21"/>
        <v>0</v>
      </c>
      <c r="V233" s="7">
        <v>0</v>
      </c>
      <c r="W233" s="66">
        <v>64</v>
      </c>
      <c r="X233" s="18">
        <v>0</v>
      </c>
      <c r="Y233" s="18">
        <f t="shared" si="22"/>
        <v>0</v>
      </c>
      <c r="Z233" s="7">
        <v>8</v>
      </c>
      <c r="AA233" s="66">
        <v>140</v>
      </c>
      <c r="AB233" s="18">
        <v>0</v>
      </c>
      <c r="AC233" s="10">
        <f t="shared" si="23"/>
        <v>0</v>
      </c>
      <c r="AD233" s="77"/>
    </row>
    <row r="234" spans="1:30">
      <c r="A234" s="17">
        <v>228</v>
      </c>
      <c r="B234" s="18" t="s">
        <v>1620</v>
      </c>
      <c r="C234" s="7" t="s">
        <v>292</v>
      </c>
      <c r="D234" s="18" t="s">
        <v>1624</v>
      </c>
      <c r="E234" s="7">
        <v>1</v>
      </c>
      <c r="F234" s="7">
        <v>2</v>
      </c>
      <c r="G234" s="18">
        <v>0</v>
      </c>
      <c r="H234" s="18">
        <v>0</v>
      </c>
      <c r="I234" s="18">
        <f t="shared" si="18"/>
        <v>1</v>
      </c>
      <c r="J234" s="7">
        <v>1</v>
      </c>
      <c r="K234" s="66">
        <v>30</v>
      </c>
      <c r="L234" s="18">
        <v>0</v>
      </c>
      <c r="M234" s="18">
        <f t="shared" si="19"/>
        <v>0</v>
      </c>
      <c r="N234" s="18">
        <v>14</v>
      </c>
      <c r="O234" s="66">
        <v>44</v>
      </c>
      <c r="P234" s="18">
        <v>0</v>
      </c>
      <c r="Q234" s="18">
        <f t="shared" si="20"/>
        <v>0</v>
      </c>
      <c r="R234" s="7">
        <v>3</v>
      </c>
      <c r="S234" s="66">
        <v>8</v>
      </c>
      <c r="T234" s="18">
        <v>0</v>
      </c>
      <c r="U234" s="18">
        <f t="shared" si="21"/>
        <v>0</v>
      </c>
      <c r="V234" s="7">
        <v>2</v>
      </c>
      <c r="W234" s="66">
        <v>64</v>
      </c>
      <c r="X234" s="18">
        <v>0</v>
      </c>
      <c r="Y234" s="18">
        <f t="shared" si="22"/>
        <v>0</v>
      </c>
      <c r="Z234" s="7">
        <v>42</v>
      </c>
      <c r="AA234" s="66">
        <v>140</v>
      </c>
      <c r="AB234" s="18">
        <v>0</v>
      </c>
      <c r="AC234" s="10">
        <f t="shared" si="23"/>
        <v>0</v>
      </c>
      <c r="AD234" s="77"/>
    </row>
    <row r="235" spans="1:30">
      <c r="A235" s="17">
        <v>229</v>
      </c>
      <c r="B235" s="18" t="s">
        <v>1620</v>
      </c>
      <c r="C235" s="7" t="s">
        <v>293</v>
      </c>
      <c r="D235" s="18" t="s">
        <v>1624</v>
      </c>
      <c r="E235" s="7">
        <v>1</v>
      </c>
      <c r="F235" s="7">
        <v>2</v>
      </c>
      <c r="G235" s="18">
        <v>0</v>
      </c>
      <c r="H235" s="18">
        <v>0</v>
      </c>
      <c r="I235" s="18">
        <f t="shared" si="18"/>
        <v>0</v>
      </c>
      <c r="J235" s="7">
        <v>2</v>
      </c>
      <c r="K235" s="66">
        <v>30</v>
      </c>
      <c r="L235" s="18">
        <v>0</v>
      </c>
      <c r="M235" s="18">
        <f t="shared" si="19"/>
        <v>0</v>
      </c>
      <c r="N235" s="18">
        <v>20</v>
      </c>
      <c r="O235" s="66">
        <v>44</v>
      </c>
      <c r="P235" s="18">
        <v>0</v>
      </c>
      <c r="Q235" s="18">
        <f t="shared" si="20"/>
        <v>0</v>
      </c>
      <c r="R235" s="7">
        <v>12</v>
      </c>
      <c r="S235" s="66">
        <v>8</v>
      </c>
      <c r="T235" s="18">
        <v>0</v>
      </c>
      <c r="U235" s="18">
        <f t="shared" si="21"/>
        <v>1</v>
      </c>
      <c r="V235" s="7">
        <v>21</v>
      </c>
      <c r="W235" s="66">
        <v>64</v>
      </c>
      <c r="X235" s="18">
        <v>0</v>
      </c>
      <c r="Y235" s="18">
        <f t="shared" si="22"/>
        <v>0</v>
      </c>
      <c r="Z235" s="7">
        <v>13</v>
      </c>
      <c r="AA235" s="66">
        <v>140</v>
      </c>
      <c r="AB235" s="18">
        <v>0</v>
      </c>
      <c r="AC235" s="10">
        <f t="shared" si="23"/>
        <v>0</v>
      </c>
      <c r="AD235" s="77"/>
    </row>
    <row r="236" spans="1:30">
      <c r="A236" s="17">
        <v>230</v>
      </c>
      <c r="B236" s="18" t="s">
        <v>1620</v>
      </c>
      <c r="C236" s="7" t="s">
        <v>294</v>
      </c>
      <c r="D236" s="18" t="s">
        <v>1624</v>
      </c>
      <c r="E236" s="7">
        <v>1</v>
      </c>
      <c r="F236" s="7">
        <v>4</v>
      </c>
      <c r="G236" s="18">
        <v>0</v>
      </c>
      <c r="H236" s="18">
        <v>0</v>
      </c>
      <c r="I236" s="18">
        <f t="shared" si="18"/>
        <v>4</v>
      </c>
      <c r="J236" s="7">
        <v>0</v>
      </c>
      <c r="K236" s="66">
        <v>30</v>
      </c>
      <c r="L236" s="18">
        <v>0</v>
      </c>
      <c r="M236" s="18">
        <f t="shared" si="19"/>
        <v>0</v>
      </c>
      <c r="N236" s="18">
        <v>13</v>
      </c>
      <c r="O236" s="66">
        <v>44</v>
      </c>
      <c r="P236" s="18">
        <v>0</v>
      </c>
      <c r="Q236" s="18">
        <f t="shared" si="20"/>
        <v>0</v>
      </c>
      <c r="R236" s="7">
        <v>3</v>
      </c>
      <c r="S236" s="66">
        <v>8</v>
      </c>
      <c r="T236" s="18">
        <v>0</v>
      </c>
      <c r="U236" s="18">
        <f t="shared" si="21"/>
        <v>0</v>
      </c>
      <c r="V236" s="7">
        <v>6</v>
      </c>
      <c r="W236" s="66">
        <v>64</v>
      </c>
      <c r="X236" s="18">
        <v>0</v>
      </c>
      <c r="Y236" s="18">
        <f t="shared" si="22"/>
        <v>0</v>
      </c>
      <c r="Z236" s="7">
        <v>17</v>
      </c>
      <c r="AA236" s="66">
        <v>140</v>
      </c>
      <c r="AB236" s="18">
        <v>0</v>
      </c>
      <c r="AC236" s="10">
        <f t="shared" si="23"/>
        <v>0</v>
      </c>
      <c r="AD236" s="77"/>
    </row>
    <row r="237" spans="1:30">
      <c r="A237" s="17">
        <v>231</v>
      </c>
      <c r="B237" s="18" t="s">
        <v>1620</v>
      </c>
      <c r="C237" s="7" t="s">
        <v>170</v>
      </c>
      <c r="D237" s="18" t="s">
        <v>1624</v>
      </c>
      <c r="E237" s="7">
        <v>3</v>
      </c>
      <c r="F237" s="7">
        <v>0</v>
      </c>
      <c r="G237" s="18">
        <v>0</v>
      </c>
      <c r="H237" s="18">
        <v>0</v>
      </c>
      <c r="I237" s="18">
        <f t="shared" si="18"/>
        <v>0</v>
      </c>
      <c r="J237" s="7">
        <v>0</v>
      </c>
      <c r="K237" s="66">
        <v>30</v>
      </c>
      <c r="L237" s="18">
        <v>0</v>
      </c>
      <c r="M237" s="18">
        <f t="shared" si="19"/>
        <v>0</v>
      </c>
      <c r="N237" s="18">
        <v>0</v>
      </c>
      <c r="O237" s="66">
        <v>44</v>
      </c>
      <c r="P237" s="18">
        <v>0</v>
      </c>
      <c r="Q237" s="18">
        <f t="shared" si="20"/>
        <v>0</v>
      </c>
      <c r="R237" s="7">
        <v>7</v>
      </c>
      <c r="S237" s="66">
        <v>8</v>
      </c>
      <c r="T237" s="18">
        <v>0</v>
      </c>
      <c r="U237" s="18">
        <f t="shared" si="21"/>
        <v>0</v>
      </c>
      <c r="V237" s="7">
        <v>25</v>
      </c>
      <c r="W237" s="66">
        <v>64</v>
      </c>
      <c r="X237" s="18">
        <v>0</v>
      </c>
      <c r="Y237" s="18">
        <f t="shared" si="22"/>
        <v>0</v>
      </c>
      <c r="Z237" s="7">
        <v>5</v>
      </c>
      <c r="AA237" s="66">
        <v>140</v>
      </c>
      <c r="AB237" s="18">
        <v>0</v>
      </c>
      <c r="AC237" s="10">
        <f t="shared" si="23"/>
        <v>0</v>
      </c>
      <c r="AD237" s="77"/>
    </row>
    <row r="238" spans="1:30">
      <c r="A238" s="17">
        <v>232</v>
      </c>
      <c r="B238" s="18" t="s">
        <v>1620</v>
      </c>
      <c r="C238" s="7" t="s">
        <v>295</v>
      </c>
      <c r="D238" s="18" t="s">
        <v>1624</v>
      </c>
      <c r="E238" s="7">
        <v>1</v>
      </c>
      <c r="F238" s="7">
        <v>0</v>
      </c>
      <c r="G238" s="18">
        <v>0</v>
      </c>
      <c r="H238" s="18">
        <v>0</v>
      </c>
      <c r="I238" s="18">
        <f t="shared" si="18"/>
        <v>0</v>
      </c>
      <c r="J238" s="7">
        <v>0</v>
      </c>
      <c r="K238" s="66">
        <v>30</v>
      </c>
      <c r="L238" s="18">
        <v>0</v>
      </c>
      <c r="M238" s="18">
        <f t="shared" si="19"/>
        <v>0</v>
      </c>
      <c r="N238" s="18">
        <v>0</v>
      </c>
      <c r="O238" s="66">
        <v>44</v>
      </c>
      <c r="P238" s="18">
        <v>0</v>
      </c>
      <c r="Q238" s="18">
        <f t="shared" si="20"/>
        <v>0</v>
      </c>
      <c r="R238" s="7">
        <v>0</v>
      </c>
      <c r="S238" s="66">
        <v>8</v>
      </c>
      <c r="T238" s="18">
        <v>0</v>
      </c>
      <c r="U238" s="18">
        <f t="shared" si="21"/>
        <v>0</v>
      </c>
      <c r="V238" s="7">
        <v>0</v>
      </c>
      <c r="W238" s="66">
        <v>64</v>
      </c>
      <c r="X238" s="18">
        <v>0</v>
      </c>
      <c r="Y238" s="18">
        <f t="shared" si="22"/>
        <v>0</v>
      </c>
      <c r="Z238" s="7">
        <v>0</v>
      </c>
      <c r="AA238" s="66">
        <v>140</v>
      </c>
      <c r="AB238" s="18">
        <v>0</v>
      </c>
      <c r="AC238" s="10">
        <f t="shared" si="23"/>
        <v>0</v>
      </c>
      <c r="AD238" s="77"/>
    </row>
    <row r="239" spans="1:30">
      <c r="A239" s="17">
        <v>233</v>
      </c>
      <c r="B239" s="18" t="s">
        <v>1620</v>
      </c>
      <c r="C239" s="7" t="s">
        <v>296</v>
      </c>
      <c r="D239" s="18" t="s">
        <v>1624</v>
      </c>
      <c r="E239" s="7">
        <v>1</v>
      </c>
      <c r="F239" s="7">
        <v>6</v>
      </c>
      <c r="G239" s="18">
        <v>0</v>
      </c>
      <c r="H239" s="18">
        <v>0</v>
      </c>
      <c r="I239" s="18">
        <f t="shared" si="18"/>
        <v>5</v>
      </c>
      <c r="J239" s="7">
        <v>1</v>
      </c>
      <c r="K239" s="66">
        <v>30</v>
      </c>
      <c r="L239" s="18">
        <v>0</v>
      </c>
      <c r="M239" s="18">
        <f t="shared" si="19"/>
        <v>0</v>
      </c>
      <c r="N239" s="18">
        <v>27</v>
      </c>
      <c r="O239" s="66">
        <v>44</v>
      </c>
      <c r="P239" s="18">
        <v>0</v>
      </c>
      <c r="Q239" s="18">
        <f t="shared" si="20"/>
        <v>0</v>
      </c>
      <c r="R239" s="7">
        <v>3</v>
      </c>
      <c r="S239" s="66">
        <v>8</v>
      </c>
      <c r="T239" s="18">
        <v>0</v>
      </c>
      <c r="U239" s="18">
        <f t="shared" si="21"/>
        <v>0</v>
      </c>
      <c r="V239" s="7">
        <v>4</v>
      </c>
      <c r="W239" s="66">
        <v>64</v>
      </c>
      <c r="X239" s="18">
        <v>0</v>
      </c>
      <c r="Y239" s="18">
        <f t="shared" si="22"/>
        <v>0</v>
      </c>
      <c r="Z239" s="7">
        <v>24</v>
      </c>
      <c r="AA239" s="66">
        <v>140</v>
      </c>
      <c r="AB239" s="18">
        <v>0</v>
      </c>
      <c r="AC239" s="10">
        <f t="shared" si="23"/>
        <v>0</v>
      </c>
      <c r="AD239" s="77"/>
    </row>
    <row r="240" spans="1:30">
      <c r="A240" s="17">
        <v>234</v>
      </c>
      <c r="B240" s="18" t="s">
        <v>1620</v>
      </c>
      <c r="C240" s="7" t="s">
        <v>297</v>
      </c>
      <c r="D240" s="18" t="s">
        <v>1624</v>
      </c>
      <c r="E240" s="7">
        <v>2</v>
      </c>
      <c r="F240" s="7">
        <v>2</v>
      </c>
      <c r="G240" s="18">
        <v>0</v>
      </c>
      <c r="H240" s="18">
        <v>0</v>
      </c>
      <c r="I240" s="18">
        <f t="shared" si="18"/>
        <v>2</v>
      </c>
      <c r="J240" s="7">
        <v>0</v>
      </c>
      <c r="K240" s="66">
        <v>30</v>
      </c>
      <c r="L240" s="18">
        <v>0</v>
      </c>
      <c r="M240" s="18">
        <f t="shared" si="19"/>
        <v>0</v>
      </c>
      <c r="N240" s="18">
        <v>10</v>
      </c>
      <c r="O240" s="66">
        <v>44</v>
      </c>
      <c r="P240" s="18">
        <v>0</v>
      </c>
      <c r="Q240" s="18">
        <f t="shared" si="20"/>
        <v>0</v>
      </c>
      <c r="R240" s="7">
        <v>0</v>
      </c>
      <c r="S240" s="66">
        <v>8</v>
      </c>
      <c r="T240" s="18">
        <v>0</v>
      </c>
      <c r="U240" s="18">
        <f t="shared" si="21"/>
        <v>0</v>
      </c>
      <c r="V240" s="7">
        <v>0</v>
      </c>
      <c r="W240" s="66">
        <v>64</v>
      </c>
      <c r="X240" s="18">
        <v>0</v>
      </c>
      <c r="Y240" s="18">
        <f t="shared" si="22"/>
        <v>0</v>
      </c>
      <c r="Z240" s="7">
        <v>1</v>
      </c>
      <c r="AA240" s="66">
        <v>140</v>
      </c>
      <c r="AB240" s="18">
        <v>0</v>
      </c>
      <c r="AC240" s="10">
        <f t="shared" si="23"/>
        <v>0</v>
      </c>
      <c r="AD240" s="77"/>
    </row>
    <row r="241" spans="1:30">
      <c r="A241" s="17">
        <v>235</v>
      </c>
      <c r="B241" s="18" t="s">
        <v>1620</v>
      </c>
      <c r="C241" s="7" t="s">
        <v>298</v>
      </c>
      <c r="D241" s="18" t="s">
        <v>1624</v>
      </c>
      <c r="E241" s="7">
        <v>2</v>
      </c>
      <c r="F241" s="7">
        <v>0</v>
      </c>
      <c r="G241" s="18">
        <v>0</v>
      </c>
      <c r="H241" s="18">
        <v>0</v>
      </c>
      <c r="I241" s="18">
        <f t="shared" si="18"/>
        <v>0</v>
      </c>
      <c r="J241" s="7">
        <v>0</v>
      </c>
      <c r="K241" s="66">
        <v>30</v>
      </c>
      <c r="L241" s="18">
        <v>0</v>
      </c>
      <c r="M241" s="18">
        <f t="shared" si="19"/>
        <v>0</v>
      </c>
      <c r="N241" s="18">
        <v>0</v>
      </c>
      <c r="O241" s="66">
        <v>44</v>
      </c>
      <c r="P241" s="18">
        <v>0</v>
      </c>
      <c r="Q241" s="18">
        <f t="shared" si="20"/>
        <v>0</v>
      </c>
      <c r="R241" s="7">
        <v>3</v>
      </c>
      <c r="S241" s="66">
        <v>8</v>
      </c>
      <c r="T241" s="18">
        <v>0</v>
      </c>
      <c r="U241" s="18">
        <f t="shared" si="21"/>
        <v>0</v>
      </c>
      <c r="V241" s="7">
        <v>2</v>
      </c>
      <c r="W241" s="66">
        <v>64</v>
      </c>
      <c r="X241" s="18">
        <v>0</v>
      </c>
      <c r="Y241" s="18">
        <f t="shared" si="22"/>
        <v>0</v>
      </c>
      <c r="Z241" s="7">
        <v>2</v>
      </c>
      <c r="AA241" s="66">
        <v>140</v>
      </c>
      <c r="AB241" s="18">
        <v>0</v>
      </c>
      <c r="AC241" s="10">
        <f t="shared" si="23"/>
        <v>0</v>
      </c>
      <c r="AD241" s="77"/>
    </row>
    <row r="242" spans="1:30">
      <c r="A242" s="17">
        <v>236</v>
      </c>
      <c r="B242" s="18" t="s">
        <v>1620</v>
      </c>
      <c r="C242" s="7" t="s">
        <v>299</v>
      </c>
      <c r="D242" s="18" t="s">
        <v>1624</v>
      </c>
      <c r="E242" s="7">
        <v>5</v>
      </c>
      <c r="F242" s="7">
        <v>3</v>
      </c>
      <c r="G242" s="18">
        <v>0</v>
      </c>
      <c r="H242" s="18">
        <v>0</v>
      </c>
      <c r="I242" s="18">
        <f t="shared" si="18"/>
        <v>3</v>
      </c>
      <c r="J242" s="7">
        <v>0</v>
      </c>
      <c r="K242" s="66">
        <v>30</v>
      </c>
      <c r="L242" s="18">
        <v>0</v>
      </c>
      <c r="M242" s="18">
        <f t="shared" si="19"/>
        <v>0</v>
      </c>
      <c r="N242" s="18">
        <v>13</v>
      </c>
      <c r="O242" s="66">
        <v>44</v>
      </c>
      <c r="P242" s="18">
        <v>0</v>
      </c>
      <c r="Q242" s="18">
        <f t="shared" si="20"/>
        <v>0</v>
      </c>
      <c r="R242" s="7">
        <v>4</v>
      </c>
      <c r="S242" s="66">
        <v>8</v>
      </c>
      <c r="T242" s="18">
        <v>0</v>
      </c>
      <c r="U242" s="18">
        <f t="shared" si="21"/>
        <v>0</v>
      </c>
      <c r="V242" s="7">
        <v>10</v>
      </c>
      <c r="W242" s="66">
        <v>64</v>
      </c>
      <c r="X242" s="18">
        <v>0</v>
      </c>
      <c r="Y242" s="18">
        <f t="shared" si="22"/>
        <v>0</v>
      </c>
      <c r="Z242" s="7">
        <v>17</v>
      </c>
      <c r="AA242" s="66">
        <v>140</v>
      </c>
      <c r="AB242" s="18">
        <v>0</v>
      </c>
      <c r="AC242" s="10">
        <f t="shared" si="23"/>
        <v>0</v>
      </c>
      <c r="AD242" s="77"/>
    </row>
    <row r="243" spans="1:30">
      <c r="A243" s="17">
        <v>237</v>
      </c>
      <c r="B243" s="18" t="s">
        <v>1620</v>
      </c>
      <c r="C243" s="7" t="s">
        <v>300</v>
      </c>
      <c r="D243" s="18" t="s">
        <v>1624</v>
      </c>
      <c r="E243" s="7">
        <v>2</v>
      </c>
      <c r="F243" s="7">
        <v>3</v>
      </c>
      <c r="G243" s="18">
        <v>0</v>
      </c>
      <c r="H243" s="18">
        <v>0</v>
      </c>
      <c r="I243" s="18">
        <f t="shared" si="18"/>
        <v>2</v>
      </c>
      <c r="J243" s="7">
        <v>1</v>
      </c>
      <c r="K243" s="66">
        <v>30</v>
      </c>
      <c r="L243" s="18">
        <v>0</v>
      </c>
      <c r="M243" s="18">
        <f t="shared" si="19"/>
        <v>0</v>
      </c>
      <c r="N243" s="18">
        <v>39</v>
      </c>
      <c r="O243" s="66">
        <v>44</v>
      </c>
      <c r="P243" s="18">
        <v>0</v>
      </c>
      <c r="Q243" s="18">
        <f t="shared" si="20"/>
        <v>0</v>
      </c>
      <c r="R243" s="7">
        <v>3</v>
      </c>
      <c r="S243" s="66">
        <v>8</v>
      </c>
      <c r="T243" s="18">
        <v>0</v>
      </c>
      <c r="U243" s="18">
        <f t="shared" si="21"/>
        <v>0</v>
      </c>
      <c r="V243" s="7">
        <v>4</v>
      </c>
      <c r="W243" s="66">
        <v>64</v>
      </c>
      <c r="X243" s="18">
        <v>0</v>
      </c>
      <c r="Y243" s="18">
        <f t="shared" si="22"/>
        <v>0</v>
      </c>
      <c r="Z243" s="7">
        <v>12</v>
      </c>
      <c r="AA243" s="66">
        <v>140</v>
      </c>
      <c r="AB243" s="18">
        <v>0</v>
      </c>
      <c r="AC243" s="10">
        <f t="shared" si="23"/>
        <v>0</v>
      </c>
      <c r="AD243" s="77"/>
    </row>
    <row r="244" spans="1:30">
      <c r="A244" s="17">
        <v>238</v>
      </c>
      <c r="B244" s="18" t="s">
        <v>1620</v>
      </c>
      <c r="C244" s="7" t="s">
        <v>301</v>
      </c>
      <c r="D244" s="18" t="s">
        <v>1624</v>
      </c>
      <c r="E244" s="7">
        <v>3</v>
      </c>
      <c r="F244" s="7">
        <v>0</v>
      </c>
      <c r="G244" s="18">
        <v>0</v>
      </c>
      <c r="H244" s="18">
        <v>0</v>
      </c>
      <c r="I244" s="18">
        <f t="shared" si="18"/>
        <v>0</v>
      </c>
      <c r="J244" s="7">
        <v>0</v>
      </c>
      <c r="K244" s="66">
        <v>30</v>
      </c>
      <c r="L244" s="18">
        <v>0</v>
      </c>
      <c r="M244" s="18">
        <f t="shared" si="19"/>
        <v>0</v>
      </c>
      <c r="N244" s="18">
        <v>0</v>
      </c>
      <c r="O244" s="66">
        <v>44</v>
      </c>
      <c r="P244" s="18">
        <v>0</v>
      </c>
      <c r="Q244" s="18">
        <f t="shared" si="20"/>
        <v>0</v>
      </c>
      <c r="R244" s="7">
        <v>3</v>
      </c>
      <c r="S244" s="66">
        <v>8</v>
      </c>
      <c r="T244" s="18">
        <v>0</v>
      </c>
      <c r="U244" s="18">
        <f t="shared" si="21"/>
        <v>0</v>
      </c>
      <c r="V244" s="7">
        <v>8</v>
      </c>
      <c r="W244" s="66">
        <v>64</v>
      </c>
      <c r="X244" s="18">
        <v>0</v>
      </c>
      <c r="Y244" s="18">
        <f t="shared" si="22"/>
        <v>0</v>
      </c>
      <c r="Z244" s="7">
        <v>10</v>
      </c>
      <c r="AA244" s="66">
        <v>140</v>
      </c>
      <c r="AB244" s="18">
        <v>0</v>
      </c>
      <c r="AC244" s="10">
        <f t="shared" si="23"/>
        <v>0</v>
      </c>
      <c r="AD244" s="77"/>
    </row>
    <row r="245" spans="1:30">
      <c r="A245" s="17">
        <v>239</v>
      </c>
      <c r="B245" s="18" t="s">
        <v>1620</v>
      </c>
      <c r="C245" s="7" t="s">
        <v>171</v>
      </c>
      <c r="D245" s="18" t="s">
        <v>1624</v>
      </c>
      <c r="E245" s="7">
        <v>91</v>
      </c>
      <c r="F245" s="7">
        <v>0</v>
      </c>
      <c r="G245" s="18">
        <v>0</v>
      </c>
      <c r="H245" s="18">
        <v>0</v>
      </c>
      <c r="I245" s="18">
        <f t="shared" si="18"/>
        <v>0</v>
      </c>
      <c r="J245" s="7">
        <v>0</v>
      </c>
      <c r="K245" s="66">
        <v>30</v>
      </c>
      <c r="L245" s="18">
        <v>0</v>
      </c>
      <c r="M245" s="18">
        <f t="shared" si="19"/>
        <v>0</v>
      </c>
      <c r="N245" s="18">
        <v>0</v>
      </c>
      <c r="O245" s="66">
        <v>44</v>
      </c>
      <c r="P245" s="18">
        <v>0</v>
      </c>
      <c r="Q245" s="18">
        <f t="shared" si="20"/>
        <v>0</v>
      </c>
      <c r="R245" s="7">
        <v>6</v>
      </c>
      <c r="S245" s="66">
        <v>8</v>
      </c>
      <c r="T245" s="18">
        <v>0</v>
      </c>
      <c r="U245" s="18">
        <f t="shared" si="21"/>
        <v>0</v>
      </c>
      <c r="V245" s="7">
        <v>18</v>
      </c>
      <c r="W245" s="66">
        <v>64</v>
      </c>
      <c r="X245" s="18">
        <v>0</v>
      </c>
      <c r="Y245" s="18">
        <f t="shared" si="22"/>
        <v>0</v>
      </c>
      <c r="Z245" s="7">
        <v>15</v>
      </c>
      <c r="AA245" s="66">
        <v>140</v>
      </c>
      <c r="AB245" s="18">
        <v>0</v>
      </c>
      <c r="AC245" s="10">
        <f t="shared" si="23"/>
        <v>0</v>
      </c>
      <c r="AD245" s="77"/>
    </row>
    <row r="246" spans="1:30">
      <c r="A246" s="17">
        <v>240</v>
      </c>
      <c r="B246" s="18" t="s">
        <v>1620</v>
      </c>
      <c r="C246" s="7" t="s">
        <v>302</v>
      </c>
      <c r="D246" s="18" t="s">
        <v>1624</v>
      </c>
      <c r="E246" s="7">
        <v>1</v>
      </c>
      <c r="F246" s="7">
        <v>1</v>
      </c>
      <c r="G246" s="18">
        <v>0</v>
      </c>
      <c r="H246" s="18">
        <v>0</v>
      </c>
      <c r="I246" s="18">
        <f t="shared" si="18"/>
        <v>0</v>
      </c>
      <c r="J246" s="7">
        <v>1</v>
      </c>
      <c r="K246" s="66">
        <v>30</v>
      </c>
      <c r="L246" s="18">
        <v>0</v>
      </c>
      <c r="M246" s="18">
        <f t="shared" si="19"/>
        <v>0</v>
      </c>
      <c r="N246" s="18">
        <v>12</v>
      </c>
      <c r="O246" s="66">
        <v>44</v>
      </c>
      <c r="P246" s="18">
        <v>0</v>
      </c>
      <c r="Q246" s="18">
        <f t="shared" si="20"/>
        <v>0</v>
      </c>
      <c r="R246" s="7">
        <v>1</v>
      </c>
      <c r="S246" s="66">
        <v>8</v>
      </c>
      <c r="T246" s="18">
        <v>0</v>
      </c>
      <c r="U246" s="18">
        <f t="shared" si="21"/>
        <v>0</v>
      </c>
      <c r="V246" s="7">
        <v>3</v>
      </c>
      <c r="W246" s="66">
        <v>64</v>
      </c>
      <c r="X246" s="18">
        <v>0</v>
      </c>
      <c r="Y246" s="18">
        <f t="shared" si="22"/>
        <v>0</v>
      </c>
      <c r="Z246" s="7">
        <v>1</v>
      </c>
      <c r="AA246" s="66">
        <v>140</v>
      </c>
      <c r="AB246" s="18">
        <v>0</v>
      </c>
      <c r="AC246" s="10">
        <f t="shared" si="23"/>
        <v>0</v>
      </c>
      <c r="AD246" s="77"/>
    </row>
    <row r="247" spans="1:30">
      <c r="A247" s="17">
        <v>241</v>
      </c>
      <c r="B247" s="18" t="s">
        <v>1620</v>
      </c>
      <c r="C247" s="7" t="s">
        <v>303</v>
      </c>
      <c r="D247" s="18" t="s">
        <v>1624</v>
      </c>
      <c r="E247" s="7">
        <v>1</v>
      </c>
      <c r="F247" s="7">
        <v>3</v>
      </c>
      <c r="G247" s="18">
        <v>0</v>
      </c>
      <c r="H247" s="18">
        <v>0</v>
      </c>
      <c r="I247" s="18">
        <f t="shared" si="18"/>
        <v>3</v>
      </c>
      <c r="J247" s="7">
        <v>0</v>
      </c>
      <c r="K247" s="66">
        <v>30</v>
      </c>
      <c r="L247" s="18">
        <v>0</v>
      </c>
      <c r="M247" s="18">
        <f t="shared" si="19"/>
        <v>0</v>
      </c>
      <c r="N247" s="18">
        <v>20</v>
      </c>
      <c r="O247" s="66">
        <v>44</v>
      </c>
      <c r="P247" s="18">
        <v>0</v>
      </c>
      <c r="Q247" s="18">
        <f t="shared" si="20"/>
        <v>0</v>
      </c>
      <c r="R247" s="7">
        <v>4</v>
      </c>
      <c r="S247" s="66">
        <v>8</v>
      </c>
      <c r="T247" s="18">
        <v>0</v>
      </c>
      <c r="U247" s="18">
        <f t="shared" si="21"/>
        <v>0</v>
      </c>
      <c r="V247" s="7">
        <v>13</v>
      </c>
      <c r="W247" s="66">
        <v>64</v>
      </c>
      <c r="X247" s="18">
        <v>0</v>
      </c>
      <c r="Y247" s="18">
        <f t="shared" si="22"/>
        <v>0</v>
      </c>
      <c r="Z247" s="7">
        <v>5</v>
      </c>
      <c r="AA247" s="66">
        <v>140</v>
      </c>
      <c r="AB247" s="18">
        <v>0</v>
      </c>
      <c r="AC247" s="10">
        <f t="shared" si="23"/>
        <v>0</v>
      </c>
      <c r="AD247" s="77"/>
    </row>
    <row r="248" spans="1:30">
      <c r="A248" s="17">
        <v>242</v>
      </c>
      <c r="B248" s="18" t="s">
        <v>1620</v>
      </c>
      <c r="C248" s="7" t="s">
        <v>304</v>
      </c>
      <c r="D248" s="18" t="s">
        <v>1624</v>
      </c>
      <c r="E248" s="7">
        <v>1</v>
      </c>
      <c r="F248" s="7">
        <v>1</v>
      </c>
      <c r="G248" s="18">
        <v>0</v>
      </c>
      <c r="H248" s="18">
        <v>0</v>
      </c>
      <c r="I248" s="18">
        <f t="shared" si="18"/>
        <v>1</v>
      </c>
      <c r="J248" s="7">
        <v>0</v>
      </c>
      <c r="K248" s="66">
        <v>30</v>
      </c>
      <c r="L248" s="18">
        <v>0</v>
      </c>
      <c r="M248" s="18">
        <f t="shared" si="19"/>
        <v>0</v>
      </c>
      <c r="N248" s="18">
        <v>2</v>
      </c>
      <c r="O248" s="66">
        <v>44</v>
      </c>
      <c r="P248" s="18">
        <v>0</v>
      </c>
      <c r="Q248" s="18">
        <f t="shared" si="20"/>
        <v>0</v>
      </c>
      <c r="R248" s="7">
        <v>13</v>
      </c>
      <c r="S248" s="66">
        <v>8</v>
      </c>
      <c r="T248" s="18">
        <v>0</v>
      </c>
      <c r="U248" s="18">
        <f t="shared" si="21"/>
        <v>1</v>
      </c>
      <c r="V248" s="7">
        <v>37</v>
      </c>
      <c r="W248" s="66">
        <v>64</v>
      </c>
      <c r="X248" s="18">
        <v>0</v>
      </c>
      <c r="Y248" s="18">
        <f t="shared" si="22"/>
        <v>0</v>
      </c>
      <c r="Z248" s="7">
        <v>2</v>
      </c>
      <c r="AA248" s="66">
        <v>140</v>
      </c>
      <c r="AB248" s="18">
        <v>0</v>
      </c>
      <c r="AC248" s="10">
        <f t="shared" si="23"/>
        <v>0</v>
      </c>
      <c r="AD248" s="77"/>
    </row>
    <row r="249" spans="1:30">
      <c r="A249" s="17">
        <v>243</v>
      </c>
      <c r="B249" s="18" t="s">
        <v>1620</v>
      </c>
      <c r="C249" s="7" t="s">
        <v>294</v>
      </c>
      <c r="D249" s="18" t="s">
        <v>1624</v>
      </c>
      <c r="E249" s="7">
        <v>3</v>
      </c>
      <c r="F249" s="7">
        <v>0</v>
      </c>
      <c r="G249" s="18">
        <v>0</v>
      </c>
      <c r="H249" s="18">
        <v>0</v>
      </c>
      <c r="I249" s="18">
        <f t="shared" si="18"/>
        <v>0</v>
      </c>
      <c r="J249" s="7">
        <v>0</v>
      </c>
      <c r="K249" s="66">
        <v>30</v>
      </c>
      <c r="L249" s="18">
        <v>0</v>
      </c>
      <c r="M249" s="18">
        <f t="shared" si="19"/>
        <v>0</v>
      </c>
      <c r="N249" s="18">
        <v>0</v>
      </c>
      <c r="O249" s="66">
        <v>44</v>
      </c>
      <c r="P249" s="18">
        <v>0</v>
      </c>
      <c r="Q249" s="18">
        <f t="shared" si="20"/>
        <v>0</v>
      </c>
      <c r="R249" s="7">
        <v>37</v>
      </c>
      <c r="S249" s="66">
        <v>8</v>
      </c>
      <c r="T249" s="18">
        <v>0</v>
      </c>
      <c r="U249" s="18">
        <f t="shared" si="21"/>
        <v>3</v>
      </c>
      <c r="V249" s="7">
        <v>183</v>
      </c>
      <c r="W249" s="66">
        <v>64</v>
      </c>
      <c r="X249" s="18">
        <v>0</v>
      </c>
      <c r="Y249" s="18">
        <f t="shared" si="22"/>
        <v>3</v>
      </c>
      <c r="Z249" s="7">
        <v>13</v>
      </c>
      <c r="AA249" s="66">
        <v>140</v>
      </c>
      <c r="AB249" s="18">
        <v>0</v>
      </c>
      <c r="AC249" s="10">
        <f t="shared" si="23"/>
        <v>0</v>
      </c>
      <c r="AD249" s="77"/>
    </row>
    <row r="250" spans="1:30">
      <c r="A250" s="17">
        <v>244</v>
      </c>
      <c r="B250" s="18" t="s">
        <v>1620</v>
      </c>
      <c r="C250" s="7" t="s">
        <v>305</v>
      </c>
      <c r="D250" s="18" t="s">
        <v>1624</v>
      </c>
      <c r="E250" s="7">
        <v>2</v>
      </c>
      <c r="F250" s="7">
        <v>1</v>
      </c>
      <c r="G250" s="18">
        <v>0</v>
      </c>
      <c r="H250" s="18">
        <v>0</v>
      </c>
      <c r="I250" s="18">
        <f t="shared" si="18"/>
        <v>1</v>
      </c>
      <c r="J250" s="7">
        <v>0</v>
      </c>
      <c r="K250" s="66">
        <v>30</v>
      </c>
      <c r="L250" s="18">
        <v>0</v>
      </c>
      <c r="M250" s="18">
        <f t="shared" si="19"/>
        <v>0</v>
      </c>
      <c r="N250" s="18">
        <v>2</v>
      </c>
      <c r="O250" s="66">
        <v>44</v>
      </c>
      <c r="P250" s="18">
        <v>0</v>
      </c>
      <c r="Q250" s="18">
        <f t="shared" si="20"/>
        <v>0</v>
      </c>
      <c r="R250" s="7">
        <v>8</v>
      </c>
      <c r="S250" s="66">
        <v>8</v>
      </c>
      <c r="T250" s="18">
        <v>0</v>
      </c>
      <c r="U250" s="18">
        <f t="shared" si="21"/>
        <v>0</v>
      </c>
      <c r="V250" s="7">
        <v>45</v>
      </c>
      <c r="W250" s="66">
        <v>64</v>
      </c>
      <c r="X250" s="18">
        <v>0</v>
      </c>
      <c r="Y250" s="18">
        <f t="shared" si="22"/>
        <v>0</v>
      </c>
      <c r="Z250" s="7">
        <v>13</v>
      </c>
      <c r="AA250" s="66">
        <v>140</v>
      </c>
      <c r="AB250" s="18">
        <v>0</v>
      </c>
      <c r="AC250" s="10">
        <f t="shared" si="23"/>
        <v>0</v>
      </c>
      <c r="AD250" s="77"/>
    </row>
    <row r="251" spans="1:30">
      <c r="A251" s="17">
        <v>245</v>
      </c>
      <c r="B251" s="18" t="s">
        <v>1620</v>
      </c>
      <c r="C251" s="7" t="s">
        <v>306</v>
      </c>
      <c r="D251" s="18" t="s">
        <v>1624</v>
      </c>
      <c r="E251" s="7">
        <v>2</v>
      </c>
      <c r="F251" s="7">
        <v>0</v>
      </c>
      <c r="G251" s="18">
        <v>0</v>
      </c>
      <c r="H251" s="18">
        <v>0</v>
      </c>
      <c r="I251" s="18">
        <f t="shared" si="18"/>
        <v>0</v>
      </c>
      <c r="J251" s="7">
        <v>0</v>
      </c>
      <c r="K251" s="66">
        <v>30</v>
      </c>
      <c r="L251" s="18">
        <v>0</v>
      </c>
      <c r="M251" s="18">
        <f t="shared" si="19"/>
        <v>0</v>
      </c>
      <c r="N251" s="18">
        <v>0</v>
      </c>
      <c r="O251" s="66">
        <v>44</v>
      </c>
      <c r="P251" s="18">
        <v>0</v>
      </c>
      <c r="Q251" s="18">
        <f t="shared" si="20"/>
        <v>0</v>
      </c>
      <c r="R251" s="7">
        <v>9</v>
      </c>
      <c r="S251" s="66">
        <v>8</v>
      </c>
      <c r="T251" s="18">
        <v>0</v>
      </c>
      <c r="U251" s="18">
        <f t="shared" si="21"/>
        <v>2</v>
      </c>
      <c r="V251" s="7">
        <v>37</v>
      </c>
      <c r="W251" s="66">
        <v>64</v>
      </c>
      <c r="X251" s="18">
        <v>0</v>
      </c>
      <c r="Y251" s="18">
        <f t="shared" si="22"/>
        <v>0</v>
      </c>
      <c r="Z251" s="7">
        <v>14</v>
      </c>
      <c r="AA251" s="66">
        <v>140</v>
      </c>
      <c r="AB251" s="18">
        <v>0</v>
      </c>
      <c r="AC251" s="10">
        <f t="shared" si="23"/>
        <v>0</v>
      </c>
      <c r="AD251" s="77"/>
    </row>
    <row r="252" spans="1:30">
      <c r="A252" s="17">
        <v>246</v>
      </c>
      <c r="B252" s="18" t="s">
        <v>1620</v>
      </c>
      <c r="C252" s="7" t="s">
        <v>307</v>
      </c>
      <c r="D252" s="18" t="s">
        <v>1624</v>
      </c>
      <c r="E252" s="7">
        <v>1</v>
      </c>
      <c r="F252" s="7">
        <v>3</v>
      </c>
      <c r="G252" s="18">
        <v>0</v>
      </c>
      <c r="H252" s="18">
        <v>0</v>
      </c>
      <c r="I252" s="18">
        <f t="shared" si="18"/>
        <v>3</v>
      </c>
      <c r="J252" s="7">
        <v>0</v>
      </c>
      <c r="K252" s="66">
        <v>30</v>
      </c>
      <c r="L252" s="18">
        <v>0</v>
      </c>
      <c r="M252" s="18">
        <f t="shared" si="19"/>
        <v>0</v>
      </c>
      <c r="N252" s="18">
        <v>6</v>
      </c>
      <c r="O252" s="66">
        <v>44</v>
      </c>
      <c r="P252" s="18">
        <v>0</v>
      </c>
      <c r="Q252" s="18">
        <f t="shared" si="20"/>
        <v>0</v>
      </c>
      <c r="R252" s="7">
        <v>38</v>
      </c>
      <c r="S252" s="66">
        <v>8</v>
      </c>
      <c r="T252" s="18">
        <v>0</v>
      </c>
      <c r="U252" s="18">
        <f t="shared" si="21"/>
        <v>1</v>
      </c>
      <c r="V252" s="7">
        <v>211</v>
      </c>
      <c r="W252" s="66">
        <v>64</v>
      </c>
      <c r="X252" s="18">
        <v>0</v>
      </c>
      <c r="Y252" s="18">
        <f t="shared" si="22"/>
        <v>1</v>
      </c>
      <c r="Z252" s="7">
        <v>17</v>
      </c>
      <c r="AA252" s="66">
        <v>140</v>
      </c>
      <c r="AB252" s="18">
        <v>0</v>
      </c>
      <c r="AC252" s="10">
        <f t="shared" si="23"/>
        <v>0</v>
      </c>
      <c r="AD252" s="77"/>
    </row>
    <row r="253" spans="1:30">
      <c r="A253" s="17">
        <v>247</v>
      </c>
      <c r="B253" s="18" t="s">
        <v>1620</v>
      </c>
      <c r="C253" s="7" t="s">
        <v>308</v>
      </c>
      <c r="D253" s="18" t="s">
        <v>1624</v>
      </c>
      <c r="E253" s="7">
        <v>1</v>
      </c>
      <c r="F253" s="7">
        <v>5</v>
      </c>
      <c r="G253" s="18">
        <v>0</v>
      </c>
      <c r="H253" s="18">
        <v>0</v>
      </c>
      <c r="I253" s="18">
        <f t="shared" si="18"/>
        <v>5</v>
      </c>
      <c r="J253" s="7">
        <v>0</v>
      </c>
      <c r="K253" s="66">
        <v>30</v>
      </c>
      <c r="L253" s="18">
        <v>0</v>
      </c>
      <c r="M253" s="18">
        <f t="shared" si="19"/>
        <v>0</v>
      </c>
      <c r="N253" s="18">
        <v>24</v>
      </c>
      <c r="O253" s="66">
        <v>44</v>
      </c>
      <c r="P253" s="18">
        <v>0</v>
      </c>
      <c r="Q253" s="18">
        <f t="shared" si="20"/>
        <v>0</v>
      </c>
      <c r="R253" s="7">
        <v>25</v>
      </c>
      <c r="S253" s="66">
        <v>8</v>
      </c>
      <c r="T253" s="18">
        <v>0</v>
      </c>
      <c r="U253" s="18">
        <f t="shared" si="21"/>
        <v>1</v>
      </c>
      <c r="V253" s="7">
        <v>111</v>
      </c>
      <c r="W253" s="66">
        <v>64</v>
      </c>
      <c r="X253" s="18">
        <v>0</v>
      </c>
      <c r="Y253" s="18">
        <f t="shared" si="22"/>
        <v>1</v>
      </c>
      <c r="Z253" s="7">
        <v>8</v>
      </c>
      <c r="AA253" s="66">
        <v>140</v>
      </c>
      <c r="AB253" s="18">
        <v>0</v>
      </c>
      <c r="AC253" s="10">
        <f t="shared" si="23"/>
        <v>0</v>
      </c>
      <c r="AD253" s="77"/>
    </row>
    <row r="254" spans="1:30">
      <c r="A254" s="17">
        <v>248</v>
      </c>
      <c r="B254" s="18" t="s">
        <v>1620</v>
      </c>
      <c r="C254" s="7" t="s">
        <v>310</v>
      </c>
      <c r="D254" s="18" t="s">
        <v>1624</v>
      </c>
      <c r="E254" s="7">
        <v>2</v>
      </c>
      <c r="F254" s="7">
        <v>7</v>
      </c>
      <c r="G254" s="18">
        <v>0</v>
      </c>
      <c r="H254" s="18">
        <v>0</v>
      </c>
      <c r="I254" s="18">
        <f t="shared" si="18"/>
        <v>7</v>
      </c>
      <c r="J254" s="7">
        <v>0</v>
      </c>
      <c r="K254" s="66">
        <v>30</v>
      </c>
      <c r="L254" s="18">
        <v>0</v>
      </c>
      <c r="M254" s="18">
        <f t="shared" si="19"/>
        <v>0</v>
      </c>
      <c r="N254" s="18">
        <v>50</v>
      </c>
      <c r="O254" s="66">
        <v>44</v>
      </c>
      <c r="P254" s="18">
        <v>0</v>
      </c>
      <c r="Q254" s="18">
        <f t="shared" si="20"/>
        <v>2</v>
      </c>
      <c r="R254" s="7">
        <v>2</v>
      </c>
      <c r="S254" s="66">
        <v>8</v>
      </c>
      <c r="T254" s="18">
        <v>0</v>
      </c>
      <c r="U254" s="18">
        <f t="shared" si="21"/>
        <v>0</v>
      </c>
      <c r="V254" s="7">
        <v>6</v>
      </c>
      <c r="W254" s="66">
        <v>64</v>
      </c>
      <c r="X254" s="18">
        <v>0</v>
      </c>
      <c r="Y254" s="18">
        <f t="shared" si="22"/>
        <v>0</v>
      </c>
      <c r="Z254" s="7">
        <v>70</v>
      </c>
      <c r="AA254" s="66">
        <v>140</v>
      </c>
      <c r="AB254" s="18">
        <v>0</v>
      </c>
      <c r="AC254" s="10">
        <f t="shared" si="23"/>
        <v>0</v>
      </c>
      <c r="AD254" s="77"/>
    </row>
    <row r="255" spans="1:30">
      <c r="A255" s="17">
        <v>249</v>
      </c>
      <c r="B255" s="18" t="s">
        <v>1620</v>
      </c>
      <c r="C255" s="7" t="s">
        <v>311</v>
      </c>
      <c r="D255" s="18" t="s">
        <v>1624</v>
      </c>
      <c r="E255" s="7">
        <v>1</v>
      </c>
      <c r="F255" s="7">
        <v>1</v>
      </c>
      <c r="G255" s="18">
        <v>0</v>
      </c>
      <c r="H255" s="18">
        <v>0</v>
      </c>
      <c r="I255" s="18">
        <f t="shared" si="18"/>
        <v>1</v>
      </c>
      <c r="J255" s="7">
        <v>0</v>
      </c>
      <c r="K255" s="66">
        <v>30</v>
      </c>
      <c r="L255" s="18">
        <v>0</v>
      </c>
      <c r="M255" s="18">
        <f t="shared" si="19"/>
        <v>0</v>
      </c>
      <c r="N255" s="18">
        <v>1</v>
      </c>
      <c r="O255" s="66">
        <v>44</v>
      </c>
      <c r="P255" s="18">
        <v>0</v>
      </c>
      <c r="Q255" s="18">
        <f t="shared" si="20"/>
        <v>0</v>
      </c>
      <c r="R255" s="7">
        <v>2</v>
      </c>
      <c r="S255" s="66">
        <v>8</v>
      </c>
      <c r="T255" s="18">
        <v>0</v>
      </c>
      <c r="U255" s="18">
        <f t="shared" si="21"/>
        <v>0</v>
      </c>
      <c r="V255" s="7">
        <v>5</v>
      </c>
      <c r="W255" s="66">
        <v>64</v>
      </c>
      <c r="X255" s="18">
        <v>0</v>
      </c>
      <c r="Y255" s="18">
        <f t="shared" si="22"/>
        <v>0</v>
      </c>
      <c r="Z255" s="7">
        <v>33</v>
      </c>
      <c r="AA255" s="66">
        <v>140</v>
      </c>
      <c r="AB255" s="18">
        <v>0</v>
      </c>
      <c r="AC255" s="10">
        <f t="shared" si="23"/>
        <v>0</v>
      </c>
      <c r="AD255" s="77"/>
    </row>
    <row r="256" spans="1:30">
      <c r="A256" s="17">
        <v>250</v>
      </c>
      <c r="B256" s="18" t="s">
        <v>1620</v>
      </c>
      <c r="C256" s="7" t="s">
        <v>312</v>
      </c>
      <c r="D256" s="18" t="s">
        <v>1624</v>
      </c>
      <c r="E256" s="7">
        <v>1</v>
      </c>
      <c r="F256" s="7">
        <v>5</v>
      </c>
      <c r="G256" s="18">
        <v>0</v>
      </c>
      <c r="H256" s="18">
        <v>0</v>
      </c>
      <c r="I256" s="18">
        <f t="shared" ref="I256:I295" si="24">F256-J256</f>
        <v>5</v>
      </c>
      <c r="J256" s="7">
        <v>0</v>
      </c>
      <c r="K256" s="66">
        <v>30</v>
      </c>
      <c r="L256" s="18">
        <v>0</v>
      </c>
      <c r="M256" s="18">
        <f t="shared" ref="M256:M295" si="25">IF((F256&gt;K256),E256,0)</f>
        <v>0</v>
      </c>
      <c r="N256" s="18">
        <v>15</v>
      </c>
      <c r="O256" s="66">
        <v>44</v>
      </c>
      <c r="P256" s="18">
        <v>0</v>
      </c>
      <c r="Q256" s="18">
        <f t="shared" ref="Q256:Q295" si="26">IF((N256&gt;O256),E256,0)</f>
        <v>0</v>
      </c>
      <c r="R256" s="7">
        <v>17</v>
      </c>
      <c r="S256" s="66">
        <v>8</v>
      </c>
      <c r="T256" s="18">
        <v>0</v>
      </c>
      <c r="U256" s="18">
        <f t="shared" ref="U256:U295" si="27">IF((R256&gt;S256),E256,0)</f>
        <v>1</v>
      </c>
      <c r="V256" s="7">
        <v>88</v>
      </c>
      <c r="W256" s="66">
        <v>64</v>
      </c>
      <c r="X256" s="18">
        <v>0</v>
      </c>
      <c r="Y256" s="18">
        <f t="shared" ref="Y256:Y295" si="28">IF((V256&gt;W256),E256,0)</f>
        <v>1</v>
      </c>
      <c r="Z256" s="7">
        <v>150</v>
      </c>
      <c r="AA256" s="66">
        <v>140</v>
      </c>
      <c r="AB256" s="18">
        <v>0</v>
      </c>
      <c r="AC256" s="10">
        <f t="shared" ref="AC256:AC295" si="29">IF((Z256&gt;AA256),E256,0)</f>
        <v>1</v>
      </c>
      <c r="AD256" s="77"/>
    </row>
    <row r="257" spans="1:30">
      <c r="A257" s="17">
        <v>251</v>
      </c>
      <c r="B257" s="18" t="s">
        <v>1620</v>
      </c>
      <c r="C257" s="7" t="s">
        <v>313</v>
      </c>
      <c r="D257" s="18" t="s">
        <v>1624</v>
      </c>
      <c r="E257" s="7">
        <v>1</v>
      </c>
      <c r="F257" s="7">
        <v>0</v>
      </c>
      <c r="G257" s="18">
        <v>0</v>
      </c>
      <c r="H257" s="18">
        <v>0</v>
      </c>
      <c r="I257" s="18">
        <f t="shared" si="24"/>
        <v>0</v>
      </c>
      <c r="J257" s="7">
        <v>0</v>
      </c>
      <c r="K257" s="66">
        <v>30</v>
      </c>
      <c r="L257" s="18">
        <v>0</v>
      </c>
      <c r="M257" s="18">
        <f t="shared" si="25"/>
        <v>0</v>
      </c>
      <c r="N257" s="18">
        <v>0</v>
      </c>
      <c r="O257" s="66">
        <v>44</v>
      </c>
      <c r="P257" s="18">
        <v>0</v>
      </c>
      <c r="Q257" s="18">
        <f t="shared" si="26"/>
        <v>0</v>
      </c>
      <c r="R257" s="7">
        <v>0</v>
      </c>
      <c r="S257" s="66">
        <v>8</v>
      </c>
      <c r="T257" s="18">
        <v>0</v>
      </c>
      <c r="U257" s="18">
        <f t="shared" si="27"/>
        <v>0</v>
      </c>
      <c r="V257" s="7">
        <v>0</v>
      </c>
      <c r="W257" s="66">
        <v>64</v>
      </c>
      <c r="X257" s="18">
        <v>0</v>
      </c>
      <c r="Y257" s="18">
        <f t="shared" si="28"/>
        <v>0</v>
      </c>
      <c r="Z257" s="7">
        <v>0</v>
      </c>
      <c r="AA257" s="66">
        <v>140</v>
      </c>
      <c r="AB257" s="18">
        <v>0</v>
      </c>
      <c r="AC257" s="10">
        <f t="shared" si="29"/>
        <v>0</v>
      </c>
      <c r="AD257" s="77"/>
    </row>
    <row r="258" spans="1:30">
      <c r="A258" s="17">
        <v>252</v>
      </c>
      <c r="B258" s="18" t="s">
        <v>1620</v>
      </c>
      <c r="C258" s="7" t="s">
        <v>170</v>
      </c>
      <c r="D258" s="18" t="s">
        <v>1624</v>
      </c>
      <c r="E258" s="7">
        <v>5</v>
      </c>
      <c r="F258" s="7">
        <v>2</v>
      </c>
      <c r="G258" s="18">
        <v>0</v>
      </c>
      <c r="H258" s="18">
        <v>0</v>
      </c>
      <c r="I258" s="18">
        <f t="shared" si="24"/>
        <v>2</v>
      </c>
      <c r="J258" s="7">
        <v>0</v>
      </c>
      <c r="K258" s="66">
        <v>30</v>
      </c>
      <c r="L258" s="18">
        <v>0</v>
      </c>
      <c r="M258" s="18">
        <f t="shared" si="25"/>
        <v>0</v>
      </c>
      <c r="N258" s="18">
        <v>1</v>
      </c>
      <c r="O258" s="66">
        <v>44</v>
      </c>
      <c r="P258" s="18">
        <v>0</v>
      </c>
      <c r="Q258" s="18">
        <f t="shared" si="26"/>
        <v>0</v>
      </c>
      <c r="R258" s="7">
        <v>8</v>
      </c>
      <c r="S258" s="66">
        <v>8</v>
      </c>
      <c r="T258" s="18">
        <v>0</v>
      </c>
      <c r="U258" s="18">
        <f t="shared" si="27"/>
        <v>0</v>
      </c>
      <c r="V258" s="7">
        <v>17</v>
      </c>
      <c r="W258" s="66">
        <v>64</v>
      </c>
      <c r="X258" s="18">
        <v>0</v>
      </c>
      <c r="Y258" s="18">
        <f t="shared" si="28"/>
        <v>0</v>
      </c>
      <c r="Z258" s="7">
        <v>11</v>
      </c>
      <c r="AA258" s="66">
        <v>140</v>
      </c>
      <c r="AB258" s="18">
        <v>0</v>
      </c>
      <c r="AC258" s="10">
        <f t="shared" si="29"/>
        <v>0</v>
      </c>
      <c r="AD258" s="77"/>
    </row>
    <row r="259" spans="1:30">
      <c r="A259" s="17">
        <v>253</v>
      </c>
      <c r="B259" s="18" t="s">
        <v>1620</v>
      </c>
      <c r="C259" s="7" t="s">
        <v>171</v>
      </c>
      <c r="D259" s="18" t="s">
        <v>1624</v>
      </c>
      <c r="E259" s="7">
        <v>87</v>
      </c>
      <c r="F259" s="7">
        <v>4</v>
      </c>
      <c r="G259" s="18">
        <v>0</v>
      </c>
      <c r="H259" s="18">
        <v>0</v>
      </c>
      <c r="I259" s="18">
        <f t="shared" si="24"/>
        <v>4</v>
      </c>
      <c r="J259" s="7">
        <v>0</v>
      </c>
      <c r="K259" s="66">
        <v>30</v>
      </c>
      <c r="L259" s="18">
        <v>0</v>
      </c>
      <c r="M259" s="18">
        <f t="shared" si="25"/>
        <v>0</v>
      </c>
      <c r="N259" s="18">
        <v>6</v>
      </c>
      <c r="O259" s="66">
        <v>44</v>
      </c>
      <c r="P259" s="18">
        <v>0</v>
      </c>
      <c r="Q259" s="18">
        <f t="shared" si="26"/>
        <v>0</v>
      </c>
      <c r="R259" s="7">
        <v>8</v>
      </c>
      <c r="S259" s="66">
        <v>8</v>
      </c>
      <c r="T259" s="18">
        <v>0</v>
      </c>
      <c r="U259" s="18">
        <f t="shared" si="27"/>
        <v>0</v>
      </c>
      <c r="V259" s="7">
        <v>17</v>
      </c>
      <c r="W259" s="66">
        <v>64</v>
      </c>
      <c r="X259" s="18">
        <v>0</v>
      </c>
      <c r="Y259" s="18">
        <f t="shared" si="28"/>
        <v>0</v>
      </c>
      <c r="Z259" s="7">
        <v>13</v>
      </c>
      <c r="AA259" s="66">
        <v>140</v>
      </c>
      <c r="AB259" s="18">
        <v>0</v>
      </c>
      <c r="AC259" s="10">
        <f t="shared" si="29"/>
        <v>0</v>
      </c>
      <c r="AD259" s="77"/>
    </row>
    <row r="260" spans="1:30">
      <c r="A260" s="17">
        <v>254</v>
      </c>
      <c r="B260" s="18" t="s">
        <v>1620</v>
      </c>
      <c r="C260" s="7" t="s">
        <v>304</v>
      </c>
      <c r="D260" s="18" t="s">
        <v>1624</v>
      </c>
      <c r="E260" s="7">
        <v>23</v>
      </c>
      <c r="F260" s="7">
        <v>0</v>
      </c>
      <c r="G260" s="18">
        <v>0</v>
      </c>
      <c r="H260" s="18">
        <v>0</v>
      </c>
      <c r="I260" s="18">
        <f t="shared" si="24"/>
        <v>0</v>
      </c>
      <c r="J260" s="7">
        <v>0</v>
      </c>
      <c r="K260" s="66">
        <v>30</v>
      </c>
      <c r="L260" s="18">
        <v>0</v>
      </c>
      <c r="M260" s="18">
        <f t="shared" si="25"/>
        <v>0</v>
      </c>
      <c r="N260" s="18">
        <v>0</v>
      </c>
      <c r="O260" s="66">
        <v>44</v>
      </c>
      <c r="P260" s="18">
        <v>0</v>
      </c>
      <c r="Q260" s="18">
        <f t="shared" si="26"/>
        <v>0</v>
      </c>
      <c r="R260" s="7">
        <v>4</v>
      </c>
      <c r="S260" s="66">
        <v>8</v>
      </c>
      <c r="T260" s="18">
        <v>0</v>
      </c>
      <c r="U260" s="18">
        <f t="shared" si="27"/>
        <v>0</v>
      </c>
      <c r="V260" s="7">
        <v>15</v>
      </c>
      <c r="W260" s="66">
        <v>64</v>
      </c>
      <c r="X260" s="18">
        <v>0</v>
      </c>
      <c r="Y260" s="18">
        <f t="shared" si="28"/>
        <v>0</v>
      </c>
      <c r="Z260" s="7">
        <v>5</v>
      </c>
      <c r="AA260" s="66">
        <v>140</v>
      </c>
      <c r="AB260" s="18">
        <v>0</v>
      </c>
      <c r="AC260" s="10">
        <f t="shared" si="29"/>
        <v>0</v>
      </c>
      <c r="AD260" s="77"/>
    </row>
    <row r="261" spans="1:30">
      <c r="A261" s="17">
        <v>255</v>
      </c>
      <c r="B261" s="18" t="s">
        <v>1620</v>
      </c>
      <c r="C261" s="7" t="s">
        <v>304</v>
      </c>
      <c r="D261" s="18" t="s">
        <v>1624</v>
      </c>
      <c r="E261" s="7">
        <v>8</v>
      </c>
      <c r="F261" s="7">
        <v>0</v>
      </c>
      <c r="G261" s="18">
        <v>0</v>
      </c>
      <c r="H261" s="18">
        <v>0</v>
      </c>
      <c r="I261" s="18">
        <f t="shared" si="24"/>
        <v>0</v>
      </c>
      <c r="J261" s="7">
        <v>0</v>
      </c>
      <c r="K261" s="66">
        <v>30</v>
      </c>
      <c r="L261" s="18">
        <v>0</v>
      </c>
      <c r="M261" s="18">
        <f t="shared" si="25"/>
        <v>0</v>
      </c>
      <c r="N261" s="18">
        <v>0</v>
      </c>
      <c r="O261" s="66">
        <v>44</v>
      </c>
      <c r="P261" s="18">
        <v>0</v>
      </c>
      <c r="Q261" s="18">
        <f t="shared" si="26"/>
        <v>0</v>
      </c>
      <c r="R261" s="7">
        <v>17</v>
      </c>
      <c r="S261" s="66">
        <v>8</v>
      </c>
      <c r="T261" s="18">
        <v>0</v>
      </c>
      <c r="U261" s="18">
        <f t="shared" si="27"/>
        <v>8</v>
      </c>
      <c r="V261" s="7">
        <v>70</v>
      </c>
      <c r="W261" s="66">
        <v>64</v>
      </c>
      <c r="X261" s="18">
        <v>0</v>
      </c>
      <c r="Y261" s="18">
        <f t="shared" si="28"/>
        <v>8</v>
      </c>
      <c r="Z261" s="7">
        <v>9</v>
      </c>
      <c r="AA261" s="66">
        <v>140</v>
      </c>
      <c r="AB261" s="18">
        <v>0</v>
      </c>
      <c r="AC261" s="10">
        <f t="shared" si="29"/>
        <v>0</v>
      </c>
      <c r="AD261" s="77"/>
    </row>
    <row r="262" spans="1:30">
      <c r="A262" s="17">
        <v>256</v>
      </c>
      <c r="B262" s="18" t="s">
        <v>1620</v>
      </c>
      <c r="C262" s="7" t="s">
        <v>304</v>
      </c>
      <c r="D262" s="18" t="s">
        <v>1624</v>
      </c>
      <c r="E262" s="7">
        <v>44</v>
      </c>
      <c r="F262" s="7">
        <v>0</v>
      </c>
      <c r="G262" s="18">
        <v>0</v>
      </c>
      <c r="H262" s="18">
        <v>0</v>
      </c>
      <c r="I262" s="18">
        <f t="shared" si="24"/>
        <v>0</v>
      </c>
      <c r="J262" s="7">
        <v>0</v>
      </c>
      <c r="K262" s="66">
        <v>30</v>
      </c>
      <c r="L262" s="18">
        <v>0</v>
      </c>
      <c r="M262" s="18">
        <f t="shared" si="25"/>
        <v>0</v>
      </c>
      <c r="N262" s="18">
        <v>0</v>
      </c>
      <c r="O262" s="66">
        <v>44</v>
      </c>
      <c r="P262" s="18">
        <v>0</v>
      </c>
      <c r="Q262" s="18">
        <f t="shared" si="26"/>
        <v>0</v>
      </c>
      <c r="R262" s="7">
        <v>4</v>
      </c>
      <c r="S262" s="66">
        <v>8</v>
      </c>
      <c r="T262" s="18">
        <v>0</v>
      </c>
      <c r="U262" s="18">
        <f t="shared" si="27"/>
        <v>0</v>
      </c>
      <c r="V262" s="7">
        <v>19</v>
      </c>
      <c r="W262" s="66">
        <v>64</v>
      </c>
      <c r="X262" s="18">
        <v>0</v>
      </c>
      <c r="Y262" s="18">
        <f t="shared" si="28"/>
        <v>0</v>
      </c>
      <c r="Z262" s="7">
        <v>14</v>
      </c>
      <c r="AA262" s="66">
        <v>140</v>
      </c>
      <c r="AB262" s="18">
        <v>0</v>
      </c>
      <c r="AC262" s="10">
        <f t="shared" si="29"/>
        <v>0</v>
      </c>
      <c r="AD262" s="77"/>
    </row>
    <row r="263" spans="1:30">
      <c r="A263" s="17">
        <v>257</v>
      </c>
      <c r="B263" s="18" t="s">
        <v>1620</v>
      </c>
      <c r="C263" s="7" t="s">
        <v>314</v>
      </c>
      <c r="D263" s="18" t="s">
        <v>1624</v>
      </c>
      <c r="E263" s="7">
        <v>19</v>
      </c>
      <c r="F263" s="7">
        <v>2</v>
      </c>
      <c r="G263" s="18">
        <v>0</v>
      </c>
      <c r="H263" s="18">
        <v>0</v>
      </c>
      <c r="I263" s="18">
        <f t="shared" si="24"/>
        <v>2</v>
      </c>
      <c r="J263" s="7">
        <v>0</v>
      </c>
      <c r="K263" s="66">
        <v>30</v>
      </c>
      <c r="L263" s="18">
        <v>0</v>
      </c>
      <c r="M263" s="18">
        <f t="shared" si="25"/>
        <v>0</v>
      </c>
      <c r="N263" s="18">
        <v>2</v>
      </c>
      <c r="O263" s="66">
        <v>44</v>
      </c>
      <c r="P263" s="18">
        <v>0</v>
      </c>
      <c r="Q263" s="18">
        <f t="shared" si="26"/>
        <v>0</v>
      </c>
      <c r="R263" s="7">
        <v>15</v>
      </c>
      <c r="S263" s="66">
        <v>8</v>
      </c>
      <c r="T263" s="18">
        <v>0</v>
      </c>
      <c r="U263" s="18">
        <f t="shared" si="27"/>
        <v>19</v>
      </c>
      <c r="V263" s="7">
        <v>21</v>
      </c>
      <c r="W263" s="66">
        <v>64</v>
      </c>
      <c r="X263" s="18">
        <v>0</v>
      </c>
      <c r="Y263" s="18">
        <f t="shared" si="28"/>
        <v>0</v>
      </c>
      <c r="Z263" s="7">
        <v>19</v>
      </c>
      <c r="AA263" s="66">
        <v>140</v>
      </c>
      <c r="AB263" s="18">
        <v>0</v>
      </c>
      <c r="AC263" s="10">
        <f t="shared" si="29"/>
        <v>0</v>
      </c>
      <c r="AD263" s="77"/>
    </row>
    <row r="264" spans="1:30">
      <c r="A264" s="17">
        <v>258</v>
      </c>
      <c r="B264" s="18" t="s">
        <v>1620</v>
      </c>
      <c r="C264" s="7" t="s">
        <v>315</v>
      </c>
      <c r="D264" s="18" t="s">
        <v>1624</v>
      </c>
      <c r="E264" s="7">
        <v>9</v>
      </c>
      <c r="F264" s="7">
        <v>2</v>
      </c>
      <c r="G264" s="18">
        <v>0</v>
      </c>
      <c r="H264" s="18">
        <v>0</v>
      </c>
      <c r="I264" s="18">
        <f t="shared" si="24"/>
        <v>2</v>
      </c>
      <c r="J264" s="7">
        <v>0</v>
      </c>
      <c r="K264" s="66">
        <v>30</v>
      </c>
      <c r="L264" s="18">
        <v>0</v>
      </c>
      <c r="M264" s="18">
        <f t="shared" si="25"/>
        <v>0</v>
      </c>
      <c r="N264" s="18">
        <v>5</v>
      </c>
      <c r="O264" s="66">
        <v>44</v>
      </c>
      <c r="P264" s="18">
        <v>0</v>
      </c>
      <c r="Q264" s="18">
        <f t="shared" si="26"/>
        <v>0</v>
      </c>
      <c r="R264" s="7">
        <v>11</v>
      </c>
      <c r="S264" s="66">
        <v>8</v>
      </c>
      <c r="T264" s="18">
        <v>0</v>
      </c>
      <c r="U264" s="18">
        <f t="shared" si="27"/>
        <v>9</v>
      </c>
      <c r="V264" s="7">
        <v>30</v>
      </c>
      <c r="W264" s="66">
        <v>64</v>
      </c>
      <c r="X264" s="18">
        <v>0</v>
      </c>
      <c r="Y264" s="18">
        <f t="shared" si="28"/>
        <v>0</v>
      </c>
      <c r="Z264" s="7">
        <v>15</v>
      </c>
      <c r="AA264" s="66">
        <v>140</v>
      </c>
      <c r="AB264" s="18">
        <v>0</v>
      </c>
      <c r="AC264" s="10">
        <f t="shared" si="29"/>
        <v>0</v>
      </c>
      <c r="AD264" s="77"/>
    </row>
    <row r="265" spans="1:30">
      <c r="A265" s="17">
        <v>259</v>
      </c>
      <c r="B265" s="18" t="s">
        <v>1620</v>
      </c>
      <c r="C265" s="7" t="s">
        <v>304</v>
      </c>
      <c r="D265" s="18" t="s">
        <v>1624</v>
      </c>
      <c r="E265" s="7">
        <v>29</v>
      </c>
      <c r="F265" s="7">
        <v>7</v>
      </c>
      <c r="G265" s="18">
        <v>0</v>
      </c>
      <c r="H265" s="18">
        <v>0</v>
      </c>
      <c r="I265" s="18">
        <f t="shared" si="24"/>
        <v>7</v>
      </c>
      <c r="J265" s="7">
        <v>0</v>
      </c>
      <c r="K265" s="66">
        <v>30</v>
      </c>
      <c r="L265" s="18">
        <v>0</v>
      </c>
      <c r="M265" s="18">
        <f t="shared" si="25"/>
        <v>0</v>
      </c>
      <c r="N265" s="18">
        <v>14</v>
      </c>
      <c r="O265" s="66">
        <v>44</v>
      </c>
      <c r="P265" s="18">
        <v>0</v>
      </c>
      <c r="Q265" s="18">
        <f t="shared" si="26"/>
        <v>0</v>
      </c>
      <c r="R265" s="7">
        <v>10</v>
      </c>
      <c r="S265" s="66">
        <v>8</v>
      </c>
      <c r="T265" s="18">
        <v>0</v>
      </c>
      <c r="U265" s="18">
        <f t="shared" si="27"/>
        <v>29</v>
      </c>
      <c r="V265" s="7">
        <v>21</v>
      </c>
      <c r="W265" s="66">
        <v>64</v>
      </c>
      <c r="X265" s="18">
        <v>0</v>
      </c>
      <c r="Y265" s="18">
        <f t="shared" si="28"/>
        <v>0</v>
      </c>
      <c r="Z265" s="7">
        <v>33</v>
      </c>
      <c r="AA265" s="66">
        <v>140</v>
      </c>
      <c r="AB265" s="18">
        <v>0</v>
      </c>
      <c r="AC265" s="10">
        <f t="shared" si="29"/>
        <v>0</v>
      </c>
      <c r="AD265" s="77"/>
    </row>
    <row r="266" spans="1:30">
      <c r="A266" s="17">
        <v>260</v>
      </c>
      <c r="B266" s="18" t="s">
        <v>1621</v>
      </c>
      <c r="C266" s="7" t="s">
        <v>316</v>
      </c>
      <c r="D266" s="18" t="s">
        <v>1624</v>
      </c>
      <c r="E266" s="7">
        <v>2</v>
      </c>
      <c r="F266" s="7">
        <v>24</v>
      </c>
      <c r="G266" s="18">
        <v>0</v>
      </c>
      <c r="H266" s="18">
        <v>0</v>
      </c>
      <c r="I266" s="18">
        <f t="shared" si="24"/>
        <v>24</v>
      </c>
      <c r="J266" s="7">
        <v>0</v>
      </c>
      <c r="K266" s="66">
        <v>30</v>
      </c>
      <c r="L266" s="18">
        <v>0</v>
      </c>
      <c r="M266" s="18">
        <f t="shared" si="25"/>
        <v>0</v>
      </c>
      <c r="N266" s="18">
        <v>2</v>
      </c>
      <c r="O266" s="66">
        <v>44</v>
      </c>
      <c r="P266" s="18">
        <v>0</v>
      </c>
      <c r="Q266" s="18">
        <f t="shared" si="26"/>
        <v>0</v>
      </c>
      <c r="R266" s="7">
        <v>6</v>
      </c>
      <c r="S266" s="66">
        <v>8</v>
      </c>
      <c r="T266" s="18">
        <v>0</v>
      </c>
      <c r="U266" s="18">
        <f t="shared" si="27"/>
        <v>0</v>
      </c>
      <c r="V266" s="83">
        <v>1.75</v>
      </c>
      <c r="W266" s="66">
        <v>64</v>
      </c>
      <c r="X266" s="18">
        <v>0</v>
      </c>
      <c r="Y266" s="18">
        <f t="shared" si="28"/>
        <v>0</v>
      </c>
      <c r="Z266" s="7">
        <v>2</v>
      </c>
      <c r="AA266" s="66">
        <v>140</v>
      </c>
      <c r="AB266" s="18">
        <v>0</v>
      </c>
      <c r="AC266" s="10">
        <f t="shared" si="29"/>
        <v>0</v>
      </c>
      <c r="AD266" s="77"/>
    </row>
    <row r="267" spans="1:30">
      <c r="A267" s="17">
        <v>261</v>
      </c>
      <c r="B267" s="18" t="s">
        <v>1621</v>
      </c>
      <c r="C267" s="7" t="s">
        <v>72</v>
      </c>
      <c r="D267" s="18" t="s">
        <v>1624</v>
      </c>
      <c r="E267" s="7">
        <v>1</v>
      </c>
      <c r="F267" s="7">
        <v>57</v>
      </c>
      <c r="G267" s="18">
        <v>0</v>
      </c>
      <c r="H267" s="18">
        <v>0</v>
      </c>
      <c r="I267" s="18">
        <f t="shared" si="24"/>
        <v>57</v>
      </c>
      <c r="J267" s="7">
        <v>0</v>
      </c>
      <c r="K267" s="66">
        <v>30</v>
      </c>
      <c r="L267" s="18">
        <v>0</v>
      </c>
      <c r="M267" s="18">
        <f t="shared" si="25"/>
        <v>1</v>
      </c>
      <c r="N267" s="18">
        <v>5</v>
      </c>
      <c r="O267" s="66">
        <v>44</v>
      </c>
      <c r="P267" s="18">
        <v>0</v>
      </c>
      <c r="Q267" s="18">
        <f t="shared" si="26"/>
        <v>0</v>
      </c>
      <c r="R267" s="7">
        <v>8</v>
      </c>
      <c r="S267" s="66">
        <v>8</v>
      </c>
      <c r="T267" s="18">
        <v>0</v>
      </c>
      <c r="U267" s="18">
        <f t="shared" si="27"/>
        <v>0</v>
      </c>
      <c r="V267" s="83">
        <v>1.3333333333333333</v>
      </c>
      <c r="W267" s="66">
        <v>64</v>
      </c>
      <c r="X267" s="18">
        <v>0</v>
      </c>
      <c r="Y267" s="18">
        <f t="shared" si="28"/>
        <v>0</v>
      </c>
      <c r="Z267" s="7">
        <v>0</v>
      </c>
      <c r="AA267" s="66">
        <v>140</v>
      </c>
      <c r="AB267" s="18">
        <v>0</v>
      </c>
      <c r="AC267" s="10">
        <f t="shared" si="29"/>
        <v>0</v>
      </c>
      <c r="AD267" s="77"/>
    </row>
    <row r="268" spans="1:30">
      <c r="A268" s="17">
        <v>262</v>
      </c>
      <c r="B268" s="18" t="s">
        <v>1621</v>
      </c>
      <c r="C268" s="7" t="s">
        <v>317</v>
      </c>
      <c r="D268" s="18" t="s">
        <v>1624</v>
      </c>
      <c r="E268" s="7">
        <v>2</v>
      </c>
      <c r="F268" s="7">
        <v>3</v>
      </c>
      <c r="G268" s="18">
        <v>0</v>
      </c>
      <c r="H268" s="18">
        <v>0</v>
      </c>
      <c r="I268" s="18">
        <f t="shared" si="24"/>
        <v>3</v>
      </c>
      <c r="J268" s="7">
        <v>0</v>
      </c>
      <c r="K268" s="66">
        <v>30</v>
      </c>
      <c r="L268" s="18">
        <v>0</v>
      </c>
      <c r="M268" s="18">
        <f t="shared" si="25"/>
        <v>0</v>
      </c>
      <c r="N268" s="18">
        <v>1</v>
      </c>
      <c r="O268" s="66">
        <v>44</v>
      </c>
      <c r="P268" s="18">
        <v>0</v>
      </c>
      <c r="Q268" s="18">
        <f t="shared" si="26"/>
        <v>0</v>
      </c>
      <c r="R268" s="7">
        <v>6</v>
      </c>
      <c r="S268" s="66">
        <v>8</v>
      </c>
      <c r="T268" s="18">
        <v>0</v>
      </c>
      <c r="U268" s="18">
        <f t="shared" si="27"/>
        <v>0</v>
      </c>
      <c r="V268" s="83">
        <v>1.0416666666666667</v>
      </c>
      <c r="W268" s="66">
        <v>64</v>
      </c>
      <c r="X268" s="18">
        <v>0</v>
      </c>
      <c r="Y268" s="18">
        <f t="shared" si="28"/>
        <v>0</v>
      </c>
      <c r="Z268" s="7">
        <v>1</v>
      </c>
      <c r="AA268" s="66">
        <v>140</v>
      </c>
      <c r="AB268" s="18">
        <v>0</v>
      </c>
      <c r="AC268" s="10">
        <f t="shared" si="29"/>
        <v>0</v>
      </c>
      <c r="AD268" s="77"/>
    </row>
    <row r="269" spans="1:30">
      <c r="A269" s="17">
        <v>263</v>
      </c>
      <c r="B269" s="18" t="s">
        <v>1621</v>
      </c>
      <c r="C269" s="7" t="s">
        <v>120</v>
      </c>
      <c r="D269" s="18" t="s">
        <v>1624</v>
      </c>
      <c r="E269" s="7">
        <v>7</v>
      </c>
      <c r="F269" s="7">
        <v>6</v>
      </c>
      <c r="G269" s="18">
        <v>0</v>
      </c>
      <c r="H269" s="18">
        <v>0</v>
      </c>
      <c r="I269" s="18">
        <f t="shared" si="24"/>
        <v>6</v>
      </c>
      <c r="J269" s="7">
        <v>0</v>
      </c>
      <c r="K269" s="66">
        <v>30</v>
      </c>
      <c r="L269" s="18">
        <v>0</v>
      </c>
      <c r="M269" s="18">
        <f t="shared" si="25"/>
        <v>0</v>
      </c>
      <c r="N269" s="18">
        <v>1</v>
      </c>
      <c r="O269" s="66">
        <v>44</v>
      </c>
      <c r="P269" s="18">
        <v>0</v>
      </c>
      <c r="Q269" s="18">
        <f t="shared" si="26"/>
        <v>0</v>
      </c>
      <c r="R269" s="7">
        <v>9</v>
      </c>
      <c r="S269" s="66">
        <v>8</v>
      </c>
      <c r="T269" s="18">
        <v>0</v>
      </c>
      <c r="U269" s="18">
        <f t="shared" si="27"/>
        <v>7</v>
      </c>
      <c r="V269" s="83">
        <v>0.79166666666666663</v>
      </c>
      <c r="W269" s="66">
        <v>64</v>
      </c>
      <c r="X269" s="18">
        <v>0</v>
      </c>
      <c r="Y269" s="18">
        <f t="shared" si="28"/>
        <v>0</v>
      </c>
      <c r="Z269" s="7">
        <v>1</v>
      </c>
      <c r="AA269" s="66">
        <v>140</v>
      </c>
      <c r="AB269" s="18">
        <v>0</v>
      </c>
      <c r="AC269" s="10">
        <f t="shared" si="29"/>
        <v>0</v>
      </c>
      <c r="AD269" s="77"/>
    </row>
    <row r="270" spans="1:30">
      <c r="A270" s="17">
        <v>264</v>
      </c>
      <c r="B270" s="18" t="s">
        <v>1621</v>
      </c>
      <c r="C270" s="7" t="s">
        <v>120</v>
      </c>
      <c r="D270" s="18" t="s">
        <v>1624</v>
      </c>
      <c r="E270" s="7">
        <v>3</v>
      </c>
      <c r="F270" s="7">
        <v>7</v>
      </c>
      <c r="G270" s="18">
        <v>0</v>
      </c>
      <c r="H270" s="18">
        <v>0</v>
      </c>
      <c r="I270" s="18">
        <f t="shared" si="24"/>
        <v>7</v>
      </c>
      <c r="J270" s="7">
        <v>0</v>
      </c>
      <c r="K270" s="66">
        <v>30</v>
      </c>
      <c r="L270" s="18">
        <v>0</v>
      </c>
      <c r="M270" s="18">
        <f t="shared" si="25"/>
        <v>0</v>
      </c>
      <c r="N270" s="18">
        <v>1</v>
      </c>
      <c r="O270" s="66">
        <v>44</v>
      </c>
      <c r="P270" s="18">
        <v>0</v>
      </c>
      <c r="Q270" s="18">
        <f t="shared" si="26"/>
        <v>0</v>
      </c>
      <c r="R270" s="7">
        <v>44</v>
      </c>
      <c r="S270" s="66">
        <v>8</v>
      </c>
      <c r="T270" s="18">
        <v>0</v>
      </c>
      <c r="U270" s="18">
        <f t="shared" si="27"/>
        <v>3</v>
      </c>
      <c r="V270" s="83">
        <v>9.25</v>
      </c>
      <c r="W270" s="66">
        <v>64</v>
      </c>
      <c r="X270" s="18">
        <v>0</v>
      </c>
      <c r="Y270" s="18">
        <f t="shared" si="28"/>
        <v>0</v>
      </c>
      <c r="Z270" s="7">
        <v>1</v>
      </c>
      <c r="AA270" s="66">
        <v>140</v>
      </c>
      <c r="AB270" s="18">
        <v>0</v>
      </c>
      <c r="AC270" s="10">
        <f t="shared" si="29"/>
        <v>0</v>
      </c>
      <c r="AD270" s="77"/>
    </row>
    <row r="271" spans="1:30">
      <c r="A271" s="17">
        <v>265</v>
      </c>
      <c r="B271" s="18" t="s">
        <v>1621</v>
      </c>
      <c r="C271" s="7" t="s">
        <v>120</v>
      </c>
      <c r="D271" s="18" t="s">
        <v>1624</v>
      </c>
      <c r="E271" s="7">
        <v>59</v>
      </c>
      <c r="F271" s="7">
        <v>18</v>
      </c>
      <c r="G271" s="18">
        <v>0</v>
      </c>
      <c r="H271" s="18">
        <v>0</v>
      </c>
      <c r="I271" s="18">
        <f t="shared" si="24"/>
        <v>18</v>
      </c>
      <c r="J271" s="7">
        <v>0</v>
      </c>
      <c r="K271" s="66">
        <v>30</v>
      </c>
      <c r="L271" s="18">
        <v>0</v>
      </c>
      <c r="M271" s="18">
        <f t="shared" si="25"/>
        <v>0</v>
      </c>
      <c r="N271" s="18">
        <v>2</v>
      </c>
      <c r="O271" s="66">
        <v>44</v>
      </c>
      <c r="P271" s="18">
        <v>0</v>
      </c>
      <c r="Q271" s="18">
        <f t="shared" si="26"/>
        <v>0</v>
      </c>
      <c r="R271" s="7">
        <v>16</v>
      </c>
      <c r="S271" s="66">
        <v>8</v>
      </c>
      <c r="T271" s="18">
        <v>0</v>
      </c>
      <c r="U271" s="18">
        <f t="shared" si="27"/>
        <v>59</v>
      </c>
      <c r="V271" s="83">
        <v>3.0833333333333335</v>
      </c>
      <c r="W271" s="66">
        <v>64</v>
      </c>
      <c r="X271" s="18">
        <v>0</v>
      </c>
      <c r="Y271" s="18">
        <f t="shared" si="28"/>
        <v>0</v>
      </c>
      <c r="Z271" s="7">
        <v>2</v>
      </c>
      <c r="AA271" s="66">
        <v>140</v>
      </c>
      <c r="AB271" s="18">
        <v>0</v>
      </c>
      <c r="AC271" s="10">
        <f t="shared" si="29"/>
        <v>0</v>
      </c>
      <c r="AD271" s="77"/>
    </row>
    <row r="272" spans="1:30">
      <c r="A272" s="17">
        <v>266</v>
      </c>
      <c r="B272" s="18" t="s">
        <v>1621</v>
      </c>
      <c r="C272" s="7" t="s">
        <v>319</v>
      </c>
      <c r="D272" s="18" t="s">
        <v>1624</v>
      </c>
      <c r="E272" s="7">
        <v>2</v>
      </c>
      <c r="F272" s="7">
        <v>32</v>
      </c>
      <c r="G272" s="18">
        <v>0</v>
      </c>
      <c r="H272" s="18">
        <v>0</v>
      </c>
      <c r="I272" s="18">
        <f t="shared" si="24"/>
        <v>32</v>
      </c>
      <c r="J272" s="7">
        <v>0</v>
      </c>
      <c r="K272" s="66">
        <v>30</v>
      </c>
      <c r="L272" s="18">
        <v>0</v>
      </c>
      <c r="M272" s="18">
        <f t="shared" si="25"/>
        <v>2</v>
      </c>
      <c r="N272" s="18">
        <v>3</v>
      </c>
      <c r="O272" s="66">
        <v>44</v>
      </c>
      <c r="P272" s="18">
        <v>0</v>
      </c>
      <c r="Q272" s="18">
        <f t="shared" si="26"/>
        <v>0</v>
      </c>
      <c r="R272" s="7">
        <v>2</v>
      </c>
      <c r="S272" s="66">
        <v>8</v>
      </c>
      <c r="T272" s="18">
        <v>0</v>
      </c>
      <c r="U272" s="18">
        <f t="shared" si="27"/>
        <v>0</v>
      </c>
      <c r="V272" s="83">
        <v>0.20833333333333334</v>
      </c>
      <c r="W272" s="66">
        <v>64</v>
      </c>
      <c r="X272" s="18">
        <v>0</v>
      </c>
      <c r="Y272" s="18">
        <f t="shared" si="28"/>
        <v>0</v>
      </c>
      <c r="Z272" s="7">
        <v>7</v>
      </c>
      <c r="AA272" s="66">
        <v>140</v>
      </c>
      <c r="AB272" s="18">
        <v>0</v>
      </c>
      <c r="AC272" s="10">
        <f t="shared" si="29"/>
        <v>0</v>
      </c>
      <c r="AD272" s="77"/>
    </row>
    <row r="273" spans="1:30">
      <c r="A273" s="17">
        <v>267</v>
      </c>
      <c r="B273" s="18" t="s">
        <v>1622</v>
      </c>
      <c r="C273" s="7" t="s">
        <v>320</v>
      </c>
      <c r="D273" s="18" t="s">
        <v>1624</v>
      </c>
      <c r="E273" s="7">
        <v>3</v>
      </c>
      <c r="F273" s="7">
        <v>5</v>
      </c>
      <c r="G273" s="18">
        <v>0</v>
      </c>
      <c r="H273" s="18">
        <v>0</v>
      </c>
      <c r="I273" s="18">
        <f t="shared" si="24"/>
        <v>5</v>
      </c>
      <c r="J273" s="7">
        <v>0</v>
      </c>
      <c r="K273" s="66">
        <v>30</v>
      </c>
      <c r="L273" s="18">
        <v>0</v>
      </c>
      <c r="M273" s="18">
        <f t="shared" si="25"/>
        <v>0</v>
      </c>
      <c r="N273" s="18">
        <v>8</v>
      </c>
      <c r="O273" s="66">
        <v>44</v>
      </c>
      <c r="P273" s="18">
        <v>0</v>
      </c>
      <c r="Q273" s="18">
        <f t="shared" si="26"/>
        <v>0</v>
      </c>
      <c r="R273" s="7">
        <v>4</v>
      </c>
      <c r="S273" s="66">
        <v>8</v>
      </c>
      <c r="T273" s="18">
        <v>0</v>
      </c>
      <c r="U273" s="18">
        <f t="shared" si="27"/>
        <v>0</v>
      </c>
      <c r="V273" s="7">
        <v>32</v>
      </c>
      <c r="W273" s="66">
        <v>64</v>
      </c>
      <c r="X273" s="18">
        <v>0</v>
      </c>
      <c r="Y273" s="18">
        <f t="shared" si="28"/>
        <v>0</v>
      </c>
      <c r="Z273" s="7">
        <v>36</v>
      </c>
      <c r="AA273" s="66">
        <v>140</v>
      </c>
      <c r="AB273" s="18">
        <v>0</v>
      </c>
      <c r="AC273" s="10">
        <f t="shared" si="29"/>
        <v>0</v>
      </c>
      <c r="AD273" s="77"/>
    </row>
    <row r="274" spans="1:30">
      <c r="A274" s="17">
        <v>268</v>
      </c>
      <c r="B274" s="18" t="s">
        <v>1622</v>
      </c>
      <c r="C274" s="7" t="s">
        <v>321</v>
      </c>
      <c r="D274" s="18" t="s">
        <v>1624</v>
      </c>
      <c r="E274" s="7">
        <v>1</v>
      </c>
      <c r="F274" s="7">
        <v>20</v>
      </c>
      <c r="G274" s="18">
        <v>0</v>
      </c>
      <c r="H274" s="18">
        <v>0</v>
      </c>
      <c r="I274" s="18">
        <f t="shared" si="24"/>
        <v>20</v>
      </c>
      <c r="J274" s="7">
        <v>0</v>
      </c>
      <c r="K274" s="66">
        <v>30</v>
      </c>
      <c r="L274" s="18">
        <v>0</v>
      </c>
      <c r="M274" s="18">
        <f t="shared" si="25"/>
        <v>0</v>
      </c>
      <c r="N274" s="18">
        <v>12</v>
      </c>
      <c r="O274" s="66">
        <v>44</v>
      </c>
      <c r="P274" s="18">
        <v>0</v>
      </c>
      <c r="Q274" s="18">
        <f t="shared" si="26"/>
        <v>0</v>
      </c>
      <c r="R274" s="7">
        <v>4</v>
      </c>
      <c r="S274" s="66">
        <v>8</v>
      </c>
      <c r="T274" s="18">
        <v>0</v>
      </c>
      <c r="U274" s="18">
        <f t="shared" si="27"/>
        <v>0</v>
      </c>
      <c r="V274" s="7">
        <v>32</v>
      </c>
      <c r="W274" s="66">
        <v>64</v>
      </c>
      <c r="X274" s="18">
        <v>0</v>
      </c>
      <c r="Y274" s="18">
        <f t="shared" si="28"/>
        <v>0</v>
      </c>
      <c r="Z274" s="7">
        <v>20</v>
      </c>
      <c r="AA274" s="66">
        <v>140</v>
      </c>
      <c r="AB274" s="18">
        <v>0</v>
      </c>
      <c r="AC274" s="10">
        <f t="shared" si="29"/>
        <v>0</v>
      </c>
      <c r="AD274" s="77"/>
    </row>
    <row r="275" spans="1:30">
      <c r="A275" s="17">
        <v>269</v>
      </c>
      <c r="B275" s="18" t="s">
        <v>1622</v>
      </c>
      <c r="C275" s="7" t="s">
        <v>322</v>
      </c>
      <c r="D275" s="18" t="s">
        <v>1624</v>
      </c>
      <c r="E275" s="7">
        <v>3</v>
      </c>
      <c r="F275" s="7">
        <v>5</v>
      </c>
      <c r="G275" s="18">
        <v>0</v>
      </c>
      <c r="H275" s="18">
        <v>0</v>
      </c>
      <c r="I275" s="18">
        <f t="shared" si="24"/>
        <v>5</v>
      </c>
      <c r="J275" s="7">
        <v>0</v>
      </c>
      <c r="K275" s="66">
        <v>30</v>
      </c>
      <c r="L275" s="18">
        <v>0</v>
      </c>
      <c r="M275" s="18">
        <f t="shared" si="25"/>
        <v>0</v>
      </c>
      <c r="N275" s="18">
        <v>6</v>
      </c>
      <c r="O275" s="66">
        <v>44</v>
      </c>
      <c r="P275" s="18">
        <v>0</v>
      </c>
      <c r="Q275" s="18">
        <f t="shared" si="26"/>
        <v>0</v>
      </c>
      <c r="R275" s="7">
        <v>5</v>
      </c>
      <c r="S275" s="66">
        <v>8</v>
      </c>
      <c r="T275" s="18">
        <v>0</v>
      </c>
      <c r="U275" s="18">
        <f t="shared" si="27"/>
        <v>0</v>
      </c>
      <c r="V275" s="7">
        <v>36</v>
      </c>
      <c r="W275" s="66">
        <v>64</v>
      </c>
      <c r="X275" s="18">
        <v>0</v>
      </c>
      <c r="Y275" s="18">
        <f t="shared" si="28"/>
        <v>0</v>
      </c>
      <c r="Z275" s="7">
        <v>49</v>
      </c>
      <c r="AA275" s="66">
        <v>140</v>
      </c>
      <c r="AB275" s="18">
        <v>0</v>
      </c>
      <c r="AC275" s="10">
        <f t="shared" si="29"/>
        <v>0</v>
      </c>
      <c r="AD275" s="77"/>
    </row>
    <row r="276" spans="1:30">
      <c r="A276" s="17">
        <v>270</v>
      </c>
      <c r="B276" s="18" t="s">
        <v>1622</v>
      </c>
      <c r="C276" s="7" t="s">
        <v>323</v>
      </c>
      <c r="D276" s="18" t="s">
        <v>1624</v>
      </c>
      <c r="E276" s="7">
        <v>2</v>
      </c>
      <c r="F276" s="7">
        <v>2</v>
      </c>
      <c r="G276" s="18">
        <v>0</v>
      </c>
      <c r="H276" s="18">
        <v>0</v>
      </c>
      <c r="I276" s="18">
        <f t="shared" si="24"/>
        <v>2</v>
      </c>
      <c r="J276" s="7">
        <v>0</v>
      </c>
      <c r="K276" s="66">
        <v>30</v>
      </c>
      <c r="L276" s="18">
        <v>0</v>
      </c>
      <c r="M276" s="18">
        <f t="shared" si="25"/>
        <v>0</v>
      </c>
      <c r="N276" s="18">
        <v>2</v>
      </c>
      <c r="O276" s="66">
        <v>44</v>
      </c>
      <c r="P276" s="18">
        <v>0</v>
      </c>
      <c r="Q276" s="18">
        <f t="shared" si="26"/>
        <v>0</v>
      </c>
      <c r="R276" s="7">
        <v>3</v>
      </c>
      <c r="S276" s="66">
        <v>8</v>
      </c>
      <c r="T276" s="18">
        <v>0</v>
      </c>
      <c r="U276" s="18">
        <f t="shared" si="27"/>
        <v>0</v>
      </c>
      <c r="V276" s="7">
        <v>27</v>
      </c>
      <c r="W276" s="66">
        <v>64</v>
      </c>
      <c r="X276" s="18">
        <v>0</v>
      </c>
      <c r="Y276" s="18">
        <f t="shared" si="28"/>
        <v>0</v>
      </c>
      <c r="Z276" s="7">
        <v>28</v>
      </c>
      <c r="AA276" s="66">
        <v>140</v>
      </c>
      <c r="AB276" s="18">
        <v>0</v>
      </c>
      <c r="AC276" s="10">
        <f t="shared" si="29"/>
        <v>0</v>
      </c>
      <c r="AD276" s="77"/>
    </row>
    <row r="277" spans="1:30">
      <c r="A277" s="17">
        <v>271</v>
      </c>
      <c r="B277" s="18" t="s">
        <v>1622</v>
      </c>
      <c r="C277" s="7" t="s">
        <v>324</v>
      </c>
      <c r="D277" s="18" t="s">
        <v>1624</v>
      </c>
      <c r="E277" s="7">
        <v>10</v>
      </c>
      <c r="F277" s="7">
        <v>1</v>
      </c>
      <c r="G277" s="18">
        <v>0</v>
      </c>
      <c r="H277" s="18">
        <v>0</v>
      </c>
      <c r="I277" s="18">
        <f t="shared" si="24"/>
        <v>1</v>
      </c>
      <c r="J277" s="7">
        <v>0</v>
      </c>
      <c r="K277" s="66">
        <v>30</v>
      </c>
      <c r="L277" s="18">
        <v>0</v>
      </c>
      <c r="M277" s="18">
        <f t="shared" si="25"/>
        <v>0</v>
      </c>
      <c r="N277" s="18">
        <v>2</v>
      </c>
      <c r="O277" s="66">
        <v>44</v>
      </c>
      <c r="P277" s="18">
        <v>0</v>
      </c>
      <c r="Q277" s="18">
        <f t="shared" si="26"/>
        <v>0</v>
      </c>
      <c r="R277" s="7">
        <v>4</v>
      </c>
      <c r="S277" s="66">
        <v>8</v>
      </c>
      <c r="T277" s="18">
        <v>0</v>
      </c>
      <c r="U277" s="18">
        <f t="shared" si="27"/>
        <v>0</v>
      </c>
      <c r="V277" s="7">
        <v>31</v>
      </c>
      <c r="W277" s="66">
        <v>64</v>
      </c>
      <c r="X277" s="18">
        <v>0</v>
      </c>
      <c r="Y277" s="18">
        <f t="shared" si="28"/>
        <v>0</v>
      </c>
      <c r="Z277" s="7">
        <v>75</v>
      </c>
      <c r="AA277" s="66">
        <v>140</v>
      </c>
      <c r="AB277" s="18">
        <v>0</v>
      </c>
      <c r="AC277" s="10">
        <f t="shared" si="29"/>
        <v>0</v>
      </c>
      <c r="AD277" s="77"/>
    </row>
    <row r="278" spans="1:30">
      <c r="A278" s="17">
        <v>272</v>
      </c>
      <c r="B278" s="18" t="s">
        <v>1622</v>
      </c>
      <c r="C278" s="7" t="s">
        <v>325</v>
      </c>
      <c r="D278" s="18" t="s">
        <v>1624</v>
      </c>
      <c r="E278" s="7">
        <v>3</v>
      </c>
      <c r="F278" s="7">
        <v>1</v>
      </c>
      <c r="G278" s="18">
        <v>0</v>
      </c>
      <c r="H278" s="18">
        <v>0</v>
      </c>
      <c r="I278" s="18">
        <f t="shared" si="24"/>
        <v>1</v>
      </c>
      <c r="J278" s="7">
        <v>0</v>
      </c>
      <c r="K278" s="66">
        <v>30</v>
      </c>
      <c r="L278" s="18">
        <v>0</v>
      </c>
      <c r="M278" s="18">
        <f t="shared" si="25"/>
        <v>0</v>
      </c>
      <c r="N278" s="18">
        <v>2</v>
      </c>
      <c r="O278" s="66">
        <v>44</v>
      </c>
      <c r="P278" s="18">
        <v>0</v>
      </c>
      <c r="Q278" s="18">
        <f t="shared" si="26"/>
        <v>0</v>
      </c>
      <c r="R278" s="7">
        <v>3</v>
      </c>
      <c r="S278" s="66">
        <v>8</v>
      </c>
      <c r="T278" s="18">
        <v>0</v>
      </c>
      <c r="U278" s="18">
        <f t="shared" si="27"/>
        <v>0</v>
      </c>
      <c r="V278" s="7">
        <v>27</v>
      </c>
      <c r="W278" s="66">
        <v>64</v>
      </c>
      <c r="X278" s="18">
        <v>0</v>
      </c>
      <c r="Y278" s="18">
        <f t="shared" si="28"/>
        <v>0</v>
      </c>
      <c r="Z278" s="7">
        <v>17</v>
      </c>
      <c r="AA278" s="66">
        <v>140</v>
      </c>
      <c r="AB278" s="18">
        <v>0</v>
      </c>
      <c r="AC278" s="10">
        <f t="shared" si="29"/>
        <v>0</v>
      </c>
      <c r="AD278" s="77"/>
    </row>
    <row r="279" spans="1:30">
      <c r="A279" s="17">
        <v>273</v>
      </c>
      <c r="B279" s="18" t="s">
        <v>1622</v>
      </c>
      <c r="C279" s="7" t="s">
        <v>326</v>
      </c>
      <c r="D279" s="18" t="s">
        <v>1624</v>
      </c>
      <c r="E279" s="7">
        <v>4</v>
      </c>
      <c r="F279" s="7">
        <v>13</v>
      </c>
      <c r="G279" s="18">
        <v>0</v>
      </c>
      <c r="H279" s="18">
        <v>0</v>
      </c>
      <c r="I279" s="18">
        <f t="shared" si="24"/>
        <v>13</v>
      </c>
      <c r="J279" s="7">
        <v>0</v>
      </c>
      <c r="K279" s="66">
        <v>30</v>
      </c>
      <c r="L279" s="18">
        <v>0</v>
      </c>
      <c r="M279" s="18">
        <f t="shared" si="25"/>
        <v>0</v>
      </c>
      <c r="N279" s="18">
        <v>24</v>
      </c>
      <c r="O279" s="66">
        <v>44</v>
      </c>
      <c r="P279" s="18">
        <v>0</v>
      </c>
      <c r="Q279" s="18">
        <f t="shared" si="26"/>
        <v>0</v>
      </c>
      <c r="R279" s="7">
        <v>4</v>
      </c>
      <c r="S279" s="66">
        <v>8</v>
      </c>
      <c r="T279" s="18">
        <v>0</v>
      </c>
      <c r="U279" s="18">
        <f t="shared" si="27"/>
        <v>0</v>
      </c>
      <c r="V279" s="7">
        <v>31</v>
      </c>
      <c r="W279" s="66">
        <v>64</v>
      </c>
      <c r="X279" s="18">
        <v>0</v>
      </c>
      <c r="Y279" s="18">
        <f t="shared" si="28"/>
        <v>0</v>
      </c>
      <c r="Z279" s="7">
        <v>56</v>
      </c>
      <c r="AA279" s="66">
        <v>140</v>
      </c>
      <c r="AB279" s="18">
        <v>0</v>
      </c>
      <c r="AC279" s="10">
        <f t="shared" si="29"/>
        <v>0</v>
      </c>
      <c r="AD279" s="77"/>
    </row>
    <row r="280" spans="1:30">
      <c r="A280" s="17">
        <v>274</v>
      </c>
      <c r="B280" s="18" t="s">
        <v>1622</v>
      </c>
      <c r="C280" s="7" t="s">
        <v>163</v>
      </c>
      <c r="D280" s="18" t="s">
        <v>1624</v>
      </c>
      <c r="E280" s="7">
        <v>5</v>
      </c>
      <c r="F280" s="7">
        <v>0</v>
      </c>
      <c r="G280" s="18">
        <v>0</v>
      </c>
      <c r="H280" s="18">
        <v>0</v>
      </c>
      <c r="I280" s="18">
        <f t="shared" si="24"/>
        <v>0</v>
      </c>
      <c r="J280" s="7">
        <v>0</v>
      </c>
      <c r="K280" s="66">
        <v>30</v>
      </c>
      <c r="L280" s="18">
        <v>0</v>
      </c>
      <c r="M280" s="18">
        <f t="shared" si="25"/>
        <v>0</v>
      </c>
      <c r="N280" s="18">
        <v>0</v>
      </c>
      <c r="O280" s="66">
        <v>44</v>
      </c>
      <c r="P280" s="18">
        <v>0</v>
      </c>
      <c r="Q280" s="18">
        <f t="shared" si="26"/>
        <v>0</v>
      </c>
      <c r="R280" s="7">
        <v>3</v>
      </c>
      <c r="S280" s="66">
        <v>8</v>
      </c>
      <c r="T280" s="18">
        <v>0</v>
      </c>
      <c r="U280" s="18">
        <f t="shared" si="27"/>
        <v>0</v>
      </c>
      <c r="V280" s="7">
        <v>16</v>
      </c>
      <c r="W280" s="66">
        <v>64</v>
      </c>
      <c r="X280" s="18">
        <v>0</v>
      </c>
      <c r="Y280" s="18">
        <f t="shared" si="28"/>
        <v>0</v>
      </c>
      <c r="Z280" s="7">
        <v>0</v>
      </c>
      <c r="AA280" s="66">
        <v>140</v>
      </c>
      <c r="AB280" s="18">
        <v>0</v>
      </c>
      <c r="AC280" s="10">
        <f t="shared" si="29"/>
        <v>0</v>
      </c>
      <c r="AD280" s="77"/>
    </row>
    <row r="281" spans="1:30">
      <c r="A281" s="17">
        <v>275</v>
      </c>
      <c r="B281" s="18" t="s">
        <v>1622</v>
      </c>
      <c r="C281" s="7" t="s">
        <v>327</v>
      </c>
      <c r="D281" s="18" t="s">
        <v>1624</v>
      </c>
      <c r="E281" s="7">
        <v>1</v>
      </c>
      <c r="F281" s="7">
        <v>2</v>
      </c>
      <c r="G281" s="18">
        <v>0</v>
      </c>
      <c r="H281" s="18">
        <v>0</v>
      </c>
      <c r="I281" s="18">
        <f t="shared" si="24"/>
        <v>2</v>
      </c>
      <c r="J281" s="7">
        <v>0</v>
      </c>
      <c r="K281" s="66">
        <v>30</v>
      </c>
      <c r="L281" s="18">
        <v>0</v>
      </c>
      <c r="M281" s="18">
        <f t="shared" si="25"/>
        <v>0</v>
      </c>
      <c r="N281" s="18">
        <v>3</v>
      </c>
      <c r="O281" s="66">
        <v>44</v>
      </c>
      <c r="P281" s="18">
        <v>0</v>
      </c>
      <c r="Q281" s="18">
        <f t="shared" si="26"/>
        <v>0</v>
      </c>
      <c r="R281" s="7">
        <v>3</v>
      </c>
      <c r="S281" s="66">
        <v>8</v>
      </c>
      <c r="T281" s="18">
        <v>0</v>
      </c>
      <c r="U281" s="18">
        <f t="shared" si="27"/>
        <v>0</v>
      </c>
      <c r="V281" s="7">
        <v>16</v>
      </c>
      <c r="W281" s="66">
        <v>64</v>
      </c>
      <c r="X281" s="18">
        <v>0</v>
      </c>
      <c r="Y281" s="18">
        <f t="shared" si="28"/>
        <v>0</v>
      </c>
      <c r="Z281" s="7">
        <v>2</v>
      </c>
      <c r="AA281" s="66">
        <v>140</v>
      </c>
      <c r="AB281" s="18">
        <v>0</v>
      </c>
      <c r="AC281" s="10">
        <f t="shared" si="29"/>
        <v>0</v>
      </c>
      <c r="AD281" s="77"/>
    </row>
    <row r="282" spans="1:30">
      <c r="A282" s="17">
        <v>276</v>
      </c>
      <c r="B282" s="18" t="s">
        <v>1622</v>
      </c>
      <c r="C282" s="7" t="s">
        <v>328</v>
      </c>
      <c r="D282" s="18" t="s">
        <v>1624</v>
      </c>
      <c r="E282" s="7">
        <v>5</v>
      </c>
      <c r="F282" s="7">
        <v>1</v>
      </c>
      <c r="G282" s="18">
        <v>0</v>
      </c>
      <c r="H282" s="18">
        <v>0</v>
      </c>
      <c r="I282" s="18">
        <f t="shared" si="24"/>
        <v>1</v>
      </c>
      <c r="J282" s="7">
        <v>0</v>
      </c>
      <c r="K282" s="66">
        <v>30</v>
      </c>
      <c r="L282" s="18">
        <v>0</v>
      </c>
      <c r="M282" s="18">
        <f t="shared" si="25"/>
        <v>0</v>
      </c>
      <c r="N282" s="18">
        <v>1</v>
      </c>
      <c r="O282" s="66">
        <v>44</v>
      </c>
      <c r="P282" s="18">
        <v>0</v>
      </c>
      <c r="Q282" s="18">
        <f t="shared" si="26"/>
        <v>0</v>
      </c>
      <c r="R282" s="7">
        <v>10</v>
      </c>
      <c r="S282" s="66">
        <v>8</v>
      </c>
      <c r="T282" s="18">
        <v>0</v>
      </c>
      <c r="U282" s="18">
        <f t="shared" si="27"/>
        <v>5</v>
      </c>
      <c r="V282" s="7">
        <v>38</v>
      </c>
      <c r="W282" s="66">
        <v>64</v>
      </c>
      <c r="X282" s="18">
        <v>0</v>
      </c>
      <c r="Y282" s="18">
        <f t="shared" si="28"/>
        <v>0</v>
      </c>
      <c r="Z282" s="7">
        <v>120</v>
      </c>
      <c r="AA282" s="66">
        <v>140</v>
      </c>
      <c r="AB282" s="18">
        <v>0</v>
      </c>
      <c r="AC282" s="10">
        <f t="shared" si="29"/>
        <v>0</v>
      </c>
      <c r="AD282" s="77"/>
    </row>
    <row r="283" spans="1:30">
      <c r="A283" s="17">
        <v>277</v>
      </c>
      <c r="B283" s="18" t="s">
        <v>1622</v>
      </c>
      <c r="C283" s="7" t="s">
        <v>150</v>
      </c>
      <c r="D283" s="18" t="s">
        <v>1624</v>
      </c>
      <c r="E283" s="7">
        <v>1</v>
      </c>
      <c r="F283" s="7">
        <v>0</v>
      </c>
      <c r="G283" s="18">
        <v>0</v>
      </c>
      <c r="H283" s="18">
        <v>0</v>
      </c>
      <c r="I283" s="18">
        <f t="shared" si="24"/>
        <v>0</v>
      </c>
      <c r="J283" s="7">
        <v>0</v>
      </c>
      <c r="K283" s="66">
        <v>30</v>
      </c>
      <c r="L283" s="18">
        <v>0</v>
      </c>
      <c r="M283" s="18">
        <f t="shared" si="25"/>
        <v>0</v>
      </c>
      <c r="N283" s="18">
        <v>0</v>
      </c>
      <c r="O283" s="66">
        <v>44</v>
      </c>
      <c r="P283" s="18">
        <v>0</v>
      </c>
      <c r="Q283" s="18">
        <f t="shared" si="26"/>
        <v>0</v>
      </c>
      <c r="R283" s="7">
        <v>2</v>
      </c>
      <c r="S283" s="66">
        <v>8</v>
      </c>
      <c r="T283" s="18">
        <v>0</v>
      </c>
      <c r="U283" s="18">
        <f t="shared" si="27"/>
        <v>0</v>
      </c>
      <c r="V283" s="7">
        <v>9</v>
      </c>
      <c r="W283" s="66">
        <v>64</v>
      </c>
      <c r="X283" s="18">
        <v>0</v>
      </c>
      <c r="Y283" s="18">
        <f t="shared" si="28"/>
        <v>0</v>
      </c>
      <c r="Z283" s="7">
        <v>0</v>
      </c>
      <c r="AA283" s="66">
        <v>140</v>
      </c>
      <c r="AB283" s="18">
        <v>0</v>
      </c>
      <c r="AC283" s="10">
        <f t="shared" si="29"/>
        <v>0</v>
      </c>
      <c r="AD283" s="77"/>
    </row>
    <row r="284" spans="1:30">
      <c r="A284" s="17">
        <v>278</v>
      </c>
      <c r="B284" s="18" t="s">
        <v>1622</v>
      </c>
      <c r="C284" s="7" t="s">
        <v>329</v>
      </c>
      <c r="D284" s="18" t="s">
        <v>1624</v>
      </c>
      <c r="E284" s="7">
        <v>2</v>
      </c>
      <c r="F284" s="7">
        <v>0</v>
      </c>
      <c r="G284" s="18">
        <v>0</v>
      </c>
      <c r="H284" s="18">
        <v>0</v>
      </c>
      <c r="I284" s="18">
        <f t="shared" si="24"/>
        <v>0</v>
      </c>
      <c r="J284" s="7">
        <v>0</v>
      </c>
      <c r="K284" s="66">
        <v>30</v>
      </c>
      <c r="L284" s="18">
        <v>0</v>
      </c>
      <c r="M284" s="18">
        <f t="shared" si="25"/>
        <v>0</v>
      </c>
      <c r="N284" s="18">
        <v>0</v>
      </c>
      <c r="O284" s="66">
        <v>44</v>
      </c>
      <c r="P284" s="18">
        <v>0</v>
      </c>
      <c r="Q284" s="18">
        <f t="shared" si="26"/>
        <v>0</v>
      </c>
      <c r="R284" s="7">
        <v>1</v>
      </c>
      <c r="S284" s="66">
        <v>8</v>
      </c>
      <c r="T284" s="18">
        <v>0</v>
      </c>
      <c r="U284" s="18">
        <f t="shared" si="27"/>
        <v>0</v>
      </c>
      <c r="V284" s="7">
        <v>5</v>
      </c>
      <c r="W284" s="66">
        <v>64</v>
      </c>
      <c r="X284" s="18">
        <v>0</v>
      </c>
      <c r="Y284" s="18">
        <f t="shared" si="28"/>
        <v>0</v>
      </c>
      <c r="Z284" s="7">
        <v>1</v>
      </c>
      <c r="AA284" s="66">
        <v>140</v>
      </c>
      <c r="AB284" s="18">
        <v>0</v>
      </c>
      <c r="AC284" s="10">
        <f t="shared" si="29"/>
        <v>0</v>
      </c>
      <c r="AD284" s="77"/>
    </row>
    <row r="285" spans="1:30">
      <c r="A285" s="17">
        <v>279</v>
      </c>
      <c r="B285" s="18" t="s">
        <v>1622</v>
      </c>
      <c r="C285" s="7" t="s">
        <v>330</v>
      </c>
      <c r="D285" s="18" t="s">
        <v>1624</v>
      </c>
      <c r="E285" s="7">
        <v>1</v>
      </c>
      <c r="F285" s="7">
        <v>2</v>
      </c>
      <c r="G285" s="18">
        <v>0</v>
      </c>
      <c r="H285" s="18">
        <v>0</v>
      </c>
      <c r="I285" s="18">
        <f t="shared" si="24"/>
        <v>2</v>
      </c>
      <c r="J285" s="7">
        <v>0</v>
      </c>
      <c r="K285" s="66">
        <v>30</v>
      </c>
      <c r="L285" s="18">
        <v>0</v>
      </c>
      <c r="M285" s="18">
        <f t="shared" si="25"/>
        <v>0</v>
      </c>
      <c r="N285" s="18">
        <v>2</v>
      </c>
      <c r="O285" s="66">
        <v>44</v>
      </c>
      <c r="P285" s="18">
        <v>0</v>
      </c>
      <c r="Q285" s="18">
        <f t="shared" si="26"/>
        <v>0</v>
      </c>
      <c r="R285" s="7">
        <v>4</v>
      </c>
      <c r="S285" s="66">
        <v>8</v>
      </c>
      <c r="T285" s="18">
        <v>0</v>
      </c>
      <c r="U285" s="18">
        <f t="shared" si="27"/>
        <v>0</v>
      </c>
      <c r="V285" s="7">
        <v>19</v>
      </c>
      <c r="W285" s="66">
        <v>64</v>
      </c>
      <c r="X285" s="18">
        <v>0</v>
      </c>
      <c r="Y285" s="18">
        <f t="shared" si="28"/>
        <v>0</v>
      </c>
      <c r="Z285" s="7">
        <v>5</v>
      </c>
      <c r="AA285" s="66">
        <v>140</v>
      </c>
      <c r="AB285" s="18">
        <v>0</v>
      </c>
      <c r="AC285" s="10">
        <f t="shared" si="29"/>
        <v>0</v>
      </c>
      <c r="AD285" s="77"/>
    </row>
    <row r="286" spans="1:30">
      <c r="A286" s="17">
        <v>280</v>
      </c>
      <c r="B286" s="18" t="s">
        <v>1622</v>
      </c>
      <c r="C286" s="7" t="s">
        <v>331</v>
      </c>
      <c r="D286" s="18" t="s">
        <v>1624</v>
      </c>
      <c r="E286" s="7">
        <v>8</v>
      </c>
      <c r="F286" s="7">
        <v>2</v>
      </c>
      <c r="G286" s="18">
        <v>0</v>
      </c>
      <c r="H286" s="18">
        <v>0</v>
      </c>
      <c r="I286" s="18">
        <f t="shared" si="24"/>
        <v>2</v>
      </c>
      <c r="J286" s="7">
        <v>0</v>
      </c>
      <c r="K286" s="66">
        <v>30</v>
      </c>
      <c r="L286" s="18">
        <v>0</v>
      </c>
      <c r="M286" s="18">
        <f t="shared" si="25"/>
        <v>0</v>
      </c>
      <c r="N286" s="18">
        <v>3</v>
      </c>
      <c r="O286" s="66">
        <v>44</v>
      </c>
      <c r="P286" s="18">
        <v>0</v>
      </c>
      <c r="Q286" s="18">
        <f t="shared" si="26"/>
        <v>0</v>
      </c>
      <c r="R286" s="7">
        <v>1</v>
      </c>
      <c r="S286" s="66">
        <v>8</v>
      </c>
      <c r="T286" s="18">
        <v>0</v>
      </c>
      <c r="U286" s="18">
        <f t="shared" si="27"/>
        <v>0</v>
      </c>
      <c r="V286" s="7">
        <v>4</v>
      </c>
      <c r="W286" s="66">
        <v>64</v>
      </c>
      <c r="X286" s="18">
        <v>0</v>
      </c>
      <c r="Y286" s="18">
        <f t="shared" si="28"/>
        <v>0</v>
      </c>
      <c r="Z286" s="7">
        <v>11</v>
      </c>
      <c r="AA286" s="66">
        <v>140</v>
      </c>
      <c r="AB286" s="18">
        <v>0</v>
      </c>
      <c r="AC286" s="10">
        <f t="shared" si="29"/>
        <v>0</v>
      </c>
      <c r="AD286" s="77"/>
    </row>
    <row r="287" spans="1:30">
      <c r="A287" s="17">
        <v>281</v>
      </c>
      <c r="B287" s="18" t="s">
        <v>1622</v>
      </c>
      <c r="C287" s="7" t="s">
        <v>332</v>
      </c>
      <c r="D287" s="18" t="s">
        <v>1624</v>
      </c>
      <c r="E287" s="7">
        <v>2</v>
      </c>
      <c r="F287" s="7">
        <v>0</v>
      </c>
      <c r="G287" s="18">
        <v>0</v>
      </c>
      <c r="H287" s="18">
        <v>0</v>
      </c>
      <c r="I287" s="18">
        <f t="shared" si="24"/>
        <v>0</v>
      </c>
      <c r="J287" s="7">
        <v>0</v>
      </c>
      <c r="K287" s="66">
        <v>30</v>
      </c>
      <c r="L287" s="18">
        <v>0</v>
      </c>
      <c r="M287" s="18">
        <f t="shared" si="25"/>
        <v>0</v>
      </c>
      <c r="N287" s="18">
        <v>0</v>
      </c>
      <c r="O287" s="66">
        <v>44</v>
      </c>
      <c r="P287" s="18">
        <v>0</v>
      </c>
      <c r="Q287" s="18">
        <f t="shared" si="26"/>
        <v>0</v>
      </c>
      <c r="R287" s="7">
        <v>2</v>
      </c>
      <c r="S287" s="66">
        <v>8</v>
      </c>
      <c r="T287" s="18">
        <v>0</v>
      </c>
      <c r="U287" s="18">
        <f t="shared" si="27"/>
        <v>0</v>
      </c>
      <c r="V287" s="7">
        <v>8</v>
      </c>
      <c r="W287" s="66">
        <v>64</v>
      </c>
      <c r="X287" s="18">
        <v>0</v>
      </c>
      <c r="Y287" s="18">
        <f t="shared" si="28"/>
        <v>0</v>
      </c>
      <c r="Z287" s="7">
        <v>3</v>
      </c>
      <c r="AA287" s="66">
        <v>140</v>
      </c>
      <c r="AB287" s="18">
        <v>0</v>
      </c>
      <c r="AC287" s="10">
        <f t="shared" si="29"/>
        <v>0</v>
      </c>
      <c r="AD287" s="77"/>
    </row>
    <row r="288" spans="1:30">
      <c r="A288" s="17">
        <v>282</v>
      </c>
      <c r="B288" s="18" t="s">
        <v>1622</v>
      </c>
      <c r="C288" s="7" t="s">
        <v>333</v>
      </c>
      <c r="D288" s="18" t="s">
        <v>1624</v>
      </c>
      <c r="E288" s="7">
        <v>2</v>
      </c>
      <c r="F288" s="7">
        <v>0</v>
      </c>
      <c r="G288" s="18">
        <v>0</v>
      </c>
      <c r="H288" s="18">
        <v>0</v>
      </c>
      <c r="I288" s="18">
        <f t="shared" si="24"/>
        <v>0</v>
      </c>
      <c r="J288" s="7">
        <v>0</v>
      </c>
      <c r="K288" s="66">
        <v>30</v>
      </c>
      <c r="L288" s="18">
        <v>0</v>
      </c>
      <c r="M288" s="18">
        <f t="shared" si="25"/>
        <v>0</v>
      </c>
      <c r="N288" s="18">
        <v>0</v>
      </c>
      <c r="O288" s="66">
        <v>44</v>
      </c>
      <c r="P288" s="18">
        <v>0</v>
      </c>
      <c r="Q288" s="18">
        <f t="shared" si="26"/>
        <v>0</v>
      </c>
      <c r="R288" s="7">
        <v>3</v>
      </c>
      <c r="S288" s="66">
        <v>8</v>
      </c>
      <c r="T288" s="18">
        <v>0</v>
      </c>
      <c r="U288" s="18">
        <f t="shared" si="27"/>
        <v>0</v>
      </c>
      <c r="V288" s="7">
        <v>14</v>
      </c>
      <c r="W288" s="66">
        <v>64</v>
      </c>
      <c r="X288" s="18">
        <v>0</v>
      </c>
      <c r="Y288" s="18">
        <f t="shared" si="28"/>
        <v>0</v>
      </c>
      <c r="Z288" s="7">
        <v>0</v>
      </c>
      <c r="AA288" s="66">
        <v>140</v>
      </c>
      <c r="AB288" s="18">
        <v>0</v>
      </c>
      <c r="AC288" s="10">
        <f t="shared" si="29"/>
        <v>0</v>
      </c>
      <c r="AD288" s="77"/>
    </row>
    <row r="289" spans="1:30">
      <c r="A289" s="17">
        <v>283</v>
      </c>
      <c r="B289" s="18" t="s">
        <v>1622</v>
      </c>
      <c r="C289" s="7" t="s">
        <v>334</v>
      </c>
      <c r="D289" s="18" t="s">
        <v>1624</v>
      </c>
      <c r="E289" s="7">
        <v>1</v>
      </c>
      <c r="F289" s="7">
        <v>1</v>
      </c>
      <c r="G289" s="18">
        <v>0</v>
      </c>
      <c r="H289" s="18">
        <v>0</v>
      </c>
      <c r="I289" s="18">
        <f t="shared" si="24"/>
        <v>1</v>
      </c>
      <c r="J289" s="7">
        <v>0</v>
      </c>
      <c r="K289" s="66">
        <v>30</v>
      </c>
      <c r="L289" s="18">
        <v>0</v>
      </c>
      <c r="M289" s="18">
        <f t="shared" si="25"/>
        <v>0</v>
      </c>
      <c r="N289" s="18">
        <v>8</v>
      </c>
      <c r="O289" s="66">
        <v>44</v>
      </c>
      <c r="P289" s="18">
        <v>0</v>
      </c>
      <c r="Q289" s="18">
        <f t="shared" si="26"/>
        <v>0</v>
      </c>
      <c r="R289" s="7">
        <v>1</v>
      </c>
      <c r="S289" s="66">
        <v>8</v>
      </c>
      <c r="T289" s="18">
        <v>0</v>
      </c>
      <c r="U289" s="18">
        <f t="shared" si="27"/>
        <v>0</v>
      </c>
      <c r="V289" s="7">
        <v>3</v>
      </c>
      <c r="W289" s="66">
        <v>64</v>
      </c>
      <c r="X289" s="18">
        <v>0</v>
      </c>
      <c r="Y289" s="18">
        <f t="shared" si="28"/>
        <v>0</v>
      </c>
      <c r="Z289" s="7">
        <v>6</v>
      </c>
      <c r="AA289" s="66">
        <v>140</v>
      </c>
      <c r="AB289" s="18">
        <v>0</v>
      </c>
      <c r="AC289" s="10">
        <f t="shared" si="29"/>
        <v>0</v>
      </c>
      <c r="AD289" s="77"/>
    </row>
    <row r="290" spans="1:30">
      <c r="A290" s="17">
        <v>284</v>
      </c>
      <c r="B290" s="18" t="s">
        <v>1622</v>
      </c>
      <c r="C290" s="7" t="s">
        <v>335</v>
      </c>
      <c r="D290" s="18" t="s">
        <v>1624</v>
      </c>
      <c r="E290" s="7">
        <v>1</v>
      </c>
      <c r="F290" s="7">
        <v>0</v>
      </c>
      <c r="G290" s="18">
        <v>0</v>
      </c>
      <c r="H290" s="18">
        <v>0</v>
      </c>
      <c r="I290" s="18">
        <f t="shared" si="24"/>
        <v>0</v>
      </c>
      <c r="J290" s="7">
        <v>0</v>
      </c>
      <c r="K290" s="66">
        <v>30</v>
      </c>
      <c r="L290" s="18">
        <v>0</v>
      </c>
      <c r="M290" s="18">
        <f t="shared" si="25"/>
        <v>0</v>
      </c>
      <c r="N290" s="18">
        <v>0</v>
      </c>
      <c r="O290" s="66">
        <v>44</v>
      </c>
      <c r="P290" s="18">
        <v>0</v>
      </c>
      <c r="Q290" s="18">
        <f t="shared" si="26"/>
        <v>0</v>
      </c>
      <c r="R290" s="7">
        <v>0</v>
      </c>
      <c r="S290" s="66">
        <v>8</v>
      </c>
      <c r="T290" s="18">
        <v>0</v>
      </c>
      <c r="U290" s="18">
        <f t="shared" si="27"/>
        <v>0</v>
      </c>
      <c r="V290" s="7">
        <v>0</v>
      </c>
      <c r="W290" s="66">
        <v>64</v>
      </c>
      <c r="X290" s="18">
        <v>0</v>
      </c>
      <c r="Y290" s="18">
        <f t="shared" si="28"/>
        <v>0</v>
      </c>
      <c r="Z290" s="7">
        <v>0</v>
      </c>
      <c r="AA290" s="66">
        <v>140</v>
      </c>
      <c r="AB290" s="18">
        <v>0</v>
      </c>
      <c r="AC290" s="10">
        <f t="shared" si="29"/>
        <v>0</v>
      </c>
      <c r="AD290" s="77"/>
    </row>
    <row r="291" spans="1:30">
      <c r="A291" s="17">
        <v>285</v>
      </c>
      <c r="B291" s="18" t="s">
        <v>1622</v>
      </c>
      <c r="C291" s="7" t="s">
        <v>336</v>
      </c>
      <c r="D291" s="18" t="s">
        <v>1624</v>
      </c>
      <c r="E291" s="7">
        <v>3</v>
      </c>
      <c r="F291" s="7">
        <v>7</v>
      </c>
      <c r="G291" s="18">
        <v>0</v>
      </c>
      <c r="H291" s="18">
        <v>0</v>
      </c>
      <c r="I291" s="18">
        <f t="shared" si="24"/>
        <v>7</v>
      </c>
      <c r="J291" s="7">
        <v>0</v>
      </c>
      <c r="K291" s="66">
        <v>30</v>
      </c>
      <c r="L291" s="18">
        <v>0</v>
      </c>
      <c r="M291" s="18">
        <f t="shared" si="25"/>
        <v>0</v>
      </c>
      <c r="N291" s="18">
        <v>10</v>
      </c>
      <c r="O291" s="66">
        <v>44</v>
      </c>
      <c r="P291" s="18">
        <v>0</v>
      </c>
      <c r="Q291" s="18">
        <f t="shared" si="26"/>
        <v>0</v>
      </c>
      <c r="R291" s="7">
        <v>7</v>
      </c>
      <c r="S291" s="66">
        <v>8</v>
      </c>
      <c r="T291" s="18">
        <v>0</v>
      </c>
      <c r="U291" s="18">
        <f t="shared" si="27"/>
        <v>0</v>
      </c>
      <c r="V291" s="7">
        <v>45</v>
      </c>
      <c r="W291" s="66">
        <v>64</v>
      </c>
      <c r="X291" s="18">
        <v>0</v>
      </c>
      <c r="Y291" s="18">
        <f t="shared" si="28"/>
        <v>0</v>
      </c>
      <c r="Z291" s="7">
        <v>16</v>
      </c>
      <c r="AA291" s="66">
        <v>140</v>
      </c>
      <c r="AB291" s="18">
        <v>0</v>
      </c>
      <c r="AC291" s="10">
        <f t="shared" si="29"/>
        <v>0</v>
      </c>
      <c r="AD291" s="77"/>
    </row>
    <row r="292" spans="1:30">
      <c r="A292" s="17">
        <v>286</v>
      </c>
      <c r="B292" s="18" t="s">
        <v>1622</v>
      </c>
      <c r="C292" s="7" t="s">
        <v>337</v>
      </c>
      <c r="D292" s="18" t="s">
        <v>1624</v>
      </c>
      <c r="E292" s="7">
        <v>1</v>
      </c>
      <c r="F292" s="7">
        <v>0</v>
      </c>
      <c r="G292" s="18">
        <v>0</v>
      </c>
      <c r="H292" s="18">
        <v>0</v>
      </c>
      <c r="I292" s="18">
        <f t="shared" si="24"/>
        <v>0</v>
      </c>
      <c r="J292" s="7">
        <v>0</v>
      </c>
      <c r="K292" s="66">
        <v>30</v>
      </c>
      <c r="L292" s="18">
        <v>0</v>
      </c>
      <c r="M292" s="18">
        <f t="shared" si="25"/>
        <v>0</v>
      </c>
      <c r="N292" s="18">
        <v>0</v>
      </c>
      <c r="O292" s="66">
        <v>44</v>
      </c>
      <c r="P292" s="18">
        <v>0</v>
      </c>
      <c r="Q292" s="18">
        <f t="shared" si="26"/>
        <v>0</v>
      </c>
      <c r="R292" s="7">
        <v>0</v>
      </c>
      <c r="S292" s="66">
        <v>8</v>
      </c>
      <c r="T292" s="18">
        <v>0</v>
      </c>
      <c r="U292" s="18">
        <f t="shared" si="27"/>
        <v>0</v>
      </c>
      <c r="V292" s="7">
        <v>0</v>
      </c>
      <c r="W292" s="66">
        <v>64</v>
      </c>
      <c r="X292" s="18">
        <v>0</v>
      </c>
      <c r="Y292" s="18">
        <f t="shared" si="28"/>
        <v>0</v>
      </c>
      <c r="Z292" s="7">
        <v>0</v>
      </c>
      <c r="AA292" s="66">
        <v>140</v>
      </c>
      <c r="AB292" s="18">
        <v>0</v>
      </c>
      <c r="AC292" s="10">
        <f t="shared" si="29"/>
        <v>0</v>
      </c>
      <c r="AD292" s="77"/>
    </row>
    <row r="293" spans="1:30">
      <c r="A293" s="17">
        <v>287</v>
      </c>
      <c r="B293" s="18" t="s">
        <v>1622</v>
      </c>
      <c r="C293" s="7" t="s">
        <v>338</v>
      </c>
      <c r="D293" s="18" t="s">
        <v>1624</v>
      </c>
      <c r="E293" s="7">
        <v>4</v>
      </c>
      <c r="F293" s="7">
        <v>10</v>
      </c>
      <c r="G293" s="18">
        <v>0</v>
      </c>
      <c r="H293" s="18">
        <v>0</v>
      </c>
      <c r="I293" s="18">
        <f t="shared" si="24"/>
        <v>10</v>
      </c>
      <c r="J293" s="7">
        <v>0</v>
      </c>
      <c r="K293" s="66">
        <v>30</v>
      </c>
      <c r="L293" s="18">
        <v>0</v>
      </c>
      <c r="M293" s="18">
        <f t="shared" si="25"/>
        <v>0</v>
      </c>
      <c r="N293" s="18">
        <v>17</v>
      </c>
      <c r="O293" s="66">
        <v>44</v>
      </c>
      <c r="P293" s="18">
        <v>0</v>
      </c>
      <c r="Q293" s="18">
        <f t="shared" si="26"/>
        <v>0</v>
      </c>
      <c r="R293" s="7">
        <v>9</v>
      </c>
      <c r="S293" s="66">
        <v>8</v>
      </c>
      <c r="T293" s="18">
        <v>0</v>
      </c>
      <c r="U293" s="18">
        <f t="shared" si="27"/>
        <v>4</v>
      </c>
      <c r="V293" s="7">
        <v>52</v>
      </c>
      <c r="W293" s="66">
        <v>64</v>
      </c>
      <c r="X293" s="18">
        <v>0</v>
      </c>
      <c r="Y293" s="18">
        <f t="shared" si="28"/>
        <v>0</v>
      </c>
      <c r="Z293" s="7">
        <v>21</v>
      </c>
      <c r="AA293" s="66">
        <v>140</v>
      </c>
      <c r="AB293" s="18">
        <v>0</v>
      </c>
      <c r="AC293" s="10">
        <f t="shared" si="29"/>
        <v>0</v>
      </c>
      <c r="AD293" s="77"/>
    </row>
    <row r="294" spans="1:30">
      <c r="A294" s="17">
        <v>288</v>
      </c>
      <c r="B294" s="18" t="s">
        <v>1622</v>
      </c>
      <c r="C294" s="7" t="s">
        <v>339</v>
      </c>
      <c r="D294" s="18" t="s">
        <v>1624</v>
      </c>
      <c r="E294" s="7">
        <v>4</v>
      </c>
      <c r="F294" s="7">
        <v>1</v>
      </c>
      <c r="G294" s="18">
        <v>0</v>
      </c>
      <c r="H294" s="18">
        <v>0</v>
      </c>
      <c r="I294" s="18">
        <f t="shared" si="24"/>
        <v>1</v>
      </c>
      <c r="J294" s="7">
        <v>0</v>
      </c>
      <c r="K294" s="66">
        <v>30</v>
      </c>
      <c r="L294" s="18">
        <v>0</v>
      </c>
      <c r="M294" s="18">
        <f t="shared" si="25"/>
        <v>0</v>
      </c>
      <c r="N294" s="18">
        <v>3</v>
      </c>
      <c r="O294" s="66">
        <v>44</v>
      </c>
      <c r="P294" s="18">
        <v>0</v>
      </c>
      <c r="Q294" s="18">
        <f t="shared" si="26"/>
        <v>0</v>
      </c>
      <c r="R294" s="7">
        <v>6</v>
      </c>
      <c r="S294" s="66">
        <v>8</v>
      </c>
      <c r="T294" s="18">
        <v>0</v>
      </c>
      <c r="U294" s="18">
        <f t="shared" si="27"/>
        <v>0</v>
      </c>
      <c r="V294" s="7">
        <v>44</v>
      </c>
      <c r="W294" s="66">
        <v>64</v>
      </c>
      <c r="X294" s="18">
        <v>0</v>
      </c>
      <c r="Y294" s="18">
        <f t="shared" si="28"/>
        <v>0</v>
      </c>
      <c r="Z294" s="7">
        <v>2</v>
      </c>
      <c r="AA294" s="66">
        <v>140</v>
      </c>
      <c r="AB294" s="18">
        <v>0</v>
      </c>
      <c r="AC294" s="10">
        <f t="shared" si="29"/>
        <v>0</v>
      </c>
      <c r="AD294" s="77"/>
    </row>
    <row r="295" spans="1:30" ht="15.75" thickBot="1">
      <c r="A295" s="92">
        <v>289</v>
      </c>
      <c r="B295" s="85" t="s">
        <v>1622</v>
      </c>
      <c r="C295" s="84" t="s">
        <v>340</v>
      </c>
      <c r="D295" s="85" t="s">
        <v>1624</v>
      </c>
      <c r="E295" s="84">
        <v>1</v>
      </c>
      <c r="F295" s="84">
        <v>5</v>
      </c>
      <c r="G295" s="85">
        <v>0</v>
      </c>
      <c r="H295" s="85">
        <v>0</v>
      </c>
      <c r="I295" s="85">
        <f t="shared" si="24"/>
        <v>5</v>
      </c>
      <c r="J295" s="84">
        <v>0</v>
      </c>
      <c r="K295" s="86">
        <v>30</v>
      </c>
      <c r="L295" s="85">
        <v>0</v>
      </c>
      <c r="M295" s="85">
        <f t="shared" si="25"/>
        <v>0</v>
      </c>
      <c r="N295" s="85">
        <v>15</v>
      </c>
      <c r="O295" s="86">
        <v>44</v>
      </c>
      <c r="P295" s="85">
        <v>0</v>
      </c>
      <c r="Q295" s="85">
        <f t="shared" si="26"/>
        <v>0</v>
      </c>
      <c r="R295" s="84">
        <v>10</v>
      </c>
      <c r="S295" s="86">
        <v>8</v>
      </c>
      <c r="T295" s="85">
        <v>0</v>
      </c>
      <c r="U295" s="85">
        <f t="shared" si="27"/>
        <v>1</v>
      </c>
      <c r="V295" s="84">
        <v>49</v>
      </c>
      <c r="W295" s="86">
        <v>64</v>
      </c>
      <c r="X295" s="85">
        <v>0</v>
      </c>
      <c r="Y295" s="85">
        <f t="shared" si="28"/>
        <v>0</v>
      </c>
      <c r="Z295" s="84">
        <v>35</v>
      </c>
      <c r="AA295" s="86">
        <v>140</v>
      </c>
      <c r="AB295" s="85">
        <v>0</v>
      </c>
      <c r="AC295" s="93">
        <f t="shared" si="29"/>
        <v>0</v>
      </c>
      <c r="AD295" s="77"/>
    </row>
    <row r="296" spans="1:30" ht="15.75" thickBot="1">
      <c r="A296" s="29"/>
      <c r="B296" s="30"/>
      <c r="C296" s="30"/>
      <c r="D296" s="30"/>
      <c r="E296" s="30">
        <f>SUM(E7:E295)</f>
        <v>1812</v>
      </c>
      <c r="F296" s="30">
        <f>SUM(F7:F295)</f>
        <v>1303</v>
      </c>
      <c r="G296" s="30"/>
      <c r="H296" s="30"/>
      <c r="I296" s="30">
        <f>SUM(I7:I295)</f>
        <v>1258</v>
      </c>
      <c r="J296" s="30">
        <f>SUM(J7:J295)</f>
        <v>45</v>
      </c>
      <c r="K296" s="30"/>
      <c r="L296" s="30">
        <f>SUM(L7:L295)</f>
        <v>0</v>
      </c>
      <c r="M296" s="30">
        <f>SUM(M7:M295)</f>
        <v>47</v>
      </c>
      <c r="N296" s="30"/>
      <c r="O296" s="30"/>
      <c r="P296" s="30">
        <f>SUM(P7:P295)</f>
        <v>0</v>
      </c>
      <c r="Q296" s="30">
        <f>SUM(Q7:Q295)</f>
        <v>27</v>
      </c>
      <c r="R296" s="30"/>
      <c r="S296" s="30"/>
      <c r="T296" s="30">
        <f t="shared" ref="T296:U296" si="30">SUM(T7:T295)</f>
        <v>0</v>
      </c>
      <c r="U296" s="30">
        <f t="shared" si="30"/>
        <v>974</v>
      </c>
      <c r="V296" s="30"/>
      <c r="W296" s="30"/>
      <c r="X296" s="30">
        <f t="shared" ref="X296:Y296" si="31">SUM(X7:X295)</f>
        <v>0</v>
      </c>
      <c r="Y296" s="30">
        <f t="shared" si="31"/>
        <v>407</v>
      </c>
      <c r="Z296" s="30"/>
      <c r="AA296" s="30"/>
      <c r="AB296" s="30">
        <f t="shared" ref="AB296:AC296" si="32">SUM(AB7:AB295)</f>
        <v>0</v>
      </c>
      <c r="AC296" s="94">
        <f t="shared" si="32"/>
        <v>10</v>
      </c>
    </row>
  </sheetData>
  <mergeCells count="28">
    <mergeCell ref="Z5:Z6"/>
    <mergeCell ref="AA5:AA6"/>
    <mergeCell ref="AB5:AB6"/>
    <mergeCell ref="AC5:AC6"/>
    <mergeCell ref="U5:U6"/>
    <mergeCell ref="V5:V6"/>
    <mergeCell ref="W5:W6"/>
    <mergeCell ref="X5:X6"/>
    <mergeCell ref="Y5:Y6"/>
    <mergeCell ref="P5:P6"/>
    <mergeCell ref="Q5:Q6"/>
    <mergeCell ref="R5:R6"/>
    <mergeCell ref="S5:S6"/>
    <mergeCell ref="T5:T6"/>
    <mergeCell ref="C2:O2"/>
    <mergeCell ref="C4:C6"/>
    <mergeCell ref="A4:A6"/>
    <mergeCell ref="G6:H6"/>
    <mergeCell ref="I6:J6"/>
    <mergeCell ref="E5:E6"/>
    <mergeCell ref="F5:F6"/>
    <mergeCell ref="D5:D6"/>
    <mergeCell ref="B4:B6"/>
    <mergeCell ref="K5:K6"/>
    <mergeCell ref="L5:L6"/>
    <mergeCell ref="M5:M6"/>
    <mergeCell ref="N5:N6"/>
    <mergeCell ref="O5:O6"/>
  </mergeCells>
  <pageMargins left="0.7" right="0.7" top="0.75" bottom="0.75" header="0.3" footer="0.3"/>
  <pageSetup paperSize="9" scale="83" orientation="landscape" r:id="rId1"/>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546"/>
  <sheetViews>
    <sheetView zoomScaleNormal="100" zoomScaleSheetLayoutView="85" workbookViewId="0">
      <selection activeCell="A4" sqref="A4"/>
    </sheetView>
  </sheetViews>
  <sheetFormatPr defaultRowHeight="15"/>
  <cols>
    <col min="1" max="1" width="5.5703125" customWidth="1"/>
    <col min="2" max="2" width="11.28515625" customWidth="1"/>
    <col min="3" max="3" width="33" customWidth="1"/>
    <col min="4" max="4" width="12" customWidth="1"/>
    <col min="5" max="5" width="19.42578125" customWidth="1"/>
    <col min="8" max="8" width="14.28515625" customWidth="1"/>
    <col min="10" max="10" width="13" customWidth="1"/>
    <col min="11" max="11" width="11.42578125" style="12" customWidth="1"/>
    <col min="12" max="12" width="11.28515625" style="12" customWidth="1"/>
  </cols>
  <sheetData>
    <row r="1" spans="1:14" ht="23.25">
      <c r="A1" s="370" t="s">
        <v>19</v>
      </c>
      <c r="B1" s="370"/>
      <c r="C1" s="370"/>
      <c r="D1" s="370"/>
      <c r="E1" s="370"/>
      <c r="F1" s="370"/>
      <c r="G1" s="370"/>
      <c r="H1" s="370"/>
      <c r="I1" s="370"/>
      <c r="J1" s="370"/>
      <c r="K1" s="370"/>
      <c r="L1" s="370"/>
    </row>
    <row r="2" spans="1:14" ht="18.75">
      <c r="A2" s="371" t="s">
        <v>1814</v>
      </c>
      <c r="B2" s="371"/>
      <c r="C2" s="371"/>
      <c r="D2" s="371"/>
      <c r="E2" s="371"/>
      <c r="F2" s="371"/>
      <c r="G2" s="371"/>
      <c r="H2" s="371"/>
      <c r="I2" s="371"/>
      <c r="J2" s="371"/>
      <c r="K2" s="371"/>
      <c r="L2" s="371"/>
    </row>
    <row r="3" spans="1:14" ht="18.75">
      <c r="A3" s="371" t="s">
        <v>1920</v>
      </c>
      <c r="B3" s="371"/>
      <c r="C3" s="371"/>
      <c r="D3" s="371"/>
      <c r="E3" s="371"/>
      <c r="F3" s="371"/>
      <c r="G3" s="371"/>
      <c r="H3" s="371"/>
      <c r="I3" s="371"/>
      <c r="J3" s="371"/>
      <c r="K3" s="371"/>
      <c r="L3" s="371"/>
    </row>
    <row r="4" spans="1:14" ht="15.75" thickBot="1"/>
    <row r="5" spans="1:14" ht="30" customHeight="1" thickBot="1">
      <c r="A5" s="372" t="s">
        <v>0</v>
      </c>
      <c r="B5" s="389" t="s">
        <v>1623</v>
      </c>
      <c r="C5" s="374" t="s">
        <v>1</v>
      </c>
      <c r="D5" s="376" t="s">
        <v>2</v>
      </c>
      <c r="E5" s="1" t="s">
        <v>10</v>
      </c>
      <c r="F5" s="2" t="s">
        <v>11</v>
      </c>
      <c r="G5" s="2" t="s">
        <v>18</v>
      </c>
      <c r="H5" s="2" t="s">
        <v>12</v>
      </c>
      <c r="I5" s="2" t="s">
        <v>13</v>
      </c>
      <c r="J5" s="2" t="s">
        <v>14</v>
      </c>
      <c r="K5" s="32" t="s">
        <v>15</v>
      </c>
      <c r="L5" s="33" t="s">
        <v>16</v>
      </c>
    </row>
    <row r="6" spans="1:14" ht="137.25" customHeight="1">
      <c r="A6" s="373"/>
      <c r="B6" s="390"/>
      <c r="C6" s="375"/>
      <c r="D6" s="377"/>
      <c r="E6" s="5" t="s">
        <v>3</v>
      </c>
      <c r="F6" s="5" t="s">
        <v>17</v>
      </c>
      <c r="G6" s="5" t="s">
        <v>4</v>
      </c>
      <c r="H6" s="5" t="s">
        <v>5</v>
      </c>
      <c r="I6" s="5" t="s">
        <v>6</v>
      </c>
      <c r="J6" s="5" t="s">
        <v>7</v>
      </c>
      <c r="K6" s="34" t="s">
        <v>8</v>
      </c>
      <c r="L6" s="35" t="s">
        <v>9</v>
      </c>
    </row>
    <row r="7" spans="1:14">
      <c r="A7" s="31">
        <v>1</v>
      </c>
      <c r="B7" s="4" t="s">
        <v>1614</v>
      </c>
      <c r="C7" s="7" t="s">
        <v>343</v>
      </c>
      <c r="D7" s="4" t="s">
        <v>26</v>
      </c>
      <c r="E7" s="18">
        <v>7181824</v>
      </c>
      <c r="F7" s="7">
        <v>2317</v>
      </c>
      <c r="G7" s="7">
        <v>12</v>
      </c>
      <c r="H7" s="31">
        <f>G7*F7</f>
        <v>27804</v>
      </c>
      <c r="I7" s="18">
        <f>N7*60</f>
        <v>900</v>
      </c>
      <c r="J7" s="31">
        <f>I7*F7</f>
        <v>2085300</v>
      </c>
      <c r="K7" s="36">
        <f>H7/E7</f>
        <v>3.8714399016183077E-3</v>
      </c>
      <c r="L7" s="36">
        <f>J7/E7</f>
        <v>0.29035799262137307</v>
      </c>
      <c r="N7">
        <v>15</v>
      </c>
    </row>
    <row r="8" spans="1:14">
      <c r="A8" s="31">
        <v>2</v>
      </c>
      <c r="B8" s="4" t="s">
        <v>1614</v>
      </c>
      <c r="C8" s="7" t="s">
        <v>344</v>
      </c>
      <c r="D8" s="4" t="s">
        <v>26</v>
      </c>
      <c r="E8" s="18">
        <v>7181824</v>
      </c>
      <c r="F8" s="7">
        <v>4313</v>
      </c>
      <c r="G8" s="7">
        <v>13</v>
      </c>
      <c r="H8" s="31">
        <f t="shared" ref="H8:H83" si="0">G8*F8</f>
        <v>56069</v>
      </c>
      <c r="I8" s="18">
        <f t="shared" ref="I8:I71" si="1">N8*60</f>
        <v>900</v>
      </c>
      <c r="J8" s="31">
        <f t="shared" ref="J8:J83" si="2">I8*F8</f>
        <v>3881700</v>
      </c>
      <c r="K8" s="36">
        <f t="shared" ref="K8:K83" si="3">H8/E8</f>
        <v>7.8070696246524563E-3</v>
      </c>
      <c r="L8" s="36">
        <f t="shared" ref="L8:L83" si="4">J8/E8</f>
        <v>0.54048943555286233</v>
      </c>
      <c r="N8">
        <v>15</v>
      </c>
    </row>
    <row r="9" spans="1:14">
      <c r="A9" s="31">
        <v>3</v>
      </c>
      <c r="B9" s="4" t="s">
        <v>1614</v>
      </c>
      <c r="C9" s="7" t="s">
        <v>345</v>
      </c>
      <c r="D9" s="4" t="s">
        <v>26</v>
      </c>
      <c r="E9" s="18">
        <v>7181824</v>
      </c>
      <c r="F9" s="7">
        <v>4817</v>
      </c>
      <c r="G9" s="7">
        <v>10</v>
      </c>
      <c r="H9" s="31">
        <f t="shared" si="0"/>
        <v>48170</v>
      </c>
      <c r="I9" s="18">
        <f t="shared" si="1"/>
        <v>720</v>
      </c>
      <c r="J9" s="31">
        <f t="shared" si="2"/>
        <v>3468240</v>
      </c>
      <c r="K9" s="36">
        <f t="shared" si="3"/>
        <v>6.7072097561845017E-3</v>
      </c>
      <c r="L9" s="36">
        <f t="shared" si="4"/>
        <v>0.48291910244528408</v>
      </c>
      <c r="N9">
        <v>12</v>
      </c>
    </row>
    <row r="10" spans="1:14">
      <c r="A10" s="31">
        <v>4</v>
      </c>
      <c r="B10" s="4" t="s">
        <v>1614</v>
      </c>
      <c r="C10" s="7" t="s">
        <v>346</v>
      </c>
      <c r="D10" s="4" t="s">
        <v>26</v>
      </c>
      <c r="E10" s="18">
        <v>7181824</v>
      </c>
      <c r="F10" s="7">
        <v>4278</v>
      </c>
      <c r="G10" s="7">
        <v>4</v>
      </c>
      <c r="H10" s="31">
        <f t="shared" si="0"/>
        <v>17112</v>
      </c>
      <c r="I10" s="18">
        <f t="shared" si="1"/>
        <v>300</v>
      </c>
      <c r="J10" s="31">
        <f t="shared" si="2"/>
        <v>1283400</v>
      </c>
      <c r="K10" s="36">
        <f t="shared" si="3"/>
        <v>2.3826816140300848E-3</v>
      </c>
      <c r="L10" s="36">
        <f t="shared" si="4"/>
        <v>0.17870112105225636</v>
      </c>
      <c r="N10">
        <v>5</v>
      </c>
    </row>
    <row r="11" spans="1:14">
      <c r="A11" s="31">
        <v>5</v>
      </c>
      <c r="B11" s="4" t="s">
        <v>1614</v>
      </c>
      <c r="C11" s="7" t="s">
        <v>347</v>
      </c>
      <c r="D11" s="4" t="s">
        <v>26</v>
      </c>
      <c r="E11" s="18">
        <v>7181824</v>
      </c>
      <c r="F11" s="7">
        <v>6011</v>
      </c>
      <c r="G11" s="7">
        <v>11</v>
      </c>
      <c r="H11" s="31">
        <f t="shared" si="0"/>
        <v>66121</v>
      </c>
      <c r="I11" s="18">
        <f t="shared" si="1"/>
        <v>720</v>
      </c>
      <c r="J11" s="31">
        <f t="shared" si="2"/>
        <v>4327920</v>
      </c>
      <c r="K11" s="36">
        <f t="shared" si="3"/>
        <v>9.2067140603835466E-3</v>
      </c>
      <c r="L11" s="36">
        <f t="shared" si="4"/>
        <v>0.60262128395237757</v>
      </c>
      <c r="N11">
        <v>12</v>
      </c>
    </row>
    <row r="12" spans="1:14">
      <c r="A12" s="31">
        <v>6</v>
      </c>
      <c r="B12" s="4" t="s">
        <v>1614</v>
      </c>
      <c r="C12" s="7" t="s">
        <v>348</v>
      </c>
      <c r="D12" s="4" t="s">
        <v>26</v>
      </c>
      <c r="E12" s="18">
        <v>7181824</v>
      </c>
      <c r="F12" s="7">
        <v>66</v>
      </c>
      <c r="G12" s="7">
        <v>16</v>
      </c>
      <c r="H12" s="31">
        <f t="shared" si="0"/>
        <v>1056</v>
      </c>
      <c r="I12" s="18">
        <f t="shared" si="1"/>
        <v>1800</v>
      </c>
      <c r="J12" s="31">
        <f t="shared" si="2"/>
        <v>118800</v>
      </c>
      <c r="K12" s="36">
        <f t="shared" si="3"/>
        <v>1.4703785556426891E-4</v>
      </c>
      <c r="L12" s="36">
        <f t="shared" si="4"/>
        <v>1.6541758750980254E-2</v>
      </c>
      <c r="N12">
        <v>30</v>
      </c>
    </row>
    <row r="13" spans="1:14">
      <c r="A13" s="31">
        <v>7</v>
      </c>
      <c r="B13" s="4" t="s">
        <v>1614</v>
      </c>
      <c r="C13" s="7" t="s">
        <v>349</v>
      </c>
      <c r="D13" s="4" t="s">
        <v>26</v>
      </c>
      <c r="E13" s="18">
        <v>7181824</v>
      </c>
      <c r="F13" s="7">
        <v>115</v>
      </c>
      <c r="G13" s="7">
        <v>20</v>
      </c>
      <c r="H13" s="31">
        <f t="shared" si="0"/>
        <v>2300</v>
      </c>
      <c r="I13" s="18">
        <f t="shared" si="1"/>
        <v>1320</v>
      </c>
      <c r="J13" s="31">
        <f t="shared" si="2"/>
        <v>151800</v>
      </c>
      <c r="K13" s="36">
        <f t="shared" si="3"/>
        <v>3.2025290511157053E-4</v>
      </c>
      <c r="L13" s="36">
        <f t="shared" si="4"/>
        <v>2.1136691737363655E-2</v>
      </c>
      <c r="N13">
        <v>22</v>
      </c>
    </row>
    <row r="14" spans="1:14">
      <c r="A14" s="31">
        <v>8</v>
      </c>
      <c r="B14" s="4" t="s">
        <v>1614</v>
      </c>
      <c r="C14" s="7" t="s">
        <v>350</v>
      </c>
      <c r="D14" s="4" t="s">
        <v>26</v>
      </c>
      <c r="E14" s="18">
        <v>7181824</v>
      </c>
      <c r="F14" s="7">
        <v>5555</v>
      </c>
      <c r="G14" s="7">
        <v>13</v>
      </c>
      <c r="H14" s="31">
        <f t="shared" ref="H14:H25" si="5">G14*F14</f>
        <v>72215</v>
      </c>
      <c r="I14" s="18">
        <f t="shared" si="1"/>
        <v>1200</v>
      </c>
      <c r="J14" s="31">
        <f t="shared" ref="J14:J25" si="6">I14*F14</f>
        <v>6666000</v>
      </c>
      <c r="K14" s="36">
        <f t="shared" ref="K14:K25" si="7">H14/E14</f>
        <v>1.0055245018535681E-2</v>
      </c>
      <c r="L14" s="36">
        <f t="shared" ref="L14:L25" si="8">J14/E14</f>
        <v>0.92817646324944747</v>
      </c>
      <c r="N14">
        <v>20</v>
      </c>
    </row>
    <row r="15" spans="1:14">
      <c r="A15" s="31">
        <v>9</v>
      </c>
      <c r="B15" s="4" t="s">
        <v>1614</v>
      </c>
      <c r="C15" s="7" t="s">
        <v>351</v>
      </c>
      <c r="D15" s="4" t="s">
        <v>26</v>
      </c>
      <c r="E15" s="18">
        <v>7181824</v>
      </c>
      <c r="F15" s="7">
        <v>10439</v>
      </c>
      <c r="G15" s="7">
        <v>23</v>
      </c>
      <c r="H15" s="31">
        <f t="shared" si="5"/>
        <v>240097</v>
      </c>
      <c r="I15" s="18">
        <f t="shared" si="1"/>
        <v>1800</v>
      </c>
      <c r="J15" s="31">
        <f t="shared" si="6"/>
        <v>18790200</v>
      </c>
      <c r="K15" s="36">
        <f t="shared" si="7"/>
        <v>3.3431200764596852E-2</v>
      </c>
      <c r="L15" s="36">
        <f t="shared" si="8"/>
        <v>2.61635484244671</v>
      </c>
      <c r="N15">
        <v>30</v>
      </c>
    </row>
    <row r="16" spans="1:14">
      <c r="A16" s="31">
        <v>10</v>
      </c>
      <c r="B16" s="4" t="s">
        <v>1614</v>
      </c>
      <c r="C16" s="7" t="s">
        <v>352</v>
      </c>
      <c r="D16" s="4" t="s">
        <v>26</v>
      </c>
      <c r="E16" s="18">
        <v>7181824</v>
      </c>
      <c r="F16" s="7">
        <v>94</v>
      </c>
      <c r="G16" s="7">
        <v>10</v>
      </c>
      <c r="H16" s="31">
        <f t="shared" si="5"/>
        <v>940</v>
      </c>
      <c r="I16" s="18">
        <f t="shared" si="1"/>
        <v>720</v>
      </c>
      <c r="J16" s="31">
        <f t="shared" si="6"/>
        <v>67680</v>
      </c>
      <c r="K16" s="36">
        <f t="shared" si="7"/>
        <v>1.3088596991516361E-4</v>
      </c>
      <c r="L16" s="36">
        <f t="shared" si="8"/>
        <v>9.4237898338917804E-3</v>
      </c>
      <c r="N16">
        <v>12</v>
      </c>
    </row>
    <row r="17" spans="1:14">
      <c r="A17" s="31">
        <v>11</v>
      </c>
      <c r="B17" s="4" t="s">
        <v>1614</v>
      </c>
      <c r="C17" s="7" t="s">
        <v>353</v>
      </c>
      <c r="D17" s="4" t="s">
        <v>26</v>
      </c>
      <c r="E17" s="18">
        <v>7181824</v>
      </c>
      <c r="F17" s="7">
        <v>74</v>
      </c>
      <c r="G17" s="7">
        <v>25</v>
      </c>
      <c r="H17" s="31">
        <f t="shared" si="5"/>
        <v>1850</v>
      </c>
      <c r="I17" s="18">
        <f t="shared" si="1"/>
        <v>1680</v>
      </c>
      <c r="J17" s="31">
        <f t="shared" si="6"/>
        <v>124320</v>
      </c>
      <c r="K17" s="36">
        <f t="shared" si="7"/>
        <v>2.5759472802452412E-4</v>
      </c>
      <c r="L17" s="36">
        <f t="shared" si="8"/>
        <v>1.7310365723248022E-2</v>
      </c>
      <c r="N17">
        <v>28</v>
      </c>
    </row>
    <row r="18" spans="1:14">
      <c r="A18" s="31">
        <v>12</v>
      </c>
      <c r="B18" s="4" t="s">
        <v>1614</v>
      </c>
      <c r="C18" s="7" t="s">
        <v>354</v>
      </c>
      <c r="D18" s="4" t="s">
        <v>26</v>
      </c>
      <c r="E18" s="18">
        <v>7181824</v>
      </c>
      <c r="F18" s="7">
        <v>62</v>
      </c>
      <c r="G18" s="7">
        <v>15</v>
      </c>
      <c r="H18" s="31">
        <f t="shared" si="5"/>
        <v>930</v>
      </c>
      <c r="I18" s="18">
        <f t="shared" si="1"/>
        <v>1200</v>
      </c>
      <c r="J18" s="31">
        <f t="shared" si="6"/>
        <v>74400</v>
      </c>
      <c r="K18" s="36">
        <f t="shared" si="7"/>
        <v>1.2949356597989593E-4</v>
      </c>
      <c r="L18" s="36">
        <f t="shared" si="8"/>
        <v>1.0359485278391672E-2</v>
      </c>
      <c r="N18">
        <v>20</v>
      </c>
    </row>
    <row r="19" spans="1:14">
      <c r="A19" s="31">
        <v>13</v>
      </c>
      <c r="B19" s="4" t="s">
        <v>1614</v>
      </c>
      <c r="C19" s="7" t="s">
        <v>355</v>
      </c>
      <c r="D19" s="4" t="s">
        <v>26</v>
      </c>
      <c r="E19" s="18">
        <v>7181824</v>
      </c>
      <c r="F19" s="7">
        <v>996</v>
      </c>
      <c r="G19" s="7">
        <v>8</v>
      </c>
      <c r="H19" s="31">
        <f t="shared" si="5"/>
        <v>7968</v>
      </c>
      <c r="I19" s="18">
        <f t="shared" si="1"/>
        <v>600</v>
      </c>
      <c r="J19" s="31">
        <f t="shared" si="6"/>
        <v>597600</v>
      </c>
      <c r="K19" s="36">
        <f t="shared" si="7"/>
        <v>1.1094674556213018E-3</v>
      </c>
      <c r="L19" s="36">
        <f t="shared" si="8"/>
        <v>8.3210059171597628E-2</v>
      </c>
      <c r="N19">
        <v>10</v>
      </c>
    </row>
    <row r="20" spans="1:14">
      <c r="A20" s="31">
        <v>14</v>
      </c>
      <c r="B20" s="4" t="s">
        <v>1614</v>
      </c>
      <c r="C20" s="7" t="s">
        <v>356</v>
      </c>
      <c r="D20" s="4" t="s">
        <v>26</v>
      </c>
      <c r="E20" s="18">
        <v>7181824</v>
      </c>
      <c r="F20" s="7">
        <v>4053</v>
      </c>
      <c r="G20" s="7">
        <v>11</v>
      </c>
      <c r="H20" s="31">
        <f t="shared" si="5"/>
        <v>44583</v>
      </c>
      <c r="I20" s="18">
        <f t="shared" si="1"/>
        <v>780</v>
      </c>
      <c r="J20" s="31">
        <f t="shared" si="6"/>
        <v>3161340</v>
      </c>
      <c r="K20" s="36">
        <f t="shared" si="7"/>
        <v>6.2077544646039779E-3</v>
      </c>
      <c r="L20" s="36">
        <f t="shared" si="8"/>
        <v>0.44018622567191845</v>
      </c>
      <c r="N20">
        <v>13</v>
      </c>
    </row>
    <row r="21" spans="1:14">
      <c r="A21" s="31">
        <v>15</v>
      </c>
      <c r="B21" s="4" t="s">
        <v>1614</v>
      </c>
      <c r="C21" s="7" t="s">
        <v>357</v>
      </c>
      <c r="D21" s="4" t="s">
        <v>26</v>
      </c>
      <c r="E21" s="18">
        <v>7181824</v>
      </c>
      <c r="F21" s="7">
        <v>3592</v>
      </c>
      <c r="G21" s="7">
        <v>18</v>
      </c>
      <c r="H21" s="31">
        <f t="shared" si="5"/>
        <v>64656</v>
      </c>
      <c r="I21" s="18">
        <f t="shared" si="1"/>
        <v>1620</v>
      </c>
      <c r="J21" s="31">
        <f t="shared" si="6"/>
        <v>5819040</v>
      </c>
      <c r="K21" s="36">
        <f t="shared" si="7"/>
        <v>9.0027268838668278E-3</v>
      </c>
      <c r="L21" s="36">
        <f t="shared" si="8"/>
        <v>0.81024541954801454</v>
      </c>
      <c r="N21">
        <v>27</v>
      </c>
    </row>
    <row r="22" spans="1:14">
      <c r="A22" s="31">
        <v>16</v>
      </c>
      <c r="B22" s="4" t="s">
        <v>1614</v>
      </c>
      <c r="C22" s="7" t="s">
        <v>358</v>
      </c>
      <c r="D22" s="4" t="s">
        <v>26</v>
      </c>
      <c r="E22" s="18">
        <v>7181824</v>
      </c>
      <c r="F22" s="7">
        <v>2967</v>
      </c>
      <c r="G22" s="7">
        <v>15</v>
      </c>
      <c r="H22" s="31">
        <f t="shared" si="5"/>
        <v>44505</v>
      </c>
      <c r="I22" s="18">
        <f t="shared" si="1"/>
        <v>1200</v>
      </c>
      <c r="J22" s="31">
        <f t="shared" si="6"/>
        <v>3560400</v>
      </c>
      <c r="K22" s="36">
        <f t="shared" si="7"/>
        <v>6.1968937139088897E-3</v>
      </c>
      <c r="L22" s="36">
        <f t="shared" si="8"/>
        <v>0.49575149711271121</v>
      </c>
      <c r="N22">
        <v>20</v>
      </c>
    </row>
    <row r="23" spans="1:14">
      <c r="A23" s="31">
        <v>17</v>
      </c>
      <c r="B23" s="4" t="s">
        <v>1614</v>
      </c>
      <c r="C23" s="7" t="s">
        <v>359</v>
      </c>
      <c r="D23" s="4" t="s">
        <v>26</v>
      </c>
      <c r="E23" s="18">
        <v>7181824</v>
      </c>
      <c r="F23" s="7">
        <v>6870</v>
      </c>
      <c r="G23" s="7">
        <v>28</v>
      </c>
      <c r="H23" s="31">
        <f t="shared" si="5"/>
        <v>192360</v>
      </c>
      <c r="I23" s="18">
        <f t="shared" si="1"/>
        <v>2220</v>
      </c>
      <c r="J23" s="31">
        <f t="shared" si="6"/>
        <v>15251400</v>
      </c>
      <c r="K23" s="36">
        <f t="shared" si="7"/>
        <v>2.6784282098809439E-2</v>
      </c>
      <c r="L23" s="36">
        <f t="shared" si="8"/>
        <v>2.1236109378341768</v>
      </c>
      <c r="N23">
        <v>37</v>
      </c>
    </row>
    <row r="24" spans="1:14">
      <c r="A24" s="31">
        <v>18</v>
      </c>
      <c r="B24" s="4" t="s">
        <v>1614</v>
      </c>
      <c r="C24" s="7" t="s">
        <v>360</v>
      </c>
      <c r="D24" s="4" t="s">
        <v>26</v>
      </c>
      <c r="E24" s="18">
        <v>7181824</v>
      </c>
      <c r="F24" s="7">
        <v>3473</v>
      </c>
      <c r="G24" s="7">
        <v>18</v>
      </c>
      <c r="H24" s="31">
        <f t="shared" si="5"/>
        <v>62514</v>
      </c>
      <c r="I24" s="18">
        <f t="shared" si="1"/>
        <v>1620</v>
      </c>
      <c r="J24" s="31">
        <f t="shared" si="6"/>
        <v>5626260</v>
      </c>
      <c r="K24" s="36">
        <f t="shared" si="7"/>
        <v>8.7044739609324871E-3</v>
      </c>
      <c r="L24" s="36">
        <f t="shared" si="8"/>
        <v>0.78340265648392382</v>
      </c>
      <c r="N24">
        <v>27</v>
      </c>
    </row>
    <row r="25" spans="1:14">
      <c r="A25" s="31">
        <v>19</v>
      </c>
      <c r="B25" s="4" t="s">
        <v>1614</v>
      </c>
      <c r="C25" s="7" t="s">
        <v>361</v>
      </c>
      <c r="D25" s="4" t="s">
        <v>26</v>
      </c>
      <c r="E25" s="18">
        <v>7181824</v>
      </c>
      <c r="F25" s="7">
        <v>3980</v>
      </c>
      <c r="G25" s="7">
        <v>18</v>
      </c>
      <c r="H25" s="31">
        <f t="shared" si="5"/>
        <v>71640</v>
      </c>
      <c r="I25" s="18">
        <f t="shared" si="1"/>
        <v>1740</v>
      </c>
      <c r="J25" s="31">
        <f t="shared" si="6"/>
        <v>6925200</v>
      </c>
      <c r="K25" s="36">
        <f t="shared" si="7"/>
        <v>9.9751817922577885E-3</v>
      </c>
      <c r="L25" s="36">
        <f t="shared" si="8"/>
        <v>0.96426757325158619</v>
      </c>
      <c r="N25">
        <v>29</v>
      </c>
    </row>
    <row r="26" spans="1:14">
      <c r="A26" s="31">
        <v>20</v>
      </c>
      <c r="B26" s="4" t="s">
        <v>1614</v>
      </c>
      <c r="C26" s="7" t="s">
        <v>362</v>
      </c>
      <c r="D26" s="4" t="s">
        <v>26</v>
      </c>
      <c r="E26" s="18">
        <v>7181824</v>
      </c>
      <c r="F26" s="7">
        <v>3646</v>
      </c>
      <c r="G26" s="7">
        <v>52</v>
      </c>
      <c r="H26" s="31">
        <f t="shared" si="0"/>
        <v>189592</v>
      </c>
      <c r="I26" s="18">
        <f t="shared" si="1"/>
        <v>4020</v>
      </c>
      <c r="J26" s="31">
        <f t="shared" si="2"/>
        <v>14656920</v>
      </c>
      <c r="K26" s="36">
        <f t="shared" si="3"/>
        <v>2.6398864689527339E-2</v>
      </c>
      <c r="L26" s="36">
        <f t="shared" si="4"/>
        <v>2.040835308690383</v>
      </c>
      <c r="N26">
        <v>67</v>
      </c>
    </row>
    <row r="27" spans="1:14">
      <c r="A27" s="31">
        <v>21</v>
      </c>
      <c r="B27" s="4" t="s">
        <v>1614</v>
      </c>
      <c r="C27" s="7" t="s">
        <v>363</v>
      </c>
      <c r="D27" s="4" t="s">
        <v>26</v>
      </c>
      <c r="E27" s="18">
        <v>7181824</v>
      </c>
      <c r="F27" s="7">
        <v>4886</v>
      </c>
      <c r="G27" s="7">
        <v>25</v>
      </c>
      <c r="H27" s="31">
        <f t="shared" si="0"/>
        <v>122150</v>
      </c>
      <c r="I27" s="18">
        <f t="shared" si="1"/>
        <v>2100</v>
      </c>
      <c r="J27" s="31">
        <f t="shared" si="2"/>
        <v>10260600</v>
      </c>
      <c r="K27" s="36">
        <f t="shared" si="3"/>
        <v>1.7008214069294932E-2</v>
      </c>
      <c r="L27" s="36">
        <f t="shared" si="4"/>
        <v>1.4286899818207741</v>
      </c>
      <c r="N27">
        <v>35</v>
      </c>
    </row>
    <row r="28" spans="1:14">
      <c r="A28" s="31">
        <v>22</v>
      </c>
      <c r="B28" s="4" t="s">
        <v>1614</v>
      </c>
      <c r="C28" s="7" t="s">
        <v>364</v>
      </c>
      <c r="D28" s="4" t="s">
        <v>26</v>
      </c>
      <c r="E28" s="18">
        <v>7181824</v>
      </c>
      <c r="F28" s="7">
        <v>4684</v>
      </c>
      <c r="G28" s="7">
        <v>11</v>
      </c>
      <c r="H28" s="31">
        <f t="shared" si="0"/>
        <v>51524</v>
      </c>
      <c r="I28" s="18">
        <f t="shared" si="1"/>
        <v>960</v>
      </c>
      <c r="J28" s="31">
        <f t="shared" si="2"/>
        <v>4496640</v>
      </c>
      <c r="K28" s="36">
        <f t="shared" si="3"/>
        <v>7.1742220360732877E-3</v>
      </c>
      <c r="L28" s="36">
        <f t="shared" si="4"/>
        <v>0.62611392314821412</v>
      </c>
      <c r="N28">
        <v>16</v>
      </c>
    </row>
    <row r="29" spans="1:14">
      <c r="A29" s="31">
        <v>23</v>
      </c>
      <c r="B29" s="4" t="s">
        <v>1614</v>
      </c>
      <c r="C29" s="7" t="s">
        <v>365</v>
      </c>
      <c r="D29" s="4" t="s">
        <v>26</v>
      </c>
      <c r="E29" s="18">
        <v>7181824</v>
      </c>
      <c r="F29" s="7">
        <v>7456</v>
      </c>
      <c r="G29" s="7">
        <v>14</v>
      </c>
      <c r="H29" s="31">
        <f t="shared" si="0"/>
        <v>104384</v>
      </c>
      <c r="I29" s="18">
        <f t="shared" si="1"/>
        <v>120</v>
      </c>
      <c r="J29" s="31">
        <f t="shared" si="2"/>
        <v>894720</v>
      </c>
      <c r="K29" s="36">
        <f t="shared" si="3"/>
        <v>1.4534469237898339E-2</v>
      </c>
      <c r="L29" s="36">
        <f t="shared" si="4"/>
        <v>0.12458116489627148</v>
      </c>
      <c r="N29">
        <v>2</v>
      </c>
    </row>
    <row r="30" spans="1:14">
      <c r="A30" s="31">
        <v>24</v>
      </c>
      <c r="B30" s="4" t="s">
        <v>1614</v>
      </c>
      <c r="C30" s="7" t="s">
        <v>366</v>
      </c>
      <c r="D30" s="4" t="s">
        <v>26</v>
      </c>
      <c r="E30" s="18">
        <v>7181824</v>
      </c>
      <c r="F30" s="7">
        <v>3080</v>
      </c>
      <c r="G30" s="7">
        <v>25</v>
      </c>
      <c r="H30" s="31">
        <f t="shared" si="0"/>
        <v>77000</v>
      </c>
      <c r="I30" s="18">
        <f t="shared" si="1"/>
        <v>2100</v>
      </c>
      <c r="J30" s="31">
        <f t="shared" si="2"/>
        <v>6468000</v>
      </c>
      <c r="K30" s="36">
        <f t="shared" si="3"/>
        <v>1.0721510301561274E-2</v>
      </c>
      <c r="L30" s="36">
        <f t="shared" si="4"/>
        <v>0.90060686533114709</v>
      </c>
      <c r="N30">
        <v>35</v>
      </c>
    </row>
    <row r="31" spans="1:14">
      <c r="A31" s="31">
        <v>25</v>
      </c>
      <c r="B31" s="4" t="s">
        <v>1614</v>
      </c>
      <c r="C31" s="7" t="s">
        <v>367</v>
      </c>
      <c r="D31" s="4" t="s">
        <v>26</v>
      </c>
      <c r="E31" s="18">
        <v>7181824</v>
      </c>
      <c r="F31" s="7">
        <v>3572</v>
      </c>
      <c r="G31" s="7">
        <v>42</v>
      </c>
      <c r="H31" s="31">
        <f t="shared" si="0"/>
        <v>150024</v>
      </c>
      <c r="I31" s="18">
        <f t="shared" si="1"/>
        <v>3240</v>
      </c>
      <c r="J31" s="31">
        <f t="shared" si="2"/>
        <v>11573280</v>
      </c>
      <c r="K31" s="36">
        <f t="shared" si="3"/>
        <v>2.0889400798460113E-2</v>
      </c>
      <c r="L31" s="36">
        <f t="shared" si="4"/>
        <v>1.6114680615954944</v>
      </c>
      <c r="N31">
        <v>54</v>
      </c>
    </row>
    <row r="32" spans="1:14">
      <c r="A32" s="31">
        <v>26</v>
      </c>
      <c r="B32" s="4" t="s">
        <v>1614</v>
      </c>
      <c r="C32" s="7" t="s">
        <v>368</v>
      </c>
      <c r="D32" s="4" t="s">
        <v>26</v>
      </c>
      <c r="E32" s="18">
        <v>7181824</v>
      </c>
      <c r="F32" s="7">
        <v>4399</v>
      </c>
      <c r="G32" s="7">
        <v>21</v>
      </c>
      <c r="H32" s="31">
        <f t="shared" si="0"/>
        <v>92379</v>
      </c>
      <c r="I32" s="18">
        <f t="shared" si="1"/>
        <v>1740</v>
      </c>
      <c r="J32" s="31">
        <f t="shared" si="2"/>
        <v>7654260</v>
      </c>
      <c r="K32" s="36">
        <f t="shared" si="3"/>
        <v>1.2862888313609468E-2</v>
      </c>
      <c r="L32" s="36">
        <f t="shared" si="4"/>
        <v>1.065782174556213</v>
      </c>
      <c r="N32">
        <v>29</v>
      </c>
    </row>
    <row r="33" spans="1:14">
      <c r="A33" s="31">
        <v>27</v>
      </c>
      <c r="B33" s="4" t="s">
        <v>1614</v>
      </c>
      <c r="C33" s="7" t="s">
        <v>369</v>
      </c>
      <c r="D33" s="4" t="s">
        <v>26</v>
      </c>
      <c r="E33" s="18">
        <v>7181824</v>
      </c>
      <c r="F33" s="7">
        <v>5389</v>
      </c>
      <c r="G33" s="7">
        <v>16</v>
      </c>
      <c r="H33" s="31">
        <f t="shared" si="0"/>
        <v>86224</v>
      </c>
      <c r="I33" s="18">
        <f t="shared" si="1"/>
        <v>1440</v>
      </c>
      <c r="J33" s="31">
        <f t="shared" si="2"/>
        <v>7760160</v>
      </c>
      <c r="K33" s="36">
        <f t="shared" si="3"/>
        <v>1.20058636914522E-2</v>
      </c>
      <c r="L33" s="36">
        <f t="shared" si="4"/>
        <v>1.0805277322306979</v>
      </c>
      <c r="N33">
        <v>24</v>
      </c>
    </row>
    <row r="34" spans="1:14">
      <c r="A34" s="31">
        <v>28</v>
      </c>
      <c r="B34" s="4" t="s">
        <v>1614</v>
      </c>
      <c r="C34" s="7" t="s">
        <v>370</v>
      </c>
      <c r="D34" s="4" t="s">
        <v>26</v>
      </c>
      <c r="E34" s="18">
        <v>7181824</v>
      </c>
      <c r="F34" s="7">
        <v>939</v>
      </c>
      <c r="G34" s="7">
        <v>18</v>
      </c>
      <c r="H34" s="31">
        <f t="shared" si="0"/>
        <v>16902</v>
      </c>
      <c r="I34" s="18">
        <f t="shared" si="1"/>
        <v>1680</v>
      </c>
      <c r="J34" s="31">
        <f t="shared" si="2"/>
        <v>1577520</v>
      </c>
      <c r="K34" s="36">
        <f t="shared" si="3"/>
        <v>2.3534411313894631E-3</v>
      </c>
      <c r="L34" s="36">
        <f t="shared" si="4"/>
        <v>0.21965450559634989</v>
      </c>
      <c r="N34">
        <v>28</v>
      </c>
    </row>
    <row r="35" spans="1:14">
      <c r="A35" s="31">
        <v>29</v>
      </c>
      <c r="B35" s="4" t="s">
        <v>1614</v>
      </c>
      <c r="C35" s="7" t="s">
        <v>371</v>
      </c>
      <c r="D35" s="4" t="s">
        <v>26</v>
      </c>
      <c r="E35" s="18">
        <v>7181824</v>
      </c>
      <c r="F35" s="7">
        <v>5833</v>
      </c>
      <c r="G35" s="7">
        <v>11</v>
      </c>
      <c r="H35" s="31">
        <f t="shared" si="0"/>
        <v>64163</v>
      </c>
      <c r="I35" s="18">
        <f t="shared" si="1"/>
        <v>840</v>
      </c>
      <c r="J35" s="31">
        <f t="shared" si="2"/>
        <v>4899720</v>
      </c>
      <c r="K35" s="36">
        <f t="shared" si="3"/>
        <v>8.9340813698581302E-3</v>
      </c>
      <c r="L35" s="36">
        <f t="shared" si="4"/>
        <v>0.68223894097098448</v>
      </c>
      <c r="N35">
        <v>14</v>
      </c>
    </row>
    <row r="36" spans="1:14">
      <c r="A36" s="31">
        <v>30</v>
      </c>
      <c r="B36" s="4" t="s">
        <v>1614</v>
      </c>
      <c r="C36" s="7" t="s">
        <v>372</v>
      </c>
      <c r="D36" s="4" t="s">
        <v>26</v>
      </c>
      <c r="E36" s="18">
        <v>7181824</v>
      </c>
      <c r="F36" s="7">
        <v>6880</v>
      </c>
      <c r="G36" s="7">
        <v>160</v>
      </c>
      <c r="H36" s="31">
        <f t="shared" si="0"/>
        <v>1100800</v>
      </c>
      <c r="I36" s="18">
        <f t="shared" si="1"/>
        <v>1260</v>
      </c>
      <c r="J36" s="31">
        <f t="shared" si="2"/>
        <v>8668800</v>
      </c>
      <c r="K36" s="36">
        <f t="shared" si="3"/>
        <v>0.15327582519426819</v>
      </c>
      <c r="L36" s="36">
        <f t="shared" si="4"/>
        <v>1.2070471234048621</v>
      </c>
      <c r="N36">
        <v>21</v>
      </c>
    </row>
    <row r="37" spans="1:14">
      <c r="A37" s="31">
        <v>31</v>
      </c>
      <c r="B37" s="4" t="s">
        <v>1614</v>
      </c>
      <c r="C37" s="7" t="s">
        <v>373</v>
      </c>
      <c r="D37" s="4" t="s">
        <v>26</v>
      </c>
      <c r="E37" s="18">
        <v>7181824</v>
      </c>
      <c r="F37" s="7">
        <v>6436</v>
      </c>
      <c r="G37" s="7">
        <v>187</v>
      </c>
      <c r="H37" s="31">
        <f t="shared" si="0"/>
        <v>1203532</v>
      </c>
      <c r="I37" s="18">
        <f t="shared" si="1"/>
        <v>1440</v>
      </c>
      <c r="J37" s="31">
        <f t="shared" si="2"/>
        <v>9267840</v>
      </c>
      <c r="K37" s="36">
        <f t="shared" si="3"/>
        <v>0.16758026930206033</v>
      </c>
      <c r="L37" s="36">
        <f t="shared" si="4"/>
        <v>1.2904576887431383</v>
      </c>
      <c r="N37">
        <v>24</v>
      </c>
    </row>
    <row r="38" spans="1:14">
      <c r="A38" s="31">
        <v>32</v>
      </c>
      <c r="B38" s="4" t="s">
        <v>1614</v>
      </c>
      <c r="C38" s="7" t="s">
        <v>374</v>
      </c>
      <c r="D38" s="4" t="s">
        <v>26</v>
      </c>
      <c r="E38" s="18">
        <v>7181824</v>
      </c>
      <c r="F38" s="7">
        <v>3364</v>
      </c>
      <c r="G38" s="7">
        <v>96</v>
      </c>
      <c r="H38" s="31">
        <f t="shared" si="0"/>
        <v>322944</v>
      </c>
      <c r="I38" s="18">
        <f t="shared" si="1"/>
        <v>720</v>
      </c>
      <c r="J38" s="31">
        <f t="shared" si="2"/>
        <v>2422080</v>
      </c>
      <c r="K38" s="36">
        <f t="shared" si="3"/>
        <v>4.4966849647109147E-2</v>
      </c>
      <c r="L38" s="36">
        <f t="shared" si="4"/>
        <v>0.33725137235331859</v>
      </c>
      <c r="N38">
        <v>12</v>
      </c>
    </row>
    <row r="39" spans="1:14">
      <c r="A39" s="31">
        <v>33</v>
      </c>
      <c r="B39" s="4" t="s">
        <v>1614</v>
      </c>
      <c r="C39" s="7" t="s">
        <v>375</v>
      </c>
      <c r="D39" s="4" t="s">
        <v>26</v>
      </c>
      <c r="E39" s="18">
        <v>7181824</v>
      </c>
      <c r="F39" s="7">
        <v>7231</v>
      </c>
      <c r="G39" s="7">
        <v>17</v>
      </c>
      <c r="H39" s="31">
        <f t="shared" si="0"/>
        <v>122927</v>
      </c>
      <c r="I39" s="18">
        <f t="shared" si="1"/>
        <v>1500</v>
      </c>
      <c r="J39" s="31">
        <f t="shared" si="2"/>
        <v>10846500</v>
      </c>
      <c r="K39" s="36">
        <f t="shared" si="3"/>
        <v>1.7116403855065233E-2</v>
      </c>
      <c r="L39" s="36">
        <f t="shared" si="4"/>
        <v>1.5102709283881086</v>
      </c>
      <c r="N39">
        <v>25</v>
      </c>
    </row>
    <row r="40" spans="1:14">
      <c r="A40" s="31">
        <v>34</v>
      </c>
      <c r="B40" s="4" t="s">
        <v>1614</v>
      </c>
      <c r="C40" s="7" t="s">
        <v>376</v>
      </c>
      <c r="D40" s="4" t="s">
        <v>26</v>
      </c>
      <c r="E40" s="18">
        <v>7181824</v>
      </c>
      <c r="F40" s="7">
        <v>75</v>
      </c>
      <c r="G40" s="7">
        <v>4</v>
      </c>
      <c r="H40" s="31">
        <f t="shared" si="0"/>
        <v>300</v>
      </c>
      <c r="I40" s="18">
        <f t="shared" si="1"/>
        <v>300</v>
      </c>
      <c r="J40" s="31">
        <f t="shared" si="2"/>
        <v>22500</v>
      </c>
      <c r="K40" s="36">
        <f t="shared" si="3"/>
        <v>4.1772118058030941E-5</v>
      </c>
      <c r="L40" s="36">
        <f t="shared" si="4"/>
        <v>3.1329088543523204E-3</v>
      </c>
      <c r="N40">
        <v>5</v>
      </c>
    </row>
    <row r="41" spans="1:14">
      <c r="A41" s="31">
        <v>35</v>
      </c>
      <c r="B41" s="4" t="s">
        <v>1614</v>
      </c>
      <c r="C41" s="64" t="s">
        <v>97</v>
      </c>
      <c r="D41" s="4" t="s">
        <v>1612</v>
      </c>
      <c r="E41" s="18">
        <v>7181824</v>
      </c>
      <c r="F41" s="7">
        <v>17</v>
      </c>
      <c r="G41" s="7">
        <v>2</v>
      </c>
      <c r="H41" s="31">
        <f t="shared" si="0"/>
        <v>34</v>
      </c>
      <c r="I41" s="18">
        <f t="shared" si="1"/>
        <v>120</v>
      </c>
      <c r="J41" s="31">
        <f t="shared" si="2"/>
        <v>2040</v>
      </c>
      <c r="K41" s="36">
        <f t="shared" si="3"/>
        <v>4.7341733799101729E-6</v>
      </c>
      <c r="L41" s="36">
        <f t="shared" si="4"/>
        <v>2.8405040279461038E-4</v>
      </c>
      <c r="N41">
        <v>2</v>
      </c>
    </row>
    <row r="42" spans="1:14">
      <c r="A42" s="31">
        <v>36</v>
      </c>
      <c r="B42" s="4" t="s">
        <v>1614</v>
      </c>
      <c r="C42" s="7" t="s">
        <v>377</v>
      </c>
      <c r="D42" s="4" t="s">
        <v>26</v>
      </c>
      <c r="E42" s="18">
        <v>7181824</v>
      </c>
      <c r="F42" s="7">
        <v>312</v>
      </c>
      <c r="G42" s="7">
        <v>3</v>
      </c>
      <c r="H42" s="31">
        <f t="shared" si="0"/>
        <v>936</v>
      </c>
      <c r="I42" s="18">
        <f t="shared" si="1"/>
        <v>180</v>
      </c>
      <c r="J42" s="31">
        <f t="shared" si="2"/>
        <v>56160</v>
      </c>
      <c r="K42" s="36">
        <f t="shared" si="3"/>
        <v>1.3032900834105654E-4</v>
      </c>
      <c r="L42" s="36">
        <f t="shared" si="4"/>
        <v>7.8197405004633916E-3</v>
      </c>
      <c r="N42">
        <v>3</v>
      </c>
    </row>
    <row r="43" spans="1:14">
      <c r="A43" s="31">
        <v>37</v>
      </c>
      <c r="B43" s="4" t="s">
        <v>1614</v>
      </c>
      <c r="C43" s="7" t="s">
        <v>378</v>
      </c>
      <c r="D43" s="4" t="s">
        <v>26</v>
      </c>
      <c r="E43" s="18">
        <v>7181824</v>
      </c>
      <c r="F43" s="7">
        <v>9989</v>
      </c>
      <c r="G43" s="7">
        <v>27</v>
      </c>
      <c r="H43" s="31">
        <f t="shared" si="0"/>
        <v>269703</v>
      </c>
      <c r="I43" s="18">
        <f t="shared" si="1"/>
        <v>2460</v>
      </c>
      <c r="J43" s="31">
        <f t="shared" si="2"/>
        <v>24572940</v>
      </c>
      <c r="K43" s="36">
        <f t="shared" si="3"/>
        <v>3.7553551855350392E-2</v>
      </c>
      <c r="L43" s="36">
        <f t="shared" si="4"/>
        <v>3.4215458357097028</v>
      </c>
      <c r="N43">
        <v>41</v>
      </c>
    </row>
    <row r="44" spans="1:14">
      <c r="A44" s="31">
        <v>38</v>
      </c>
      <c r="B44" s="4" t="s">
        <v>1614</v>
      </c>
      <c r="C44" s="7" t="s">
        <v>379</v>
      </c>
      <c r="D44" s="4" t="s">
        <v>26</v>
      </c>
      <c r="E44" s="18">
        <v>7181824</v>
      </c>
      <c r="F44" s="7">
        <v>298</v>
      </c>
      <c r="G44" s="7">
        <v>4</v>
      </c>
      <c r="H44" s="31">
        <f t="shared" si="0"/>
        <v>1192</v>
      </c>
      <c r="I44" s="18">
        <f t="shared" si="1"/>
        <v>420</v>
      </c>
      <c r="J44" s="31">
        <f t="shared" si="2"/>
        <v>125160</v>
      </c>
      <c r="K44" s="36">
        <f t="shared" si="3"/>
        <v>1.659745490839096E-4</v>
      </c>
      <c r="L44" s="36">
        <f t="shared" si="4"/>
        <v>1.7427327653810509E-2</v>
      </c>
      <c r="N44">
        <v>7</v>
      </c>
    </row>
    <row r="45" spans="1:14">
      <c r="A45" s="31">
        <v>39</v>
      </c>
      <c r="B45" s="4" t="s">
        <v>1614</v>
      </c>
      <c r="C45" s="7" t="s">
        <v>380</v>
      </c>
      <c r="D45" s="4" t="s">
        <v>26</v>
      </c>
      <c r="E45" s="18">
        <v>7181824</v>
      </c>
      <c r="F45" s="7">
        <v>40</v>
      </c>
      <c r="G45" s="7">
        <v>3</v>
      </c>
      <c r="H45" s="31">
        <f t="shared" si="0"/>
        <v>120</v>
      </c>
      <c r="I45" s="18">
        <f t="shared" si="1"/>
        <v>420</v>
      </c>
      <c r="J45" s="31">
        <f t="shared" si="2"/>
        <v>16800</v>
      </c>
      <c r="K45" s="36">
        <f t="shared" si="3"/>
        <v>1.6708847223212376E-5</v>
      </c>
      <c r="L45" s="36">
        <f t="shared" si="4"/>
        <v>2.3392386112497327E-3</v>
      </c>
      <c r="N45">
        <v>7</v>
      </c>
    </row>
    <row r="46" spans="1:14">
      <c r="A46" s="31">
        <v>40</v>
      </c>
      <c r="B46" s="4" t="s">
        <v>1614</v>
      </c>
      <c r="C46" s="7" t="s">
        <v>381</v>
      </c>
      <c r="D46" s="4" t="s">
        <v>26</v>
      </c>
      <c r="E46" s="18">
        <v>7181824</v>
      </c>
      <c r="F46" s="7">
        <v>6036</v>
      </c>
      <c r="G46" s="7">
        <v>11</v>
      </c>
      <c r="H46" s="31">
        <f t="shared" si="0"/>
        <v>66396</v>
      </c>
      <c r="I46" s="18">
        <f t="shared" si="1"/>
        <v>1680</v>
      </c>
      <c r="J46" s="31">
        <f t="shared" si="2"/>
        <v>10140480</v>
      </c>
      <c r="K46" s="36">
        <f t="shared" si="3"/>
        <v>9.2450051686034079E-3</v>
      </c>
      <c r="L46" s="36">
        <f t="shared" si="4"/>
        <v>1.4119644257503385</v>
      </c>
      <c r="N46">
        <v>28</v>
      </c>
    </row>
    <row r="47" spans="1:14">
      <c r="A47" s="31">
        <v>41</v>
      </c>
      <c r="B47" s="4" t="s">
        <v>1614</v>
      </c>
      <c r="C47" s="7" t="s">
        <v>382</v>
      </c>
      <c r="D47" s="4" t="s">
        <v>26</v>
      </c>
      <c r="E47" s="18">
        <v>7181824</v>
      </c>
      <c r="F47" s="7">
        <v>10236</v>
      </c>
      <c r="G47" s="7">
        <v>35</v>
      </c>
      <c r="H47" s="31">
        <f t="shared" si="0"/>
        <v>358260</v>
      </c>
      <c r="I47" s="18">
        <f t="shared" si="1"/>
        <v>3000</v>
      </c>
      <c r="J47" s="31">
        <f t="shared" si="2"/>
        <v>30708000</v>
      </c>
      <c r="K47" s="36">
        <f t="shared" si="3"/>
        <v>4.9884263384900547E-2</v>
      </c>
      <c r="L47" s="36">
        <f t="shared" si="4"/>
        <v>4.2757940044200469</v>
      </c>
      <c r="N47">
        <v>50</v>
      </c>
    </row>
    <row r="48" spans="1:14">
      <c r="A48" s="31">
        <v>42</v>
      </c>
      <c r="B48" s="4" t="s">
        <v>1614</v>
      </c>
      <c r="C48" s="7" t="s">
        <v>383</v>
      </c>
      <c r="D48" s="4" t="s">
        <v>26</v>
      </c>
      <c r="E48" s="18">
        <v>7181824</v>
      </c>
      <c r="F48" s="7">
        <v>5673</v>
      </c>
      <c r="G48" s="7">
        <v>22</v>
      </c>
      <c r="H48" s="31">
        <f t="shared" si="0"/>
        <v>124806</v>
      </c>
      <c r="I48" s="18">
        <f t="shared" si="1"/>
        <v>2880</v>
      </c>
      <c r="J48" s="31">
        <f t="shared" si="2"/>
        <v>16338240</v>
      </c>
      <c r="K48" s="36">
        <f t="shared" si="3"/>
        <v>1.7378036554502031E-2</v>
      </c>
      <c r="L48" s="36">
        <f t="shared" si="4"/>
        <v>2.2749429671348116</v>
      </c>
      <c r="N48">
        <v>48</v>
      </c>
    </row>
    <row r="49" spans="1:14">
      <c r="A49" s="31">
        <v>43</v>
      </c>
      <c r="B49" s="4" t="s">
        <v>1614</v>
      </c>
      <c r="C49" s="7" t="s">
        <v>384</v>
      </c>
      <c r="D49" s="4" t="s">
        <v>26</v>
      </c>
      <c r="E49" s="18">
        <v>7181824</v>
      </c>
      <c r="F49" s="7">
        <v>6746</v>
      </c>
      <c r="G49" s="7">
        <v>9</v>
      </c>
      <c r="H49" s="31">
        <f t="shared" si="0"/>
        <v>60714</v>
      </c>
      <c r="I49" s="18">
        <f t="shared" si="1"/>
        <v>660</v>
      </c>
      <c r="J49" s="31">
        <f t="shared" si="2"/>
        <v>4452360</v>
      </c>
      <c r="K49" s="36">
        <f t="shared" si="3"/>
        <v>8.4538412525843026E-3</v>
      </c>
      <c r="L49" s="36">
        <f t="shared" si="4"/>
        <v>0.6199483585228488</v>
      </c>
      <c r="N49">
        <v>11</v>
      </c>
    </row>
    <row r="50" spans="1:14">
      <c r="A50" s="31">
        <v>44</v>
      </c>
      <c r="B50" s="4" t="s">
        <v>1614</v>
      </c>
      <c r="C50" s="7" t="s">
        <v>385</v>
      </c>
      <c r="D50" s="4" t="s">
        <v>26</v>
      </c>
      <c r="E50" s="18">
        <v>7181824</v>
      </c>
      <c r="F50" s="7">
        <v>6245</v>
      </c>
      <c r="G50" s="7">
        <v>31</v>
      </c>
      <c r="H50" s="31">
        <f t="shared" si="0"/>
        <v>193595</v>
      </c>
      <c r="I50" s="18">
        <f t="shared" si="1"/>
        <v>2520</v>
      </c>
      <c r="J50" s="31">
        <f t="shared" si="2"/>
        <v>15737400</v>
      </c>
      <c r="K50" s="36">
        <f t="shared" si="3"/>
        <v>2.6956243984814998E-2</v>
      </c>
      <c r="L50" s="36">
        <f t="shared" si="4"/>
        <v>2.1912817690881869</v>
      </c>
      <c r="N50">
        <v>42</v>
      </c>
    </row>
    <row r="51" spans="1:14">
      <c r="A51" s="31">
        <v>45</v>
      </c>
      <c r="B51" s="4" t="s">
        <v>1614</v>
      </c>
      <c r="C51" s="7" t="s">
        <v>386</v>
      </c>
      <c r="D51" s="4" t="s">
        <v>26</v>
      </c>
      <c r="E51" s="18">
        <v>7181824</v>
      </c>
      <c r="F51" s="7">
        <v>6237</v>
      </c>
      <c r="G51" s="7">
        <v>14</v>
      </c>
      <c r="H51" s="31">
        <f t="shared" si="0"/>
        <v>87318</v>
      </c>
      <c r="I51" s="18">
        <f t="shared" si="1"/>
        <v>1080</v>
      </c>
      <c r="J51" s="31">
        <f t="shared" si="2"/>
        <v>6735960</v>
      </c>
      <c r="K51" s="36">
        <f t="shared" si="3"/>
        <v>1.2158192681970485E-2</v>
      </c>
      <c r="L51" s="36">
        <f t="shared" si="4"/>
        <v>0.93791772118058025</v>
      </c>
      <c r="N51">
        <v>18</v>
      </c>
    </row>
    <row r="52" spans="1:14">
      <c r="A52" s="31">
        <v>46</v>
      </c>
      <c r="B52" s="4" t="s">
        <v>1614</v>
      </c>
      <c r="C52" s="7" t="s">
        <v>387</v>
      </c>
      <c r="D52" s="4" t="s">
        <v>26</v>
      </c>
      <c r="E52" s="18">
        <v>7181824</v>
      </c>
      <c r="F52" s="7">
        <v>4537</v>
      </c>
      <c r="G52" s="7">
        <v>11</v>
      </c>
      <c r="H52" s="31">
        <f t="shared" si="0"/>
        <v>49907</v>
      </c>
      <c r="I52" s="18">
        <f t="shared" si="1"/>
        <v>1020</v>
      </c>
      <c r="J52" s="31">
        <f t="shared" si="2"/>
        <v>4627740</v>
      </c>
      <c r="K52" s="36">
        <f t="shared" si="3"/>
        <v>6.9490703197405005E-3</v>
      </c>
      <c r="L52" s="36">
        <f t="shared" si="4"/>
        <v>0.64436833873957367</v>
      </c>
      <c r="N52">
        <v>17</v>
      </c>
    </row>
    <row r="53" spans="1:14">
      <c r="A53" s="31">
        <v>47</v>
      </c>
      <c r="B53" s="4" t="s">
        <v>1614</v>
      </c>
      <c r="C53" s="7" t="s">
        <v>388</v>
      </c>
      <c r="D53" s="4" t="s">
        <v>26</v>
      </c>
      <c r="E53" s="18">
        <v>7181824</v>
      </c>
      <c r="F53" s="7">
        <v>2933</v>
      </c>
      <c r="G53" s="7">
        <v>23</v>
      </c>
      <c r="H53" s="31">
        <f t="shared" si="0"/>
        <v>67459</v>
      </c>
      <c r="I53" s="18">
        <f t="shared" si="1"/>
        <v>1620</v>
      </c>
      <c r="J53" s="31">
        <f t="shared" si="2"/>
        <v>4751460</v>
      </c>
      <c r="K53" s="36">
        <f t="shared" si="3"/>
        <v>9.3930177069223644E-3</v>
      </c>
      <c r="L53" s="36">
        <f t="shared" si="4"/>
        <v>0.66159516022670561</v>
      </c>
      <c r="N53">
        <v>27</v>
      </c>
    </row>
    <row r="54" spans="1:14">
      <c r="A54" s="31">
        <v>48</v>
      </c>
      <c r="B54" s="4" t="s">
        <v>1614</v>
      </c>
      <c r="C54" s="7" t="s">
        <v>389</v>
      </c>
      <c r="D54" s="4" t="s">
        <v>26</v>
      </c>
      <c r="E54" s="18">
        <v>7181824</v>
      </c>
      <c r="F54" s="7">
        <v>6278</v>
      </c>
      <c r="G54" s="7">
        <v>15</v>
      </c>
      <c r="H54" s="31">
        <f t="shared" si="0"/>
        <v>94170</v>
      </c>
      <c r="I54" s="18">
        <f t="shared" si="1"/>
        <v>1260</v>
      </c>
      <c r="J54" s="31">
        <f t="shared" si="2"/>
        <v>7910280</v>
      </c>
      <c r="K54" s="36">
        <f t="shared" si="3"/>
        <v>1.3112267858415912E-2</v>
      </c>
      <c r="L54" s="36">
        <f t="shared" si="4"/>
        <v>1.1014305001069367</v>
      </c>
      <c r="N54">
        <v>21</v>
      </c>
    </row>
    <row r="55" spans="1:14">
      <c r="A55" s="31">
        <v>49</v>
      </c>
      <c r="B55" s="4" t="s">
        <v>1614</v>
      </c>
      <c r="C55" s="7" t="s">
        <v>390</v>
      </c>
      <c r="D55" s="4" t="s">
        <v>26</v>
      </c>
      <c r="E55" s="18">
        <v>7181824</v>
      </c>
      <c r="F55" s="7">
        <v>1230</v>
      </c>
      <c r="G55" s="7">
        <v>2</v>
      </c>
      <c r="H55" s="31">
        <f t="shared" si="0"/>
        <v>2460</v>
      </c>
      <c r="I55" s="18">
        <f t="shared" si="1"/>
        <v>60</v>
      </c>
      <c r="J55" s="31">
        <f t="shared" si="2"/>
        <v>73800</v>
      </c>
      <c r="K55" s="36">
        <f t="shared" si="3"/>
        <v>3.4253136807585374E-4</v>
      </c>
      <c r="L55" s="36">
        <f t="shared" si="4"/>
        <v>1.0275941042275612E-2</v>
      </c>
      <c r="N55">
        <v>1</v>
      </c>
    </row>
    <row r="56" spans="1:14">
      <c r="A56" s="31">
        <v>50</v>
      </c>
      <c r="B56" s="4" t="s">
        <v>1614</v>
      </c>
      <c r="C56" s="7" t="s">
        <v>391</v>
      </c>
      <c r="D56" s="4" t="s">
        <v>26</v>
      </c>
      <c r="E56" s="18">
        <v>7181824</v>
      </c>
      <c r="F56" s="7">
        <v>6301</v>
      </c>
      <c r="G56" s="7">
        <v>22</v>
      </c>
      <c r="H56" s="31">
        <f t="shared" si="0"/>
        <v>138622</v>
      </c>
      <c r="I56" s="18">
        <f t="shared" si="1"/>
        <v>2460</v>
      </c>
      <c r="J56" s="31">
        <f t="shared" si="2"/>
        <v>15500460</v>
      </c>
      <c r="K56" s="36">
        <f t="shared" si="3"/>
        <v>1.9301781831467885E-2</v>
      </c>
      <c r="L56" s="36">
        <f t="shared" si="4"/>
        <v>2.1582901502459544</v>
      </c>
      <c r="N56">
        <v>41</v>
      </c>
    </row>
    <row r="57" spans="1:14">
      <c r="A57" s="31">
        <v>51</v>
      </c>
      <c r="B57" s="4" t="s">
        <v>1614</v>
      </c>
      <c r="C57" s="7" t="s">
        <v>392</v>
      </c>
      <c r="D57" s="4" t="s">
        <v>26</v>
      </c>
      <c r="E57" s="18">
        <v>7181824</v>
      </c>
      <c r="F57" s="7">
        <v>0</v>
      </c>
      <c r="G57" s="7">
        <v>2</v>
      </c>
      <c r="H57" s="31">
        <f t="shared" si="0"/>
        <v>0</v>
      </c>
      <c r="I57" s="18">
        <f t="shared" si="1"/>
        <v>840</v>
      </c>
      <c r="J57" s="31">
        <f t="shared" si="2"/>
        <v>0</v>
      </c>
      <c r="K57" s="36">
        <f t="shared" si="3"/>
        <v>0</v>
      </c>
      <c r="L57" s="36">
        <f t="shared" si="4"/>
        <v>0</v>
      </c>
      <c r="N57">
        <v>14</v>
      </c>
    </row>
    <row r="58" spans="1:14">
      <c r="A58" s="31">
        <v>52</v>
      </c>
      <c r="B58" s="4" t="s">
        <v>1614</v>
      </c>
      <c r="C58" s="7" t="s">
        <v>393</v>
      </c>
      <c r="D58" s="4" t="s">
        <v>26</v>
      </c>
      <c r="E58" s="18">
        <v>7181824</v>
      </c>
      <c r="F58" s="7">
        <v>5127</v>
      </c>
      <c r="G58" s="7">
        <v>9</v>
      </c>
      <c r="H58" s="31">
        <f t="shared" si="0"/>
        <v>46143</v>
      </c>
      <c r="I58" s="18">
        <f t="shared" si="1"/>
        <v>720</v>
      </c>
      <c r="J58" s="31">
        <f t="shared" si="2"/>
        <v>3691440</v>
      </c>
      <c r="K58" s="36">
        <f t="shared" si="3"/>
        <v>6.4249694785057394E-3</v>
      </c>
      <c r="L58" s="36">
        <f t="shared" si="4"/>
        <v>0.51399755828045912</v>
      </c>
      <c r="N58">
        <v>12</v>
      </c>
    </row>
    <row r="59" spans="1:14">
      <c r="A59" s="31">
        <v>53</v>
      </c>
      <c r="B59" s="4" t="s">
        <v>1614</v>
      </c>
      <c r="C59" s="7" t="s">
        <v>394</v>
      </c>
      <c r="D59" s="4" t="s">
        <v>26</v>
      </c>
      <c r="E59" s="18">
        <v>7181824</v>
      </c>
      <c r="F59" s="7">
        <v>4687</v>
      </c>
      <c r="G59" s="7">
        <v>9</v>
      </c>
      <c r="H59" s="31">
        <f t="shared" si="0"/>
        <v>42183</v>
      </c>
      <c r="I59" s="18">
        <f t="shared" si="1"/>
        <v>720</v>
      </c>
      <c r="J59" s="31">
        <f t="shared" si="2"/>
        <v>3374640</v>
      </c>
      <c r="K59" s="36">
        <f t="shared" si="3"/>
        <v>5.8735775201397304E-3</v>
      </c>
      <c r="L59" s="36">
        <f t="shared" si="4"/>
        <v>0.46988620161117844</v>
      </c>
      <c r="N59">
        <v>12</v>
      </c>
    </row>
    <row r="60" spans="1:14">
      <c r="A60" s="31">
        <v>54</v>
      </c>
      <c r="B60" s="4" t="s">
        <v>1614</v>
      </c>
      <c r="C60" s="7" t="s">
        <v>1625</v>
      </c>
      <c r="D60" s="4" t="s">
        <v>26</v>
      </c>
      <c r="E60" s="18">
        <v>7181824</v>
      </c>
      <c r="F60" s="7">
        <v>12841</v>
      </c>
      <c r="G60" s="7">
        <v>22</v>
      </c>
      <c r="H60" s="31">
        <f t="shared" si="0"/>
        <v>282502</v>
      </c>
      <c r="I60" s="18">
        <f t="shared" si="1"/>
        <v>2400</v>
      </c>
      <c r="J60" s="31">
        <f t="shared" si="2"/>
        <v>30818400</v>
      </c>
      <c r="K60" s="36">
        <f t="shared" si="3"/>
        <v>3.933568965209952E-2</v>
      </c>
      <c r="L60" s="36">
        <f t="shared" si="4"/>
        <v>4.2911661438654027</v>
      </c>
      <c r="N60">
        <v>40</v>
      </c>
    </row>
    <row r="61" spans="1:14">
      <c r="A61" s="31">
        <v>55</v>
      </c>
      <c r="B61" s="4" t="s">
        <v>1614</v>
      </c>
      <c r="C61" s="7" t="s">
        <v>395</v>
      </c>
      <c r="D61" s="4" t="s">
        <v>26</v>
      </c>
      <c r="E61" s="18">
        <v>7181824</v>
      </c>
      <c r="F61" s="7">
        <v>4086</v>
      </c>
      <c r="G61" s="7">
        <v>11</v>
      </c>
      <c r="H61" s="31">
        <f t="shared" si="0"/>
        <v>44946</v>
      </c>
      <c r="I61" s="18">
        <f t="shared" si="1"/>
        <v>1080</v>
      </c>
      <c r="J61" s="31">
        <f t="shared" si="2"/>
        <v>4412880</v>
      </c>
      <c r="K61" s="36">
        <f t="shared" si="3"/>
        <v>6.2582987274541957E-3</v>
      </c>
      <c r="L61" s="36">
        <f t="shared" si="4"/>
        <v>0.61445114778641197</v>
      </c>
      <c r="N61">
        <v>18</v>
      </c>
    </row>
    <row r="62" spans="1:14">
      <c r="A62" s="31">
        <v>56</v>
      </c>
      <c r="B62" s="4" t="s">
        <v>1614</v>
      </c>
      <c r="C62" s="7" t="s">
        <v>396</v>
      </c>
      <c r="D62" s="4" t="s">
        <v>26</v>
      </c>
      <c r="E62" s="18">
        <v>7181824</v>
      </c>
      <c r="F62" s="7">
        <v>5949</v>
      </c>
      <c r="G62" s="7">
        <v>32</v>
      </c>
      <c r="H62" s="31">
        <f t="shared" si="0"/>
        <v>190368</v>
      </c>
      <c r="I62" s="18">
        <f t="shared" si="1"/>
        <v>2760</v>
      </c>
      <c r="J62" s="31">
        <f t="shared" si="2"/>
        <v>16419240</v>
      </c>
      <c r="K62" s="36">
        <f t="shared" si="3"/>
        <v>2.6506915234904112E-2</v>
      </c>
      <c r="L62" s="36">
        <f t="shared" si="4"/>
        <v>2.2862214390104798</v>
      </c>
      <c r="N62">
        <v>46</v>
      </c>
    </row>
    <row r="63" spans="1:14">
      <c r="A63" s="31">
        <v>57</v>
      </c>
      <c r="B63" s="4" t="s">
        <v>1614</v>
      </c>
      <c r="C63" s="7" t="s">
        <v>397</v>
      </c>
      <c r="D63" s="4" t="s">
        <v>26</v>
      </c>
      <c r="E63" s="18">
        <v>7181824</v>
      </c>
      <c r="F63" s="7">
        <v>6948</v>
      </c>
      <c r="G63" s="7">
        <v>12</v>
      </c>
      <c r="H63" s="31">
        <f t="shared" si="0"/>
        <v>83376</v>
      </c>
      <c r="I63" s="18">
        <f t="shared" si="1"/>
        <v>1080</v>
      </c>
      <c r="J63" s="31">
        <f t="shared" si="2"/>
        <v>7503840</v>
      </c>
      <c r="K63" s="36">
        <f t="shared" si="3"/>
        <v>1.1609307050687958E-2</v>
      </c>
      <c r="L63" s="36">
        <f t="shared" si="4"/>
        <v>1.0448376345619164</v>
      </c>
      <c r="N63">
        <v>18</v>
      </c>
    </row>
    <row r="64" spans="1:14">
      <c r="A64" s="31">
        <v>58</v>
      </c>
      <c r="B64" s="4" t="s">
        <v>1614</v>
      </c>
      <c r="C64" s="7" t="s">
        <v>398</v>
      </c>
      <c r="D64" s="4" t="s">
        <v>26</v>
      </c>
      <c r="E64" s="18">
        <v>7181824</v>
      </c>
      <c r="F64" s="7">
        <v>2215</v>
      </c>
      <c r="G64" s="7">
        <v>11</v>
      </c>
      <c r="H64" s="31">
        <f t="shared" si="0"/>
        <v>24365</v>
      </c>
      <c r="I64" s="18">
        <f t="shared" si="1"/>
        <v>1020</v>
      </c>
      <c r="J64" s="31">
        <f t="shared" si="2"/>
        <v>2259300</v>
      </c>
      <c r="K64" s="36">
        <f t="shared" si="3"/>
        <v>3.3925921882797462E-3</v>
      </c>
      <c r="L64" s="36">
        <f t="shared" si="4"/>
        <v>0.31458582109503103</v>
      </c>
      <c r="N64">
        <v>17</v>
      </c>
    </row>
    <row r="65" spans="1:14">
      <c r="A65" s="31">
        <v>59</v>
      </c>
      <c r="B65" s="4" t="s">
        <v>1614</v>
      </c>
      <c r="C65" s="7" t="s">
        <v>399</v>
      </c>
      <c r="D65" s="4" t="s">
        <v>26</v>
      </c>
      <c r="E65" s="18">
        <v>7181824</v>
      </c>
      <c r="F65" s="7">
        <v>9466</v>
      </c>
      <c r="G65" s="7">
        <v>5</v>
      </c>
      <c r="H65" s="31">
        <f t="shared" si="0"/>
        <v>47330</v>
      </c>
      <c r="I65" s="18">
        <f t="shared" si="1"/>
        <v>540</v>
      </c>
      <c r="J65" s="31">
        <f t="shared" si="2"/>
        <v>5111640</v>
      </c>
      <c r="K65" s="36">
        <f t="shared" si="3"/>
        <v>6.5902478256220148E-3</v>
      </c>
      <c r="L65" s="36">
        <f t="shared" si="4"/>
        <v>0.71174676516717761</v>
      </c>
      <c r="N65">
        <v>9</v>
      </c>
    </row>
    <row r="66" spans="1:14">
      <c r="A66" s="31">
        <v>60</v>
      </c>
      <c r="B66" s="4" t="s">
        <v>1614</v>
      </c>
      <c r="C66" s="7" t="s">
        <v>400</v>
      </c>
      <c r="D66" s="4" t="s">
        <v>26</v>
      </c>
      <c r="E66" s="18">
        <v>7181824</v>
      </c>
      <c r="F66" s="7">
        <v>7304</v>
      </c>
      <c r="G66" s="7">
        <v>195</v>
      </c>
      <c r="H66" s="31">
        <f t="shared" si="0"/>
        <v>1424280</v>
      </c>
      <c r="I66" s="18">
        <f t="shared" si="1"/>
        <v>1560</v>
      </c>
      <c r="J66" s="31">
        <f t="shared" si="2"/>
        <v>11394240</v>
      </c>
      <c r="K66" s="36">
        <f t="shared" si="3"/>
        <v>0.19831730769230768</v>
      </c>
      <c r="L66" s="36">
        <f t="shared" si="4"/>
        <v>1.5865384615384615</v>
      </c>
      <c r="N66">
        <v>26</v>
      </c>
    </row>
    <row r="67" spans="1:14">
      <c r="A67" s="31">
        <v>61</v>
      </c>
      <c r="B67" s="4" t="s">
        <v>1614</v>
      </c>
      <c r="C67" s="7" t="s">
        <v>117</v>
      </c>
      <c r="D67" s="4" t="s">
        <v>26</v>
      </c>
      <c r="E67" s="18">
        <v>7181824</v>
      </c>
      <c r="F67" s="7">
        <v>5814</v>
      </c>
      <c r="G67" s="7">
        <v>184</v>
      </c>
      <c r="H67" s="31">
        <f t="shared" si="0"/>
        <v>1069776</v>
      </c>
      <c r="I67" s="18">
        <f t="shared" si="1"/>
        <v>1440</v>
      </c>
      <c r="J67" s="31">
        <f t="shared" si="2"/>
        <v>8372160</v>
      </c>
      <c r="K67" s="36">
        <f t="shared" si="3"/>
        <v>0.1489560312254937</v>
      </c>
      <c r="L67" s="36">
        <f t="shared" si="4"/>
        <v>1.165742853069081</v>
      </c>
      <c r="N67">
        <v>24</v>
      </c>
    </row>
    <row r="68" spans="1:14">
      <c r="A68" s="31">
        <v>62</v>
      </c>
      <c r="B68" s="4" t="s">
        <v>1614</v>
      </c>
      <c r="C68" s="7" t="s">
        <v>401</v>
      </c>
      <c r="D68" s="4" t="s">
        <v>26</v>
      </c>
      <c r="E68" s="18">
        <v>7181824</v>
      </c>
      <c r="F68" s="7">
        <v>229</v>
      </c>
      <c r="G68" s="7">
        <v>19</v>
      </c>
      <c r="H68" s="31">
        <f t="shared" si="0"/>
        <v>4351</v>
      </c>
      <c r="I68" s="18">
        <f t="shared" si="1"/>
        <v>120</v>
      </c>
      <c r="J68" s="31">
        <f t="shared" si="2"/>
        <v>27480</v>
      </c>
      <c r="K68" s="36">
        <f t="shared" si="3"/>
        <v>6.0583495223497541E-4</v>
      </c>
      <c r="L68" s="36">
        <f t="shared" si="4"/>
        <v>3.8263260141156341E-3</v>
      </c>
      <c r="N68">
        <v>2</v>
      </c>
    </row>
    <row r="69" spans="1:14">
      <c r="A69" s="31">
        <v>63</v>
      </c>
      <c r="B69" s="4" t="s">
        <v>1614</v>
      </c>
      <c r="C69" s="7" t="s">
        <v>402</v>
      </c>
      <c r="D69" s="4" t="s">
        <v>26</v>
      </c>
      <c r="E69" s="18">
        <v>7181824</v>
      </c>
      <c r="F69" s="7">
        <v>6406</v>
      </c>
      <c r="G69" s="7">
        <v>81</v>
      </c>
      <c r="H69" s="31">
        <f t="shared" si="0"/>
        <v>518886</v>
      </c>
      <c r="I69" s="18">
        <f t="shared" si="1"/>
        <v>420</v>
      </c>
      <c r="J69" s="31">
        <f t="shared" si="2"/>
        <v>2690520</v>
      </c>
      <c r="K69" s="36">
        <f t="shared" si="3"/>
        <v>7.2249890835531475E-2</v>
      </c>
      <c r="L69" s="36">
        <f t="shared" si="4"/>
        <v>0.37462906359164466</v>
      </c>
      <c r="N69">
        <v>7</v>
      </c>
    </row>
    <row r="70" spans="1:14">
      <c r="A70" s="31">
        <v>64</v>
      </c>
      <c r="B70" s="4" t="s">
        <v>1614</v>
      </c>
      <c r="C70" s="7" t="s">
        <v>403</v>
      </c>
      <c r="D70" s="4" t="s">
        <v>26</v>
      </c>
      <c r="E70" s="18">
        <v>7181824</v>
      </c>
      <c r="F70" s="7">
        <v>7174</v>
      </c>
      <c r="G70" s="7">
        <v>127</v>
      </c>
      <c r="H70" s="31">
        <f t="shared" si="0"/>
        <v>911098</v>
      </c>
      <c r="I70" s="18">
        <f t="shared" si="1"/>
        <v>600</v>
      </c>
      <c r="J70" s="31">
        <f t="shared" si="2"/>
        <v>4304400</v>
      </c>
      <c r="K70" s="36">
        <f t="shared" si="3"/>
        <v>0.12686164406145292</v>
      </c>
      <c r="L70" s="36">
        <f t="shared" si="4"/>
        <v>0.59934634989662794</v>
      </c>
      <c r="N70">
        <v>10</v>
      </c>
    </row>
    <row r="71" spans="1:14">
      <c r="A71" s="31">
        <v>65</v>
      </c>
      <c r="B71" s="4" t="s">
        <v>1614</v>
      </c>
      <c r="C71" s="7" t="s">
        <v>404</v>
      </c>
      <c r="D71" s="4" t="s">
        <v>26</v>
      </c>
      <c r="E71" s="18">
        <v>7181824</v>
      </c>
      <c r="F71" s="7">
        <v>6575</v>
      </c>
      <c r="G71" s="7">
        <v>100</v>
      </c>
      <c r="H71" s="31">
        <f t="shared" si="0"/>
        <v>657500</v>
      </c>
      <c r="I71" s="18">
        <f t="shared" si="1"/>
        <v>480</v>
      </c>
      <c r="J71" s="31">
        <f t="shared" si="2"/>
        <v>3156000</v>
      </c>
      <c r="K71" s="36">
        <f t="shared" si="3"/>
        <v>9.1550558743851138E-2</v>
      </c>
      <c r="L71" s="36">
        <f t="shared" si="4"/>
        <v>0.43944268197048547</v>
      </c>
      <c r="N71">
        <v>8</v>
      </c>
    </row>
    <row r="72" spans="1:14">
      <c r="A72" s="31">
        <v>66</v>
      </c>
      <c r="B72" s="4" t="s">
        <v>1614</v>
      </c>
      <c r="C72" s="7" t="s">
        <v>405</v>
      </c>
      <c r="D72" s="4" t="s">
        <v>26</v>
      </c>
      <c r="E72" s="18">
        <v>7181824</v>
      </c>
      <c r="F72" s="7">
        <v>3620</v>
      </c>
      <c r="G72" s="7">
        <v>46</v>
      </c>
      <c r="H72" s="31">
        <f t="shared" si="0"/>
        <v>166520</v>
      </c>
      <c r="I72" s="18">
        <f t="shared" ref="I72:I135" si="9">N72*60</f>
        <v>240</v>
      </c>
      <c r="J72" s="31">
        <f t="shared" si="2"/>
        <v>868800</v>
      </c>
      <c r="K72" s="36">
        <f t="shared" si="3"/>
        <v>2.3186310330077706E-2</v>
      </c>
      <c r="L72" s="36">
        <f t="shared" si="4"/>
        <v>0.1209720538960576</v>
      </c>
      <c r="N72">
        <v>4</v>
      </c>
    </row>
    <row r="73" spans="1:14">
      <c r="A73" s="31">
        <v>67</v>
      </c>
      <c r="B73" s="4" t="s">
        <v>1614</v>
      </c>
      <c r="C73" s="7" t="s">
        <v>406</v>
      </c>
      <c r="D73" s="4" t="s">
        <v>26</v>
      </c>
      <c r="E73" s="18">
        <v>7181824</v>
      </c>
      <c r="F73" s="7">
        <v>3729</v>
      </c>
      <c r="G73" s="7">
        <v>46</v>
      </c>
      <c r="H73" s="31">
        <f t="shared" si="0"/>
        <v>171534</v>
      </c>
      <c r="I73" s="18">
        <f t="shared" si="9"/>
        <v>180</v>
      </c>
      <c r="J73" s="31">
        <f t="shared" si="2"/>
        <v>671220</v>
      </c>
      <c r="K73" s="36">
        <f t="shared" si="3"/>
        <v>2.3884461663220932E-2</v>
      </c>
      <c r="L73" s="36">
        <f t="shared" si="4"/>
        <v>9.346093694303842E-2</v>
      </c>
      <c r="N73">
        <v>3</v>
      </c>
    </row>
    <row r="74" spans="1:14">
      <c r="A74" s="31">
        <v>68</v>
      </c>
      <c r="B74" s="4" t="s">
        <v>1614</v>
      </c>
      <c r="C74" s="7" t="s">
        <v>407</v>
      </c>
      <c r="D74" s="4" t="s">
        <v>26</v>
      </c>
      <c r="E74" s="18">
        <v>7181824</v>
      </c>
      <c r="F74" s="7">
        <v>7431</v>
      </c>
      <c r="G74" s="7">
        <v>31</v>
      </c>
      <c r="H74" s="31">
        <f t="shared" si="0"/>
        <v>230361</v>
      </c>
      <c r="I74" s="18">
        <f t="shared" si="9"/>
        <v>120</v>
      </c>
      <c r="J74" s="31">
        <f t="shared" si="2"/>
        <v>891720</v>
      </c>
      <c r="K74" s="36">
        <f t="shared" si="3"/>
        <v>3.2075556293220217E-2</v>
      </c>
      <c r="L74" s="36">
        <f t="shared" si="4"/>
        <v>0.12416344371569117</v>
      </c>
      <c r="N74">
        <v>2</v>
      </c>
    </row>
    <row r="75" spans="1:14">
      <c r="A75" s="31">
        <v>69</v>
      </c>
      <c r="B75" s="4" t="s">
        <v>1614</v>
      </c>
      <c r="C75" s="7" t="s">
        <v>408</v>
      </c>
      <c r="D75" s="4" t="s">
        <v>26</v>
      </c>
      <c r="E75" s="18">
        <v>7181824</v>
      </c>
      <c r="F75" s="7">
        <v>3520</v>
      </c>
      <c r="G75" s="7">
        <v>42</v>
      </c>
      <c r="H75" s="31">
        <f t="shared" si="0"/>
        <v>147840</v>
      </c>
      <c r="I75" s="18">
        <f t="shared" si="9"/>
        <v>180</v>
      </c>
      <c r="J75" s="31">
        <f t="shared" si="2"/>
        <v>633600</v>
      </c>
      <c r="K75" s="36">
        <f t="shared" si="3"/>
        <v>2.0585299778997649E-2</v>
      </c>
      <c r="L75" s="36">
        <f t="shared" si="4"/>
        <v>8.822271333856134E-2</v>
      </c>
      <c r="N75">
        <v>3</v>
      </c>
    </row>
    <row r="76" spans="1:14">
      <c r="A76" s="31">
        <v>70</v>
      </c>
      <c r="B76" s="4" t="s">
        <v>1614</v>
      </c>
      <c r="C76" s="7" t="s">
        <v>409</v>
      </c>
      <c r="D76" s="4" t="s">
        <v>26</v>
      </c>
      <c r="E76" s="18">
        <v>7181824</v>
      </c>
      <c r="F76" s="7">
        <v>3337</v>
      </c>
      <c r="G76" s="7">
        <v>12</v>
      </c>
      <c r="H76" s="31">
        <f t="shared" si="0"/>
        <v>40044</v>
      </c>
      <c r="I76" s="18">
        <f t="shared" si="9"/>
        <v>900</v>
      </c>
      <c r="J76" s="31">
        <f t="shared" si="2"/>
        <v>3003300</v>
      </c>
      <c r="K76" s="36">
        <f t="shared" si="3"/>
        <v>5.5757423183859702E-3</v>
      </c>
      <c r="L76" s="36">
        <f t="shared" si="4"/>
        <v>0.41818067387894775</v>
      </c>
      <c r="N76">
        <v>15</v>
      </c>
    </row>
    <row r="77" spans="1:14">
      <c r="A77" s="31">
        <v>71</v>
      </c>
      <c r="B77" s="4" t="s">
        <v>1614</v>
      </c>
      <c r="C77" s="7" t="s">
        <v>410</v>
      </c>
      <c r="D77" s="4" t="s">
        <v>26</v>
      </c>
      <c r="E77" s="18">
        <v>7181824</v>
      </c>
      <c r="F77" s="7">
        <v>8079</v>
      </c>
      <c r="G77" s="7">
        <v>11</v>
      </c>
      <c r="H77" s="31">
        <f t="shared" si="0"/>
        <v>88869</v>
      </c>
      <c r="I77" s="18">
        <f t="shared" si="9"/>
        <v>1200</v>
      </c>
      <c r="J77" s="31">
        <f t="shared" si="2"/>
        <v>9694800</v>
      </c>
      <c r="K77" s="36">
        <f t="shared" si="3"/>
        <v>1.2374154532330506E-2</v>
      </c>
      <c r="L77" s="36">
        <f t="shared" si="4"/>
        <v>1.3499077671633279</v>
      </c>
      <c r="N77">
        <v>20</v>
      </c>
    </row>
    <row r="78" spans="1:14">
      <c r="A78" s="31">
        <v>72</v>
      </c>
      <c r="B78" s="4" t="s">
        <v>1614</v>
      </c>
      <c r="C78" s="7" t="s">
        <v>411</v>
      </c>
      <c r="D78" s="4" t="s">
        <v>26</v>
      </c>
      <c r="E78" s="18">
        <v>7181824</v>
      </c>
      <c r="F78" s="7">
        <v>7145</v>
      </c>
      <c r="G78" s="7">
        <v>10</v>
      </c>
      <c r="H78" s="31">
        <f t="shared" si="0"/>
        <v>71450</v>
      </c>
      <c r="I78" s="18">
        <f t="shared" si="9"/>
        <v>1620</v>
      </c>
      <c r="J78" s="31">
        <f t="shared" si="2"/>
        <v>11574900</v>
      </c>
      <c r="K78" s="36">
        <f t="shared" si="3"/>
        <v>9.9487261174877016E-3</v>
      </c>
      <c r="L78" s="36">
        <f t="shared" si="4"/>
        <v>1.6116936310330077</v>
      </c>
      <c r="N78">
        <v>27</v>
      </c>
    </row>
    <row r="79" spans="1:14">
      <c r="A79" s="31">
        <v>73</v>
      </c>
      <c r="B79" s="4" t="s">
        <v>1614</v>
      </c>
      <c r="C79" s="7" t="s">
        <v>412</v>
      </c>
      <c r="D79" s="4" t="s">
        <v>26</v>
      </c>
      <c r="E79" s="18">
        <v>7181824</v>
      </c>
      <c r="F79" s="7">
        <v>1</v>
      </c>
      <c r="G79" s="7">
        <v>1</v>
      </c>
      <c r="H79" s="31">
        <f t="shared" si="0"/>
        <v>1</v>
      </c>
      <c r="I79" s="18">
        <f t="shared" si="9"/>
        <v>840</v>
      </c>
      <c r="J79" s="31">
        <f t="shared" si="2"/>
        <v>840</v>
      </c>
      <c r="K79" s="36">
        <f t="shared" si="3"/>
        <v>1.3924039352676981E-7</v>
      </c>
      <c r="L79" s="36">
        <f t="shared" si="4"/>
        <v>1.1696193056248664E-4</v>
      </c>
      <c r="N79">
        <v>14</v>
      </c>
    </row>
    <row r="80" spans="1:14">
      <c r="A80" s="31">
        <v>74</v>
      </c>
      <c r="B80" s="4" t="s">
        <v>1614</v>
      </c>
      <c r="C80" s="7" t="s">
        <v>403</v>
      </c>
      <c r="D80" s="4" t="s">
        <v>26</v>
      </c>
      <c r="E80" s="18">
        <v>7181824</v>
      </c>
      <c r="F80" s="7">
        <v>16348</v>
      </c>
      <c r="G80" s="7">
        <v>23</v>
      </c>
      <c r="H80" s="31">
        <f t="shared" si="0"/>
        <v>376004</v>
      </c>
      <c r="I80" s="18">
        <f t="shared" si="9"/>
        <v>2400</v>
      </c>
      <c r="J80" s="31">
        <f t="shared" si="2"/>
        <v>39235200</v>
      </c>
      <c r="K80" s="36">
        <f t="shared" si="3"/>
        <v>5.2354944927639549E-2</v>
      </c>
      <c r="L80" s="36">
        <f t="shared" si="4"/>
        <v>5.4631246881015185</v>
      </c>
      <c r="N80">
        <v>40</v>
      </c>
    </row>
    <row r="81" spans="1:14">
      <c r="A81" s="31">
        <v>75</v>
      </c>
      <c r="B81" s="4" t="s">
        <v>1614</v>
      </c>
      <c r="C81" s="7" t="s">
        <v>413</v>
      </c>
      <c r="D81" s="4" t="s">
        <v>26</v>
      </c>
      <c r="E81" s="18">
        <v>7181824</v>
      </c>
      <c r="F81" s="7">
        <v>4859</v>
      </c>
      <c r="G81" s="7">
        <v>30</v>
      </c>
      <c r="H81" s="31">
        <f t="shared" si="0"/>
        <v>145770</v>
      </c>
      <c r="I81" s="18">
        <f t="shared" si="9"/>
        <v>3960</v>
      </c>
      <c r="J81" s="31">
        <f t="shared" si="2"/>
        <v>19241640</v>
      </c>
      <c r="K81" s="36">
        <f t="shared" si="3"/>
        <v>2.0297072164397235E-2</v>
      </c>
      <c r="L81" s="36">
        <f t="shared" si="4"/>
        <v>2.679213525700435</v>
      </c>
      <c r="N81">
        <v>66</v>
      </c>
    </row>
    <row r="82" spans="1:14">
      <c r="A82" s="31">
        <v>76</v>
      </c>
      <c r="B82" s="4" t="s">
        <v>1614</v>
      </c>
      <c r="C82" s="7" t="s">
        <v>414</v>
      </c>
      <c r="D82" s="4" t="s">
        <v>26</v>
      </c>
      <c r="E82" s="18">
        <v>7181824</v>
      </c>
      <c r="F82" s="7">
        <v>0</v>
      </c>
      <c r="G82" s="7">
        <v>2</v>
      </c>
      <c r="H82" s="31">
        <f t="shared" si="0"/>
        <v>0</v>
      </c>
      <c r="I82" s="18">
        <f t="shared" si="9"/>
        <v>240</v>
      </c>
      <c r="J82" s="31">
        <f t="shared" si="2"/>
        <v>0</v>
      </c>
      <c r="K82" s="36">
        <f t="shared" si="3"/>
        <v>0</v>
      </c>
      <c r="L82" s="36">
        <f t="shared" si="4"/>
        <v>0</v>
      </c>
      <c r="N82">
        <v>4</v>
      </c>
    </row>
    <row r="83" spans="1:14">
      <c r="A83" s="31">
        <v>77</v>
      </c>
      <c r="B83" s="4" t="s">
        <v>1614</v>
      </c>
      <c r="C83" s="7" t="s">
        <v>403</v>
      </c>
      <c r="D83" s="4" t="s">
        <v>26</v>
      </c>
      <c r="E83" s="18">
        <v>7181824</v>
      </c>
      <c r="F83" s="7">
        <v>7971</v>
      </c>
      <c r="G83" s="7">
        <v>5</v>
      </c>
      <c r="H83" s="31">
        <f t="shared" si="0"/>
        <v>39855</v>
      </c>
      <c r="I83" s="18">
        <f t="shared" si="9"/>
        <v>600</v>
      </c>
      <c r="J83" s="31">
        <f t="shared" si="2"/>
        <v>4782600</v>
      </c>
      <c r="K83" s="36">
        <f t="shared" si="3"/>
        <v>5.5494258840094101E-3</v>
      </c>
      <c r="L83" s="36">
        <f t="shared" si="4"/>
        <v>0.66593110608112926</v>
      </c>
      <c r="N83">
        <v>10</v>
      </c>
    </row>
    <row r="84" spans="1:14">
      <c r="A84" s="31">
        <v>78</v>
      </c>
      <c r="B84" s="4" t="s">
        <v>1614</v>
      </c>
      <c r="C84" s="7" t="s">
        <v>415</v>
      </c>
      <c r="D84" s="4" t="s">
        <v>26</v>
      </c>
      <c r="E84" s="18">
        <v>7181824</v>
      </c>
      <c r="F84" s="7">
        <v>10036</v>
      </c>
      <c r="G84" s="7">
        <v>9</v>
      </c>
      <c r="H84" s="31">
        <f t="shared" ref="H84:H147" si="10">G84*F84</f>
        <v>90324</v>
      </c>
      <c r="I84" s="18">
        <f t="shared" si="9"/>
        <v>1140</v>
      </c>
      <c r="J84" s="31">
        <f t="shared" ref="J84:J147" si="11">I84*F84</f>
        <v>11441040</v>
      </c>
      <c r="K84" s="36">
        <f t="shared" ref="K84:K147" si="12">H84/E84</f>
        <v>1.2576749304911955E-2</v>
      </c>
      <c r="L84" s="36">
        <f t="shared" ref="L84:L147" si="13">J84/E84</f>
        <v>1.5930549119555144</v>
      </c>
      <c r="N84">
        <v>19</v>
      </c>
    </row>
    <row r="85" spans="1:14">
      <c r="A85" s="31">
        <v>79</v>
      </c>
      <c r="B85" s="4" t="s">
        <v>1614</v>
      </c>
      <c r="C85" s="7" t="s">
        <v>416</v>
      </c>
      <c r="D85" s="4" t="s">
        <v>26</v>
      </c>
      <c r="E85" s="18">
        <v>7181824</v>
      </c>
      <c r="F85" s="7">
        <v>7288</v>
      </c>
      <c r="G85" s="7">
        <v>17</v>
      </c>
      <c r="H85" s="31">
        <f t="shared" si="10"/>
        <v>123896</v>
      </c>
      <c r="I85" s="18">
        <f t="shared" si="9"/>
        <v>1200</v>
      </c>
      <c r="J85" s="31">
        <f t="shared" si="11"/>
        <v>8745600</v>
      </c>
      <c r="K85" s="36">
        <f t="shared" si="12"/>
        <v>1.7251327796392671E-2</v>
      </c>
      <c r="L85" s="36">
        <f t="shared" si="13"/>
        <v>1.217740785627718</v>
      </c>
      <c r="N85">
        <v>20</v>
      </c>
    </row>
    <row r="86" spans="1:14">
      <c r="A86" s="31">
        <v>80</v>
      </c>
      <c r="B86" s="4" t="s">
        <v>1614</v>
      </c>
      <c r="C86" s="7" t="s">
        <v>417</v>
      </c>
      <c r="D86" s="4" t="s">
        <v>26</v>
      </c>
      <c r="E86" s="18">
        <v>7181824</v>
      </c>
      <c r="F86" s="7">
        <v>6368</v>
      </c>
      <c r="G86" s="7">
        <v>6</v>
      </c>
      <c r="H86" s="31">
        <f t="shared" si="10"/>
        <v>38208</v>
      </c>
      <c r="I86" s="18">
        <f t="shared" si="9"/>
        <v>480</v>
      </c>
      <c r="J86" s="31">
        <f t="shared" si="11"/>
        <v>3056640</v>
      </c>
      <c r="K86" s="36">
        <f t="shared" si="12"/>
        <v>5.3200969558708207E-3</v>
      </c>
      <c r="L86" s="36">
        <f t="shared" si="13"/>
        <v>0.42560775646966564</v>
      </c>
      <c r="N86">
        <v>8</v>
      </c>
    </row>
    <row r="87" spans="1:14">
      <c r="A87" s="31">
        <v>81</v>
      </c>
      <c r="B87" s="4" t="s">
        <v>1614</v>
      </c>
      <c r="C87" s="7" t="s">
        <v>418</v>
      </c>
      <c r="D87" s="4" t="s">
        <v>26</v>
      </c>
      <c r="E87" s="18">
        <v>7181824</v>
      </c>
      <c r="F87" s="7">
        <v>7252</v>
      </c>
      <c r="G87" s="7">
        <v>12</v>
      </c>
      <c r="H87" s="31">
        <f t="shared" si="10"/>
        <v>87024</v>
      </c>
      <c r="I87" s="18">
        <f t="shared" si="9"/>
        <v>840</v>
      </c>
      <c r="J87" s="31">
        <f t="shared" si="11"/>
        <v>6091680</v>
      </c>
      <c r="K87" s="36">
        <f t="shared" si="12"/>
        <v>1.2117256006273615E-2</v>
      </c>
      <c r="L87" s="36">
        <f t="shared" si="13"/>
        <v>0.84820792043915305</v>
      </c>
      <c r="N87">
        <v>14</v>
      </c>
    </row>
    <row r="88" spans="1:14">
      <c r="A88" s="31">
        <v>82</v>
      </c>
      <c r="B88" s="4" t="s">
        <v>1614</v>
      </c>
      <c r="C88" s="7" t="s">
        <v>419</v>
      </c>
      <c r="D88" s="4" t="s">
        <v>26</v>
      </c>
      <c r="E88" s="18">
        <v>7181824</v>
      </c>
      <c r="F88" s="7">
        <v>5943</v>
      </c>
      <c r="G88" s="7">
        <v>11</v>
      </c>
      <c r="H88" s="31">
        <f t="shared" si="10"/>
        <v>65373</v>
      </c>
      <c r="I88" s="18">
        <f t="shared" si="9"/>
        <v>780</v>
      </c>
      <c r="J88" s="31">
        <f t="shared" si="11"/>
        <v>4635540</v>
      </c>
      <c r="K88" s="36">
        <f t="shared" si="12"/>
        <v>9.1025622460255227E-3</v>
      </c>
      <c r="L88" s="36">
        <f t="shared" si="13"/>
        <v>0.64545441380908253</v>
      </c>
      <c r="N88">
        <v>13</v>
      </c>
    </row>
    <row r="89" spans="1:14">
      <c r="A89" s="31">
        <v>83</v>
      </c>
      <c r="B89" s="4" t="s">
        <v>1614</v>
      </c>
      <c r="C89" s="7" t="s">
        <v>420</v>
      </c>
      <c r="D89" s="4" t="s">
        <v>26</v>
      </c>
      <c r="E89" s="18">
        <v>7181824</v>
      </c>
      <c r="F89" s="7">
        <v>7743</v>
      </c>
      <c r="G89" s="7">
        <v>11</v>
      </c>
      <c r="H89" s="31">
        <f t="shared" si="10"/>
        <v>85173</v>
      </c>
      <c r="I89" s="18">
        <f t="shared" si="9"/>
        <v>720</v>
      </c>
      <c r="J89" s="31">
        <f t="shared" si="11"/>
        <v>5574960</v>
      </c>
      <c r="K89" s="36">
        <f t="shared" si="12"/>
        <v>1.1859522037855565E-2</v>
      </c>
      <c r="L89" s="36">
        <f t="shared" si="13"/>
        <v>0.77625962429600059</v>
      </c>
      <c r="N89">
        <v>12</v>
      </c>
    </row>
    <row r="90" spans="1:14">
      <c r="A90" s="31">
        <v>84</v>
      </c>
      <c r="B90" s="4" t="s">
        <v>1614</v>
      </c>
      <c r="C90" s="7" t="s">
        <v>421</v>
      </c>
      <c r="D90" s="4" t="s">
        <v>26</v>
      </c>
      <c r="E90" s="18">
        <v>7181824</v>
      </c>
      <c r="F90" s="7">
        <v>6114</v>
      </c>
      <c r="G90" s="7">
        <v>20</v>
      </c>
      <c r="H90" s="31">
        <f t="shared" si="10"/>
        <v>122280</v>
      </c>
      <c r="I90" s="18">
        <f t="shared" si="9"/>
        <v>1440</v>
      </c>
      <c r="J90" s="31">
        <f t="shared" si="11"/>
        <v>8804160</v>
      </c>
      <c r="K90" s="36">
        <f t="shared" si="12"/>
        <v>1.7026315320453411E-2</v>
      </c>
      <c r="L90" s="36">
        <f t="shared" si="13"/>
        <v>1.2258947030726457</v>
      </c>
      <c r="N90">
        <v>24</v>
      </c>
    </row>
    <row r="91" spans="1:14">
      <c r="A91" s="31">
        <v>85</v>
      </c>
      <c r="B91" s="4" t="s">
        <v>1614</v>
      </c>
      <c r="C91" s="7" t="s">
        <v>422</v>
      </c>
      <c r="D91" s="4" t="s">
        <v>26</v>
      </c>
      <c r="E91" s="18">
        <v>7181824</v>
      </c>
      <c r="F91" s="7">
        <v>7272</v>
      </c>
      <c r="G91" s="7">
        <v>9</v>
      </c>
      <c r="H91" s="31">
        <f t="shared" si="10"/>
        <v>65448</v>
      </c>
      <c r="I91" s="18">
        <f t="shared" si="9"/>
        <v>720</v>
      </c>
      <c r="J91" s="31">
        <f t="shared" si="11"/>
        <v>5235840</v>
      </c>
      <c r="K91" s="36">
        <f t="shared" si="12"/>
        <v>9.1130052755400304E-3</v>
      </c>
      <c r="L91" s="36">
        <f t="shared" si="13"/>
        <v>0.72904042204320241</v>
      </c>
      <c r="N91">
        <v>12</v>
      </c>
    </row>
    <row r="92" spans="1:14">
      <c r="A92" s="31">
        <v>86</v>
      </c>
      <c r="B92" s="4" t="s">
        <v>1614</v>
      </c>
      <c r="C92" s="7" t="s">
        <v>423</v>
      </c>
      <c r="D92" s="4" t="s">
        <v>26</v>
      </c>
      <c r="E92" s="18">
        <v>7181824</v>
      </c>
      <c r="F92" s="7">
        <v>6934</v>
      </c>
      <c r="G92" s="7">
        <v>7</v>
      </c>
      <c r="H92" s="31">
        <f t="shared" si="10"/>
        <v>48538</v>
      </c>
      <c r="I92" s="18">
        <f t="shared" si="9"/>
        <v>540</v>
      </c>
      <c r="J92" s="31">
        <f t="shared" si="11"/>
        <v>3744360</v>
      </c>
      <c r="K92" s="36">
        <f t="shared" si="12"/>
        <v>6.7584502210023528E-3</v>
      </c>
      <c r="L92" s="36">
        <f t="shared" si="13"/>
        <v>0.52136615990589574</v>
      </c>
      <c r="N92">
        <v>9</v>
      </c>
    </row>
    <row r="93" spans="1:14">
      <c r="A93" s="31">
        <v>87</v>
      </c>
      <c r="B93" s="4" t="s">
        <v>1614</v>
      </c>
      <c r="C93" s="7" t="s">
        <v>424</v>
      </c>
      <c r="D93" s="4" t="s">
        <v>26</v>
      </c>
      <c r="E93" s="18">
        <v>7181824</v>
      </c>
      <c r="F93" s="7">
        <v>3881</v>
      </c>
      <c r="G93" s="7">
        <v>15</v>
      </c>
      <c r="H93" s="31">
        <f t="shared" si="10"/>
        <v>58215</v>
      </c>
      <c r="I93" s="18">
        <f t="shared" si="9"/>
        <v>1080</v>
      </c>
      <c r="J93" s="31">
        <f t="shared" si="11"/>
        <v>4191480</v>
      </c>
      <c r="K93" s="36">
        <f t="shared" si="12"/>
        <v>8.1058795091609043E-3</v>
      </c>
      <c r="L93" s="36">
        <f t="shared" si="13"/>
        <v>0.58362332465958511</v>
      </c>
      <c r="N93">
        <v>18</v>
      </c>
    </row>
    <row r="94" spans="1:14">
      <c r="A94" s="31">
        <v>88</v>
      </c>
      <c r="B94" s="4" t="s">
        <v>1614</v>
      </c>
      <c r="C94" s="7" t="s">
        <v>425</v>
      </c>
      <c r="D94" s="4" t="s">
        <v>26</v>
      </c>
      <c r="E94" s="18">
        <v>7181824</v>
      </c>
      <c r="F94" s="7">
        <v>4729</v>
      </c>
      <c r="G94" s="7">
        <v>14</v>
      </c>
      <c r="H94" s="31">
        <f t="shared" si="10"/>
        <v>66206</v>
      </c>
      <c r="I94" s="18">
        <f t="shared" si="9"/>
        <v>1020</v>
      </c>
      <c r="J94" s="31">
        <f t="shared" si="11"/>
        <v>4823580</v>
      </c>
      <c r="K94" s="36">
        <f t="shared" si="12"/>
        <v>9.218549493833321E-3</v>
      </c>
      <c r="L94" s="36">
        <f t="shared" si="13"/>
        <v>0.67163717740785622</v>
      </c>
      <c r="N94">
        <v>17</v>
      </c>
    </row>
    <row r="95" spans="1:14">
      <c r="A95" s="31">
        <v>89</v>
      </c>
      <c r="B95" s="4" t="s">
        <v>1614</v>
      </c>
      <c r="C95" s="7" t="s">
        <v>426</v>
      </c>
      <c r="D95" s="4" t="s">
        <v>26</v>
      </c>
      <c r="E95" s="18">
        <v>7181824</v>
      </c>
      <c r="F95" s="7">
        <v>3290</v>
      </c>
      <c r="G95" s="7">
        <v>12</v>
      </c>
      <c r="H95" s="31">
        <f t="shared" si="10"/>
        <v>39480</v>
      </c>
      <c r="I95" s="18">
        <f t="shared" si="9"/>
        <v>900</v>
      </c>
      <c r="J95" s="31">
        <f t="shared" si="11"/>
        <v>2961000</v>
      </c>
      <c r="K95" s="36">
        <f t="shared" si="12"/>
        <v>5.4972107364368713E-3</v>
      </c>
      <c r="L95" s="36">
        <f t="shared" si="13"/>
        <v>0.4122908052327654</v>
      </c>
      <c r="N95">
        <v>15</v>
      </c>
    </row>
    <row r="96" spans="1:14">
      <c r="A96" s="31">
        <v>90</v>
      </c>
      <c r="B96" s="4" t="s">
        <v>1614</v>
      </c>
      <c r="C96" s="7" t="s">
        <v>427</v>
      </c>
      <c r="D96" s="4" t="s">
        <v>26</v>
      </c>
      <c r="E96" s="18">
        <v>7181824</v>
      </c>
      <c r="F96" s="7">
        <v>2281</v>
      </c>
      <c r="G96" s="7">
        <v>3</v>
      </c>
      <c r="H96" s="31">
        <f t="shared" si="10"/>
        <v>6843</v>
      </c>
      <c r="I96" s="18">
        <f t="shared" si="9"/>
        <v>240</v>
      </c>
      <c r="J96" s="31">
        <f t="shared" si="11"/>
        <v>547440</v>
      </c>
      <c r="K96" s="36">
        <f t="shared" si="12"/>
        <v>9.528220129036858E-4</v>
      </c>
      <c r="L96" s="36">
        <f t="shared" si="13"/>
        <v>7.6225761032294864E-2</v>
      </c>
      <c r="N96">
        <v>4</v>
      </c>
    </row>
    <row r="97" spans="1:14">
      <c r="A97" s="31">
        <v>91</v>
      </c>
      <c r="B97" s="4" t="s">
        <v>1614</v>
      </c>
      <c r="C97" s="7" t="s">
        <v>428</v>
      </c>
      <c r="D97" s="4" t="s">
        <v>26</v>
      </c>
      <c r="E97" s="18">
        <v>7181824</v>
      </c>
      <c r="F97" s="7">
        <v>5730</v>
      </c>
      <c r="G97" s="7">
        <v>3</v>
      </c>
      <c r="H97" s="31">
        <f t="shared" si="10"/>
        <v>17190</v>
      </c>
      <c r="I97" s="18">
        <f t="shared" si="9"/>
        <v>240</v>
      </c>
      <c r="J97" s="31">
        <f t="shared" si="11"/>
        <v>1375200</v>
      </c>
      <c r="K97" s="36">
        <f t="shared" si="12"/>
        <v>2.393542364725173E-3</v>
      </c>
      <c r="L97" s="36">
        <f t="shared" si="13"/>
        <v>0.19148338917801383</v>
      </c>
      <c r="N97">
        <v>4</v>
      </c>
    </row>
    <row r="98" spans="1:14">
      <c r="A98" s="31">
        <v>92</v>
      </c>
      <c r="B98" s="4" t="s">
        <v>1614</v>
      </c>
      <c r="C98" s="7" t="s">
        <v>429</v>
      </c>
      <c r="D98" s="4" t="s">
        <v>26</v>
      </c>
      <c r="E98" s="18">
        <v>7181824</v>
      </c>
      <c r="F98" s="7">
        <v>2194</v>
      </c>
      <c r="G98" s="7">
        <v>4</v>
      </c>
      <c r="H98" s="31">
        <f t="shared" si="10"/>
        <v>8776</v>
      </c>
      <c r="I98" s="18">
        <f t="shared" si="9"/>
        <v>360</v>
      </c>
      <c r="J98" s="31">
        <f t="shared" si="11"/>
        <v>789840</v>
      </c>
      <c r="K98" s="36">
        <f t="shared" si="12"/>
        <v>1.2219736935909318E-3</v>
      </c>
      <c r="L98" s="36">
        <f t="shared" si="13"/>
        <v>0.10997763242318385</v>
      </c>
      <c r="N98">
        <v>6</v>
      </c>
    </row>
    <row r="99" spans="1:14">
      <c r="A99" s="31">
        <v>93</v>
      </c>
      <c r="B99" s="4" t="s">
        <v>1614</v>
      </c>
      <c r="C99" s="7" t="s">
        <v>430</v>
      </c>
      <c r="D99" s="4" t="s">
        <v>26</v>
      </c>
      <c r="E99" s="18">
        <v>7181824</v>
      </c>
      <c r="F99" s="7">
        <v>8199</v>
      </c>
      <c r="G99" s="7">
        <v>6</v>
      </c>
      <c r="H99" s="31">
        <f t="shared" si="10"/>
        <v>49194</v>
      </c>
      <c r="I99" s="18">
        <f t="shared" si="9"/>
        <v>420</v>
      </c>
      <c r="J99" s="31">
        <f t="shared" si="11"/>
        <v>3443580</v>
      </c>
      <c r="K99" s="36">
        <f t="shared" si="12"/>
        <v>6.8497919191559137E-3</v>
      </c>
      <c r="L99" s="36">
        <f t="shared" si="13"/>
        <v>0.47948543434091395</v>
      </c>
      <c r="N99">
        <v>7</v>
      </c>
    </row>
    <row r="100" spans="1:14">
      <c r="A100" s="31">
        <v>94</v>
      </c>
      <c r="B100" s="4" t="s">
        <v>1614</v>
      </c>
      <c r="C100" s="7" t="s">
        <v>431</v>
      </c>
      <c r="D100" s="4" t="s">
        <v>26</v>
      </c>
      <c r="E100" s="18">
        <v>7181824</v>
      </c>
      <c r="F100" s="7">
        <v>3279</v>
      </c>
      <c r="G100" s="7">
        <v>5</v>
      </c>
      <c r="H100" s="31">
        <f t="shared" si="10"/>
        <v>16395</v>
      </c>
      <c r="I100" s="18">
        <f t="shared" si="9"/>
        <v>420</v>
      </c>
      <c r="J100" s="31">
        <f t="shared" si="11"/>
        <v>1377180</v>
      </c>
      <c r="K100" s="36">
        <f t="shared" si="12"/>
        <v>2.2828462518713908E-3</v>
      </c>
      <c r="L100" s="36">
        <f t="shared" si="13"/>
        <v>0.19175908515719683</v>
      </c>
      <c r="N100">
        <v>7</v>
      </c>
    </row>
    <row r="101" spans="1:14">
      <c r="A101" s="31">
        <v>95</v>
      </c>
      <c r="B101" s="4" t="s">
        <v>1614</v>
      </c>
      <c r="C101" s="7" t="s">
        <v>107</v>
      </c>
      <c r="D101" s="4" t="s">
        <v>26</v>
      </c>
      <c r="E101" s="18">
        <v>7181824</v>
      </c>
      <c r="F101" s="7">
        <v>2436</v>
      </c>
      <c r="G101" s="7">
        <v>7</v>
      </c>
      <c r="H101" s="31">
        <f t="shared" si="10"/>
        <v>17052</v>
      </c>
      <c r="I101" s="18">
        <f t="shared" si="9"/>
        <v>660</v>
      </c>
      <c r="J101" s="31">
        <f t="shared" si="11"/>
        <v>1607760</v>
      </c>
      <c r="K101" s="36">
        <f t="shared" si="12"/>
        <v>2.3743271904184786E-3</v>
      </c>
      <c r="L101" s="36">
        <f t="shared" si="13"/>
        <v>0.22386513509659942</v>
      </c>
      <c r="N101">
        <v>11</v>
      </c>
    </row>
    <row r="102" spans="1:14">
      <c r="A102" s="31">
        <v>96</v>
      </c>
      <c r="B102" s="4" t="s">
        <v>1614</v>
      </c>
      <c r="C102" s="7" t="s">
        <v>432</v>
      </c>
      <c r="D102" s="4" t="s">
        <v>26</v>
      </c>
      <c r="E102" s="18">
        <v>7181824</v>
      </c>
      <c r="F102" s="7">
        <v>76</v>
      </c>
      <c r="G102" s="7">
        <v>5</v>
      </c>
      <c r="H102" s="31">
        <f t="shared" si="10"/>
        <v>380</v>
      </c>
      <c r="I102" s="18">
        <f t="shared" si="9"/>
        <v>1620</v>
      </c>
      <c r="J102" s="31">
        <f t="shared" si="11"/>
        <v>123120</v>
      </c>
      <c r="K102" s="36">
        <f t="shared" si="12"/>
        <v>5.2911349540172524E-5</v>
      </c>
      <c r="L102" s="36">
        <f t="shared" si="13"/>
        <v>1.7143277251015897E-2</v>
      </c>
      <c r="N102">
        <v>27</v>
      </c>
    </row>
    <row r="103" spans="1:14">
      <c r="A103" s="31">
        <v>97</v>
      </c>
      <c r="B103" s="4" t="s">
        <v>1614</v>
      </c>
      <c r="C103" s="7" t="s">
        <v>433</v>
      </c>
      <c r="D103" s="4" t="s">
        <v>26</v>
      </c>
      <c r="E103" s="18">
        <v>7181824</v>
      </c>
      <c r="F103" s="7">
        <v>5308</v>
      </c>
      <c r="G103" s="7">
        <v>15</v>
      </c>
      <c r="H103" s="31">
        <f t="shared" si="10"/>
        <v>79620</v>
      </c>
      <c r="I103" s="18">
        <f t="shared" si="9"/>
        <v>1620</v>
      </c>
      <c r="J103" s="31">
        <f t="shared" si="11"/>
        <v>8598960</v>
      </c>
      <c r="K103" s="36">
        <f t="shared" si="12"/>
        <v>1.1086320132601411E-2</v>
      </c>
      <c r="L103" s="36">
        <f t="shared" si="13"/>
        <v>1.1973225743209523</v>
      </c>
      <c r="N103">
        <v>27</v>
      </c>
    </row>
    <row r="104" spans="1:14">
      <c r="A104" s="31">
        <v>98</v>
      </c>
      <c r="B104" s="4" t="s">
        <v>1614</v>
      </c>
      <c r="C104" s="7" t="s">
        <v>434</v>
      </c>
      <c r="D104" s="4" t="s">
        <v>26</v>
      </c>
      <c r="E104" s="18">
        <v>7181824</v>
      </c>
      <c r="F104" s="7">
        <v>8955</v>
      </c>
      <c r="G104" s="7">
        <v>45</v>
      </c>
      <c r="H104" s="31">
        <f t="shared" si="10"/>
        <v>402975</v>
      </c>
      <c r="I104" s="18">
        <f t="shared" si="9"/>
        <v>3600</v>
      </c>
      <c r="J104" s="31">
        <f t="shared" si="11"/>
        <v>32238000</v>
      </c>
      <c r="K104" s="36">
        <f t="shared" si="12"/>
        <v>5.6110397581450061E-2</v>
      </c>
      <c r="L104" s="36">
        <f t="shared" si="13"/>
        <v>4.4888318065160044</v>
      </c>
      <c r="N104">
        <v>60</v>
      </c>
    </row>
    <row r="105" spans="1:14">
      <c r="A105" s="31">
        <v>99</v>
      </c>
      <c r="B105" s="4" t="s">
        <v>1614</v>
      </c>
      <c r="C105" s="7" t="s">
        <v>435</v>
      </c>
      <c r="D105" s="4" t="s">
        <v>26</v>
      </c>
      <c r="E105" s="18">
        <v>7181824</v>
      </c>
      <c r="F105" s="7">
        <v>10755</v>
      </c>
      <c r="G105" s="7">
        <v>23</v>
      </c>
      <c r="H105" s="31">
        <f t="shared" si="10"/>
        <v>247365</v>
      </c>
      <c r="I105" s="18">
        <f t="shared" si="9"/>
        <v>2160</v>
      </c>
      <c r="J105" s="31">
        <f t="shared" si="11"/>
        <v>23230800</v>
      </c>
      <c r="K105" s="36">
        <f t="shared" si="12"/>
        <v>3.4443199944749411E-2</v>
      </c>
      <c r="L105" s="36">
        <f t="shared" si="13"/>
        <v>3.234665733941684</v>
      </c>
      <c r="N105">
        <v>36</v>
      </c>
    </row>
    <row r="106" spans="1:14">
      <c r="A106" s="31">
        <v>100</v>
      </c>
      <c r="B106" s="4" t="s">
        <v>1614</v>
      </c>
      <c r="C106" s="7" t="s">
        <v>436</v>
      </c>
      <c r="D106" s="4" t="s">
        <v>26</v>
      </c>
      <c r="E106" s="18">
        <v>7181824</v>
      </c>
      <c r="F106" s="7">
        <v>1147</v>
      </c>
      <c r="G106" s="7">
        <v>8</v>
      </c>
      <c r="H106" s="31">
        <f t="shared" si="10"/>
        <v>9176</v>
      </c>
      <c r="I106" s="18">
        <f t="shared" si="9"/>
        <v>720</v>
      </c>
      <c r="J106" s="31">
        <f t="shared" si="11"/>
        <v>825840</v>
      </c>
      <c r="K106" s="36">
        <f t="shared" si="12"/>
        <v>1.2776698510016398E-3</v>
      </c>
      <c r="L106" s="36">
        <f t="shared" si="13"/>
        <v>0.11499028659014757</v>
      </c>
      <c r="N106">
        <v>12</v>
      </c>
    </row>
    <row r="107" spans="1:14">
      <c r="A107" s="31">
        <v>101</v>
      </c>
      <c r="B107" s="4" t="s">
        <v>1614</v>
      </c>
      <c r="C107" s="7" t="s">
        <v>437</v>
      </c>
      <c r="D107" s="4" t="s">
        <v>26</v>
      </c>
      <c r="E107" s="18">
        <v>7181824</v>
      </c>
      <c r="F107" s="7">
        <v>6428</v>
      </c>
      <c r="G107" s="7">
        <v>17</v>
      </c>
      <c r="H107" s="31">
        <f t="shared" si="10"/>
        <v>109276</v>
      </c>
      <c r="I107" s="18">
        <f t="shared" si="9"/>
        <v>2340</v>
      </c>
      <c r="J107" s="31">
        <f t="shared" si="11"/>
        <v>15041520</v>
      </c>
      <c r="K107" s="36">
        <f t="shared" si="12"/>
        <v>1.5215633243031297E-2</v>
      </c>
      <c r="L107" s="36">
        <f t="shared" si="13"/>
        <v>2.0943871640407785</v>
      </c>
      <c r="N107">
        <v>39</v>
      </c>
    </row>
    <row r="108" spans="1:14">
      <c r="A108" s="31">
        <v>102</v>
      </c>
      <c r="B108" s="4" t="s">
        <v>1614</v>
      </c>
      <c r="C108" s="7" t="s">
        <v>438</v>
      </c>
      <c r="D108" s="4" t="s">
        <v>26</v>
      </c>
      <c r="E108" s="18">
        <v>7181824</v>
      </c>
      <c r="F108" s="7">
        <v>11212</v>
      </c>
      <c r="G108" s="7">
        <v>18</v>
      </c>
      <c r="H108" s="31">
        <f t="shared" si="10"/>
        <v>201816</v>
      </c>
      <c r="I108" s="18">
        <f t="shared" si="9"/>
        <v>1500</v>
      </c>
      <c r="J108" s="31">
        <f t="shared" si="11"/>
        <v>16818000</v>
      </c>
      <c r="K108" s="36">
        <f t="shared" si="12"/>
        <v>2.8100939259998573E-2</v>
      </c>
      <c r="L108" s="36">
        <f t="shared" si="13"/>
        <v>2.3417449383332145</v>
      </c>
      <c r="N108">
        <v>25</v>
      </c>
    </row>
    <row r="109" spans="1:14">
      <c r="A109" s="31">
        <v>103</v>
      </c>
      <c r="B109" s="4" t="s">
        <v>1614</v>
      </c>
      <c r="C109" s="7" t="s">
        <v>439</v>
      </c>
      <c r="D109" s="4" t="s">
        <v>26</v>
      </c>
      <c r="E109" s="18">
        <v>7181824</v>
      </c>
      <c r="F109" s="7">
        <v>8607</v>
      </c>
      <c r="G109" s="7">
        <v>36</v>
      </c>
      <c r="H109" s="31">
        <f t="shared" si="10"/>
        <v>309852</v>
      </c>
      <c r="I109" s="18">
        <f t="shared" si="9"/>
        <v>2760</v>
      </c>
      <c r="J109" s="31">
        <f t="shared" si="11"/>
        <v>23755320</v>
      </c>
      <c r="K109" s="36">
        <f t="shared" si="12"/>
        <v>4.3143914415056675E-2</v>
      </c>
      <c r="L109" s="36">
        <f t="shared" si="13"/>
        <v>3.3077001051543453</v>
      </c>
      <c r="N109">
        <v>46</v>
      </c>
    </row>
    <row r="110" spans="1:14">
      <c r="A110" s="31">
        <v>104</v>
      </c>
      <c r="B110" s="4" t="s">
        <v>1614</v>
      </c>
      <c r="C110" s="7" t="s">
        <v>440</v>
      </c>
      <c r="D110" s="4" t="s">
        <v>26</v>
      </c>
      <c r="E110" s="18">
        <v>7181824</v>
      </c>
      <c r="F110" s="7">
        <v>2613</v>
      </c>
      <c r="G110" s="7">
        <v>14</v>
      </c>
      <c r="H110" s="31">
        <f t="shared" si="10"/>
        <v>36582</v>
      </c>
      <c r="I110" s="18">
        <f t="shared" si="9"/>
        <v>1320</v>
      </c>
      <c r="J110" s="31">
        <f t="shared" si="11"/>
        <v>3449160</v>
      </c>
      <c r="K110" s="36">
        <f t="shared" si="12"/>
        <v>5.093692075996293E-3</v>
      </c>
      <c r="L110" s="36">
        <f t="shared" si="13"/>
        <v>0.4802623957367933</v>
      </c>
      <c r="N110">
        <v>22</v>
      </c>
    </row>
    <row r="111" spans="1:14">
      <c r="A111" s="31">
        <v>105</v>
      </c>
      <c r="B111" s="4" t="s">
        <v>1614</v>
      </c>
      <c r="C111" s="7" t="s">
        <v>441</v>
      </c>
      <c r="D111" s="4" t="s">
        <v>26</v>
      </c>
      <c r="E111" s="18">
        <v>7181824</v>
      </c>
      <c r="F111" s="7">
        <v>2158</v>
      </c>
      <c r="G111" s="7">
        <v>10</v>
      </c>
      <c r="H111" s="31">
        <f t="shared" si="10"/>
        <v>21580</v>
      </c>
      <c r="I111" s="18">
        <f t="shared" si="9"/>
        <v>840</v>
      </c>
      <c r="J111" s="31">
        <f t="shared" si="11"/>
        <v>1812720</v>
      </c>
      <c r="K111" s="36">
        <f t="shared" si="12"/>
        <v>3.0048076923076925E-3</v>
      </c>
      <c r="L111" s="36">
        <f t="shared" si="13"/>
        <v>0.25240384615384615</v>
      </c>
      <c r="N111">
        <v>14</v>
      </c>
    </row>
    <row r="112" spans="1:14">
      <c r="A112" s="31">
        <v>106</v>
      </c>
      <c r="B112" s="4" t="s">
        <v>1614</v>
      </c>
      <c r="C112" s="7" t="s">
        <v>442</v>
      </c>
      <c r="D112" s="4" t="s">
        <v>26</v>
      </c>
      <c r="E112" s="18">
        <v>7181824</v>
      </c>
      <c r="F112" s="7">
        <v>2903</v>
      </c>
      <c r="G112" s="7">
        <v>19</v>
      </c>
      <c r="H112" s="31">
        <f t="shared" si="10"/>
        <v>55157</v>
      </c>
      <c r="I112" s="18">
        <f t="shared" si="9"/>
        <v>1920</v>
      </c>
      <c r="J112" s="31">
        <f t="shared" si="11"/>
        <v>5573760</v>
      </c>
      <c r="K112" s="36">
        <f t="shared" si="12"/>
        <v>7.6800823857560421E-3</v>
      </c>
      <c r="L112" s="36">
        <f t="shared" si="13"/>
        <v>0.77609253582376847</v>
      </c>
      <c r="N112">
        <v>32</v>
      </c>
    </row>
    <row r="113" spans="1:14">
      <c r="A113" s="31">
        <v>107</v>
      </c>
      <c r="B113" s="4" t="s">
        <v>1614</v>
      </c>
      <c r="C113" s="7" t="s">
        <v>443</v>
      </c>
      <c r="D113" s="4" t="s">
        <v>26</v>
      </c>
      <c r="E113" s="18">
        <v>7181824</v>
      </c>
      <c r="F113" s="7">
        <v>6149</v>
      </c>
      <c r="G113" s="7">
        <v>30</v>
      </c>
      <c r="H113" s="31">
        <f t="shared" si="10"/>
        <v>184470</v>
      </c>
      <c r="I113" s="18">
        <f t="shared" si="9"/>
        <v>4020</v>
      </c>
      <c r="J113" s="31">
        <f t="shared" si="11"/>
        <v>24718980</v>
      </c>
      <c r="K113" s="36">
        <f t="shared" si="12"/>
        <v>2.5685675393883226E-2</v>
      </c>
      <c r="L113" s="36">
        <f t="shared" si="13"/>
        <v>3.4418805027803523</v>
      </c>
      <c r="N113">
        <v>67</v>
      </c>
    </row>
    <row r="114" spans="1:14">
      <c r="A114" s="31">
        <v>108</v>
      </c>
      <c r="B114" s="4" t="s">
        <v>1614</v>
      </c>
      <c r="C114" s="7" t="s">
        <v>444</v>
      </c>
      <c r="D114" s="4" t="s">
        <v>26</v>
      </c>
      <c r="E114" s="18">
        <v>7181824</v>
      </c>
      <c r="F114" s="7">
        <v>7558</v>
      </c>
      <c r="G114" s="7">
        <v>25</v>
      </c>
      <c r="H114" s="31">
        <f t="shared" si="10"/>
        <v>188950</v>
      </c>
      <c r="I114" s="18">
        <f t="shared" si="9"/>
        <v>2340</v>
      </c>
      <c r="J114" s="31">
        <f t="shared" si="11"/>
        <v>17685720</v>
      </c>
      <c r="K114" s="36">
        <f t="shared" si="12"/>
        <v>2.6309472356883155E-2</v>
      </c>
      <c r="L114" s="36">
        <f t="shared" si="13"/>
        <v>2.4625666126042631</v>
      </c>
      <c r="N114">
        <v>39</v>
      </c>
    </row>
    <row r="115" spans="1:14">
      <c r="A115" s="31">
        <v>109</v>
      </c>
      <c r="B115" s="4" t="s">
        <v>1614</v>
      </c>
      <c r="C115" s="7" t="s">
        <v>445</v>
      </c>
      <c r="D115" s="4" t="s">
        <v>26</v>
      </c>
      <c r="E115" s="18">
        <v>7181824</v>
      </c>
      <c r="F115" s="7">
        <v>31</v>
      </c>
      <c r="G115" s="7">
        <v>1</v>
      </c>
      <c r="H115" s="31">
        <f t="shared" si="10"/>
        <v>31</v>
      </c>
      <c r="I115" s="18">
        <f t="shared" si="9"/>
        <v>60</v>
      </c>
      <c r="J115" s="31">
        <f t="shared" si="11"/>
        <v>1860</v>
      </c>
      <c r="K115" s="36">
        <f t="shared" si="12"/>
        <v>4.3164521993298634E-6</v>
      </c>
      <c r="L115" s="36">
        <f t="shared" si="13"/>
        <v>2.5898713195979185E-4</v>
      </c>
      <c r="N115">
        <v>1</v>
      </c>
    </row>
    <row r="116" spans="1:14">
      <c r="A116" s="31">
        <v>110</v>
      </c>
      <c r="B116" s="4" t="s">
        <v>1614</v>
      </c>
      <c r="C116" s="7" t="s">
        <v>446</v>
      </c>
      <c r="D116" s="4" t="s">
        <v>26</v>
      </c>
      <c r="E116" s="18">
        <v>7181824</v>
      </c>
      <c r="F116" s="7">
        <v>10</v>
      </c>
      <c r="G116" s="7">
        <v>0</v>
      </c>
      <c r="H116" s="31">
        <f t="shared" si="10"/>
        <v>0</v>
      </c>
      <c r="I116" s="18">
        <f t="shared" si="9"/>
        <v>0</v>
      </c>
      <c r="J116" s="31">
        <f t="shared" si="11"/>
        <v>0</v>
      </c>
      <c r="K116" s="36">
        <f t="shared" si="12"/>
        <v>0</v>
      </c>
      <c r="L116" s="36">
        <f t="shared" si="13"/>
        <v>0</v>
      </c>
      <c r="N116">
        <v>0</v>
      </c>
    </row>
    <row r="117" spans="1:14">
      <c r="A117" s="31">
        <v>111</v>
      </c>
      <c r="B117" s="4" t="s">
        <v>1614</v>
      </c>
      <c r="C117" s="7" t="s">
        <v>447</v>
      </c>
      <c r="D117" s="4" t="s">
        <v>26</v>
      </c>
      <c r="E117" s="18">
        <v>7181824</v>
      </c>
      <c r="F117" s="7">
        <v>25</v>
      </c>
      <c r="G117" s="7">
        <v>2</v>
      </c>
      <c r="H117" s="31">
        <f t="shared" si="10"/>
        <v>50</v>
      </c>
      <c r="I117" s="18">
        <f t="shared" si="9"/>
        <v>180</v>
      </c>
      <c r="J117" s="31">
        <f t="shared" si="11"/>
        <v>4500</v>
      </c>
      <c r="K117" s="36">
        <f t="shared" si="12"/>
        <v>6.9620196763384898E-6</v>
      </c>
      <c r="L117" s="36">
        <f t="shared" si="13"/>
        <v>6.2658177087046411E-4</v>
      </c>
      <c r="N117">
        <v>3</v>
      </c>
    </row>
    <row r="118" spans="1:14">
      <c r="A118" s="31">
        <v>112</v>
      </c>
      <c r="B118" s="4" t="s">
        <v>1614</v>
      </c>
      <c r="C118" s="7" t="s">
        <v>448</v>
      </c>
      <c r="D118" s="4" t="s">
        <v>26</v>
      </c>
      <c r="E118" s="18">
        <v>7181824</v>
      </c>
      <c r="F118" s="7">
        <v>100</v>
      </c>
      <c r="G118" s="7">
        <v>7</v>
      </c>
      <c r="H118" s="31">
        <f t="shared" si="10"/>
        <v>700</v>
      </c>
      <c r="I118" s="18">
        <f t="shared" si="9"/>
        <v>960</v>
      </c>
      <c r="J118" s="31">
        <f t="shared" si="11"/>
        <v>96000</v>
      </c>
      <c r="K118" s="36">
        <f t="shared" si="12"/>
        <v>9.7468275468738866E-5</v>
      </c>
      <c r="L118" s="36">
        <f t="shared" si="13"/>
        <v>1.3367077778569901E-2</v>
      </c>
      <c r="N118">
        <v>16</v>
      </c>
    </row>
    <row r="119" spans="1:14">
      <c r="A119" s="31">
        <v>113</v>
      </c>
      <c r="B119" s="4" t="s">
        <v>1614</v>
      </c>
      <c r="C119" s="7" t="s">
        <v>449</v>
      </c>
      <c r="D119" s="4" t="s">
        <v>26</v>
      </c>
      <c r="E119" s="18">
        <v>7181824</v>
      </c>
      <c r="F119" s="7">
        <v>695</v>
      </c>
      <c r="G119" s="7">
        <v>8</v>
      </c>
      <c r="H119" s="31">
        <f t="shared" si="10"/>
        <v>5560</v>
      </c>
      <c r="I119" s="18">
        <f t="shared" si="9"/>
        <v>6180</v>
      </c>
      <c r="J119" s="31">
        <f t="shared" si="11"/>
        <v>4295100</v>
      </c>
      <c r="K119" s="36">
        <f t="shared" si="12"/>
        <v>7.7417658800884009E-4</v>
      </c>
      <c r="L119" s="36">
        <f t="shared" si="13"/>
        <v>0.59805141423682895</v>
      </c>
      <c r="N119">
        <v>103</v>
      </c>
    </row>
    <row r="120" spans="1:14">
      <c r="A120" s="31">
        <v>114</v>
      </c>
      <c r="B120" s="4" t="s">
        <v>1614</v>
      </c>
      <c r="C120" s="7" t="s">
        <v>450</v>
      </c>
      <c r="D120" s="4" t="s">
        <v>26</v>
      </c>
      <c r="E120" s="18">
        <v>7181824</v>
      </c>
      <c r="F120" s="7">
        <v>79</v>
      </c>
      <c r="G120" s="7">
        <v>1</v>
      </c>
      <c r="H120" s="31">
        <f t="shared" si="10"/>
        <v>79</v>
      </c>
      <c r="I120" s="18">
        <f t="shared" si="9"/>
        <v>420</v>
      </c>
      <c r="J120" s="31">
        <f t="shared" si="11"/>
        <v>33180</v>
      </c>
      <c r="K120" s="36">
        <f t="shared" si="12"/>
        <v>1.0999991088614815E-5</v>
      </c>
      <c r="L120" s="36">
        <f t="shared" si="13"/>
        <v>4.6199962572182219E-3</v>
      </c>
      <c r="N120">
        <v>7</v>
      </c>
    </row>
    <row r="121" spans="1:14">
      <c r="A121" s="31">
        <v>115</v>
      </c>
      <c r="B121" s="4" t="s">
        <v>1614</v>
      </c>
      <c r="C121" s="7" t="s">
        <v>451</v>
      </c>
      <c r="D121" s="4" t="s">
        <v>26</v>
      </c>
      <c r="E121" s="18">
        <v>7181824</v>
      </c>
      <c r="F121" s="7">
        <v>89</v>
      </c>
      <c r="G121" s="7">
        <v>3</v>
      </c>
      <c r="H121" s="31">
        <f t="shared" si="10"/>
        <v>267</v>
      </c>
      <c r="I121" s="18">
        <f t="shared" si="9"/>
        <v>840</v>
      </c>
      <c r="J121" s="31">
        <f t="shared" si="11"/>
        <v>74760</v>
      </c>
      <c r="K121" s="36">
        <f t="shared" si="12"/>
        <v>3.7177185071647535E-5</v>
      </c>
      <c r="L121" s="36">
        <f t="shared" si="13"/>
        <v>1.040961182006131E-2</v>
      </c>
      <c r="N121">
        <v>14</v>
      </c>
    </row>
    <row r="122" spans="1:14">
      <c r="A122" s="31">
        <v>116</v>
      </c>
      <c r="B122" s="4" t="s">
        <v>1614</v>
      </c>
      <c r="C122" s="7" t="s">
        <v>452</v>
      </c>
      <c r="D122" s="4" t="s">
        <v>26</v>
      </c>
      <c r="E122" s="18">
        <v>7181824</v>
      </c>
      <c r="F122" s="7">
        <v>530</v>
      </c>
      <c r="G122" s="7">
        <v>14</v>
      </c>
      <c r="H122" s="31">
        <f t="shared" si="10"/>
        <v>7420</v>
      </c>
      <c r="I122" s="18">
        <f t="shared" si="9"/>
        <v>2520</v>
      </c>
      <c r="J122" s="31">
        <f t="shared" si="11"/>
        <v>1335600</v>
      </c>
      <c r="K122" s="36">
        <f t="shared" si="12"/>
        <v>1.0331637199686319E-3</v>
      </c>
      <c r="L122" s="36">
        <f t="shared" si="13"/>
        <v>0.18596946959435376</v>
      </c>
      <c r="N122">
        <v>42</v>
      </c>
    </row>
    <row r="123" spans="1:14">
      <c r="A123" s="31">
        <v>117</v>
      </c>
      <c r="B123" s="4" t="s">
        <v>1614</v>
      </c>
      <c r="C123" s="7" t="s">
        <v>453</v>
      </c>
      <c r="D123" s="4" t="s">
        <v>26</v>
      </c>
      <c r="E123" s="18">
        <v>7181824</v>
      </c>
      <c r="F123" s="7">
        <v>1200</v>
      </c>
      <c r="G123" s="7">
        <v>5</v>
      </c>
      <c r="H123" s="31">
        <f t="shared" si="10"/>
        <v>6000</v>
      </c>
      <c r="I123" s="18">
        <f t="shared" si="9"/>
        <v>480</v>
      </c>
      <c r="J123" s="31">
        <f t="shared" si="11"/>
        <v>576000</v>
      </c>
      <c r="K123" s="36">
        <f t="shared" si="12"/>
        <v>8.3544236116061881E-4</v>
      </c>
      <c r="L123" s="36">
        <f t="shared" si="13"/>
        <v>8.0202466671419406E-2</v>
      </c>
      <c r="N123">
        <v>8</v>
      </c>
    </row>
    <row r="124" spans="1:14">
      <c r="A124" s="31">
        <v>118</v>
      </c>
      <c r="B124" s="4" t="s">
        <v>1614</v>
      </c>
      <c r="C124" s="7" t="s">
        <v>454</v>
      </c>
      <c r="D124" s="4" t="s">
        <v>26</v>
      </c>
      <c r="E124" s="18">
        <v>7181824</v>
      </c>
      <c r="F124" s="7">
        <v>67</v>
      </c>
      <c r="G124" s="7">
        <v>5</v>
      </c>
      <c r="H124" s="31">
        <f t="shared" si="10"/>
        <v>335</v>
      </c>
      <c r="I124" s="18">
        <f t="shared" si="9"/>
        <v>540</v>
      </c>
      <c r="J124" s="31">
        <f t="shared" si="11"/>
        <v>36180</v>
      </c>
      <c r="K124" s="36">
        <f t="shared" si="12"/>
        <v>4.6645531831467881E-5</v>
      </c>
      <c r="L124" s="36">
        <f t="shared" si="13"/>
        <v>5.0377174377985315E-3</v>
      </c>
      <c r="N124">
        <v>9</v>
      </c>
    </row>
    <row r="125" spans="1:14">
      <c r="A125" s="31">
        <v>119</v>
      </c>
      <c r="B125" s="4" t="s">
        <v>1614</v>
      </c>
      <c r="C125" s="7" t="s">
        <v>455</v>
      </c>
      <c r="D125" s="4" t="s">
        <v>26</v>
      </c>
      <c r="E125" s="18">
        <v>7181824</v>
      </c>
      <c r="F125" s="7">
        <v>295</v>
      </c>
      <c r="G125" s="7">
        <v>2</v>
      </c>
      <c r="H125" s="31">
        <f t="shared" si="10"/>
        <v>590</v>
      </c>
      <c r="I125" s="18">
        <f t="shared" si="9"/>
        <v>300</v>
      </c>
      <c r="J125" s="31">
        <f t="shared" si="11"/>
        <v>88500</v>
      </c>
      <c r="K125" s="36">
        <f t="shared" si="12"/>
        <v>8.2151832180794184E-5</v>
      </c>
      <c r="L125" s="36">
        <f t="shared" si="13"/>
        <v>1.2322774827119127E-2</v>
      </c>
      <c r="N125">
        <v>5</v>
      </c>
    </row>
    <row r="126" spans="1:14">
      <c r="A126" s="31">
        <v>120</v>
      </c>
      <c r="B126" s="4" t="s">
        <v>1614</v>
      </c>
      <c r="C126" s="7" t="s">
        <v>456</v>
      </c>
      <c r="D126" s="4" t="s">
        <v>26</v>
      </c>
      <c r="E126" s="18">
        <v>7181824</v>
      </c>
      <c r="F126" s="7">
        <v>81</v>
      </c>
      <c r="G126" s="7">
        <v>1</v>
      </c>
      <c r="H126" s="31">
        <f t="shared" si="10"/>
        <v>81</v>
      </c>
      <c r="I126" s="18">
        <f t="shared" si="9"/>
        <v>180</v>
      </c>
      <c r="J126" s="31">
        <f t="shared" si="11"/>
        <v>14580</v>
      </c>
      <c r="K126" s="36">
        <f t="shared" si="12"/>
        <v>1.1278471875668354E-5</v>
      </c>
      <c r="L126" s="36">
        <f t="shared" si="13"/>
        <v>2.0301249376203038E-3</v>
      </c>
      <c r="N126">
        <v>3</v>
      </c>
    </row>
    <row r="127" spans="1:14">
      <c r="A127" s="31">
        <v>121</v>
      </c>
      <c r="B127" s="4" t="s">
        <v>1614</v>
      </c>
      <c r="C127" s="7" t="s">
        <v>457</v>
      </c>
      <c r="D127" s="4" t="s">
        <v>26</v>
      </c>
      <c r="E127" s="18">
        <v>7181824</v>
      </c>
      <c r="F127" s="7">
        <v>8648</v>
      </c>
      <c r="G127" s="7">
        <v>10</v>
      </c>
      <c r="H127" s="31">
        <f t="shared" si="10"/>
        <v>86480</v>
      </c>
      <c r="I127" s="18">
        <f t="shared" si="9"/>
        <v>1200</v>
      </c>
      <c r="J127" s="31">
        <f t="shared" si="11"/>
        <v>10377600</v>
      </c>
      <c r="K127" s="36">
        <f t="shared" si="12"/>
        <v>1.2041509232195052E-2</v>
      </c>
      <c r="L127" s="36">
        <f t="shared" si="13"/>
        <v>1.4449811078634063</v>
      </c>
      <c r="N127">
        <v>20</v>
      </c>
    </row>
    <row r="128" spans="1:14">
      <c r="A128" s="31">
        <v>122</v>
      </c>
      <c r="B128" s="4" t="s">
        <v>1614</v>
      </c>
      <c r="C128" s="7" t="s">
        <v>458</v>
      </c>
      <c r="D128" s="4" t="s">
        <v>26</v>
      </c>
      <c r="E128" s="18">
        <v>7181824</v>
      </c>
      <c r="F128" s="7">
        <v>4290</v>
      </c>
      <c r="G128" s="7">
        <v>7</v>
      </c>
      <c r="H128" s="31">
        <f t="shared" si="10"/>
        <v>30030</v>
      </c>
      <c r="I128" s="18">
        <f t="shared" si="9"/>
        <v>1020</v>
      </c>
      <c r="J128" s="31">
        <f t="shared" si="11"/>
        <v>4375800</v>
      </c>
      <c r="K128" s="36">
        <f t="shared" si="12"/>
        <v>4.1813890176088967E-3</v>
      </c>
      <c r="L128" s="36">
        <f t="shared" si="13"/>
        <v>0.60928811399443927</v>
      </c>
      <c r="N128">
        <v>17</v>
      </c>
    </row>
    <row r="129" spans="1:14">
      <c r="A129" s="31">
        <v>123</v>
      </c>
      <c r="B129" s="4" t="s">
        <v>1614</v>
      </c>
      <c r="C129" s="7" t="s">
        <v>459</v>
      </c>
      <c r="D129" s="4" t="s">
        <v>26</v>
      </c>
      <c r="E129" s="18">
        <v>7181824</v>
      </c>
      <c r="F129" s="7">
        <v>6894</v>
      </c>
      <c r="G129" s="7">
        <v>60</v>
      </c>
      <c r="H129" s="31">
        <f t="shared" si="10"/>
        <v>413640</v>
      </c>
      <c r="I129" s="18">
        <f t="shared" si="9"/>
        <v>6000</v>
      </c>
      <c r="J129" s="31">
        <f t="shared" si="11"/>
        <v>41364000</v>
      </c>
      <c r="K129" s="36">
        <f t="shared" si="12"/>
        <v>5.7595396378413058E-2</v>
      </c>
      <c r="L129" s="36">
        <f t="shared" si="13"/>
        <v>5.7595396378413062</v>
      </c>
      <c r="N129">
        <v>100</v>
      </c>
    </row>
    <row r="130" spans="1:14">
      <c r="A130" s="31">
        <v>124</v>
      </c>
      <c r="B130" s="4" t="s">
        <v>1614</v>
      </c>
      <c r="C130" s="7" t="s">
        <v>460</v>
      </c>
      <c r="D130" s="4" t="s">
        <v>26</v>
      </c>
      <c r="E130" s="18">
        <v>7181824</v>
      </c>
      <c r="F130" s="7">
        <v>5230</v>
      </c>
      <c r="G130" s="7">
        <v>8</v>
      </c>
      <c r="H130" s="31">
        <f t="shared" si="10"/>
        <v>41840</v>
      </c>
      <c r="I130" s="18">
        <f t="shared" si="9"/>
        <v>540</v>
      </c>
      <c r="J130" s="31">
        <f t="shared" si="11"/>
        <v>2824200</v>
      </c>
      <c r="K130" s="36">
        <f t="shared" si="12"/>
        <v>5.8258180651600483E-3</v>
      </c>
      <c r="L130" s="36">
        <f t="shared" si="13"/>
        <v>0.3932427193983033</v>
      </c>
      <c r="N130">
        <v>9</v>
      </c>
    </row>
    <row r="131" spans="1:14">
      <c r="A131" s="31">
        <v>125</v>
      </c>
      <c r="B131" s="4" t="s">
        <v>1614</v>
      </c>
      <c r="C131" s="7" t="s">
        <v>461</v>
      </c>
      <c r="D131" s="4" t="s">
        <v>26</v>
      </c>
      <c r="E131" s="18">
        <v>7181824</v>
      </c>
      <c r="F131" s="7">
        <v>5119</v>
      </c>
      <c r="G131" s="7">
        <v>11</v>
      </c>
      <c r="H131" s="31">
        <f t="shared" si="10"/>
        <v>56309</v>
      </c>
      <c r="I131" s="18">
        <f t="shared" si="9"/>
        <v>1920</v>
      </c>
      <c r="J131" s="31">
        <f t="shared" si="11"/>
        <v>9828480</v>
      </c>
      <c r="K131" s="36">
        <f t="shared" si="12"/>
        <v>7.8404873190988811E-3</v>
      </c>
      <c r="L131" s="36">
        <f t="shared" si="13"/>
        <v>1.3685214229699865</v>
      </c>
      <c r="N131">
        <v>32</v>
      </c>
    </row>
    <row r="132" spans="1:14">
      <c r="A132" s="31">
        <v>126</v>
      </c>
      <c r="B132" s="4" t="s">
        <v>1614</v>
      </c>
      <c r="C132" s="7" t="s">
        <v>462</v>
      </c>
      <c r="D132" s="4" t="s">
        <v>26</v>
      </c>
      <c r="E132" s="18">
        <v>7181824</v>
      </c>
      <c r="F132" s="7">
        <v>2318</v>
      </c>
      <c r="G132" s="7">
        <v>19</v>
      </c>
      <c r="H132" s="31">
        <f t="shared" si="10"/>
        <v>44042</v>
      </c>
      <c r="I132" s="18">
        <f t="shared" si="9"/>
        <v>1620</v>
      </c>
      <c r="J132" s="31">
        <f t="shared" si="11"/>
        <v>3755160</v>
      </c>
      <c r="K132" s="36">
        <f t="shared" si="12"/>
        <v>6.1324254117059952E-3</v>
      </c>
      <c r="L132" s="36">
        <f t="shared" si="13"/>
        <v>0.52286995615598486</v>
      </c>
      <c r="N132">
        <v>27</v>
      </c>
    </row>
    <row r="133" spans="1:14">
      <c r="A133" s="31">
        <v>127</v>
      </c>
      <c r="B133" s="4" t="s">
        <v>1614</v>
      </c>
      <c r="C133" s="7" t="s">
        <v>463</v>
      </c>
      <c r="D133" s="4" t="s">
        <v>26</v>
      </c>
      <c r="E133" s="18">
        <v>7181824</v>
      </c>
      <c r="F133" s="7">
        <v>5215</v>
      </c>
      <c r="G133" s="7">
        <v>10</v>
      </c>
      <c r="H133" s="31">
        <f t="shared" si="10"/>
        <v>52150</v>
      </c>
      <c r="I133" s="18">
        <f t="shared" si="9"/>
        <v>1440</v>
      </c>
      <c r="J133" s="31">
        <f t="shared" si="11"/>
        <v>7509600</v>
      </c>
      <c r="K133" s="36">
        <f t="shared" si="12"/>
        <v>7.2613865224210455E-3</v>
      </c>
      <c r="L133" s="36">
        <f t="shared" si="13"/>
        <v>1.0456396592286306</v>
      </c>
      <c r="N133">
        <v>24</v>
      </c>
    </row>
    <row r="134" spans="1:14">
      <c r="A134" s="31">
        <v>128</v>
      </c>
      <c r="B134" s="4" t="s">
        <v>1614</v>
      </c>
      <c r="C134" s="7" t="s">
        <v>464</v>
      </c>
      <c r="D134" s="4" t="s">
        <v>26</v>
      </c>
      <c r="E134" s="18">
        <v>7181824</v>
      </c>
      <c r="F134" s="7">
        <v>4160</v>
      </c>
      <c r="G134" s="7">
        <v>12</v>
      </c>
      <c r="H134" s="31">
        <f t="shared" si="10"/>
        <v>49920</v>
      </c>
      <c r="I134" s="18">
        <f t="shared" si="9"/>
        <v>1020</v>
      </c>
      <c r="J134" s="31">
        <f t="shared" si="11"/>
        <v>4243200</v>
      </c>
      <c r="K134" s="36">
        <f t="shared" si="12"/>
        <v>6.9508804448563484E-3</v>
      </c>
      <c r="L134" s="36">
        <f t="shared" si="13"/>
        <v>0.5908248378127896</v>
      </c>
      <c r="N134">
        <v>17</v>
      </c>
    </row>
    <row r="135" spans="1:14">
      <c r="A135" s="31">
        <v>129</v>
      </c>
      <c r="B135" s="4" t="s">
        <v>1614</v>
      </c>
      <c r="C135" s="7" t="s">
        <v>465</v>
      </c>
      <c r="D135" s="4" t="s">
        <v>26</v>
      </c>
      <c r="E135" s="18">
        <v>7181824</v>
      </c>
      <c r="F135" s="7">
        <v>6986</v>
      </c>
      <c r="G135" s="7">
        <v>5</v>
      </c>
      <c r="H135" s="31">
        <f t="shared" si="10"/>
        <v>34930</v>
      </c>
      <c r="I135" s="18">
        <f t="shared" si="9"/>
        <v>840</v>
      </c>
      <c r="J135" s="31">
        <f t="shared" si="11"/>
        <v>5868240</v>
      </c>
      <c r="K135" s="36">
        <f t="shared" si="12"/>
        <v>4.8636669458900694E-3</v>
      </c>
      <c r="L135" s="36">
        <f t="shared" si="13"/>
        <v>0.81709604690953164</v>
      </c>
      <c r="N135">
        <v>14</v>
      </c>
    </row>
    <row r="136" spans="1:14">
      <c r="A136" s="31">
        <v>130</v>
      </c>
      <c r="B136" s="4" t="s">
        <v>1614</v>
      </c>
      <c r="C136" s="7" t="s">
        <v>466</v>
      </c>
      <c r="D136" s="4" t="s">
        <v>26</v>
      </c>
      <c r="E136" s="18">
        <v>7181824</v>
      </c>
      <c r="F136" s="7">
        <v>6761</v>
      </c>
      <c r="G136" s="7">
        <v>27</v>
      </c>
      <c r="H136" s="31">
        <f t="shared" si="10"/>
        <v>182547</v>
      </c>
      <c r="I136" s="18">
        <f t="shared" ref="I136:I198" si="14">N136*60</f>
        <v>2460</v>
      </c>
      <c r="J136" s="31">
        <f t="shared" si="11"/>
        <v>16632060</v>
      </c>
      <c r="K136" s="36">
        <f t="shared" si="12"/>
        <v>2.5417916117131248E-2</v>
      </c>
      <c r="L136" s="36">
        <f t="shared" si="13"/>
        <v>2.3158545795608467</v>
      </c>
      <c r="N136">
        <v>41</v>
      </c>
    </row>
    <row r="137" spans="1:14">
      <c r="A137" s="31">
        <v>131</v>
      </c>
      <c r="B137" s="4" t="s">
        <v>1614</v>
      </c>
      <c r="C137" s="7" t="s">
        <v>467</v>
      </c>
      <c r="D137" s="4" t="s">
        <v>26</v>
      </c>
      <c r="E137" s="18">
        <v>7181824</v>
      </c>
      <c r="F137" s="7">
        <v>7094</v>
      </c>
      <c r="G137" s="7">
        <v>5</v>
      </c>
      <c r="H137" s="31">
        <f t="shared" si="10"/>
        <v>35470</v>
      </c>
      <c r="I137" s="18">
        <f t="shared" si="14"/>
        <v>300</v>
      </c>
      <c r="J137" s="31">
        <f t="shared" si="11"/>
        <v>2128200</v>
      </c>
      <c r="K137" s="36">
        <f t="shared" si="12"/>
        <v>4.9388567583945244E-3</v>
      </c>
      <c r="L137" s="36">
        <f t="shared" si="13"/>
        <v>0.29633140550367149</v>
      </c>
      <c r="N137">
        <v>5</v>
      </c>
    </row>
    <row r="138" spans="1:14">
      <c r="A138" s="31">
        <v>132</v>
      </c>
      <c r="B138" s="4" t="s">
        <v>1614</v>
      </c>
      <c r="C138" s="7" t="s">
        <v>468</v>
      </c>
      <c r="D138" s="4" t="s">
        <v>26</v>
      </c>
      <c r="E138" s="18">
        <v>7181824</v>
      </c>
      <c r="F138" s="7">
        <v>4863</v>
      </c>
      <c r="G138" s="7">
        <v>6</v>
      </c>
      <c r="H138" s="31">
        <f t="shared" si="10"/>
        <v>29178</v>
      </c>
      <c r="I138" s="18">
        <f t="shared" si="14"/>
        <v>720</v>
      </c>
      <c r="J138" s="31">
        <f t="shared" si="11"/>
        <v>3501360</v>
      </c>
      <c r="K138" s="36">
        <f t="shared" si="12"/>
        <v>4.0627562023240896E-3</v>
      </c>
      <c r="L138" s="36">
        <f t="shared" si="13"/>
        <v>0.4875307442788907</v>
      </c>
      <c r="N138">
        <v>12</v>
      </c>
    </row>
    <row r="139" spans="1:14">
      <c r="A139" s="31">
        <v>133</v>
      </c>
      <c r="B139" s="4" t="s">
        <v>1614</v>
      </c>
      <c r="C139" s="7" t="s">
        <v>469</v>
      </c>
      <c r="D139" s="4" t="s">
        <v>26</v>
      </c>
      <c r="E139" s="18">
        <v>7181824</v>
      </c>
      <c r="F139" s="7">
        <v>1254</v>
      </c>
      <c r="G139" s="7">
        <v>11</v>
      </c>
      <c r="H139" s="31">
        <f t="shared" si="10"/>
        <v>13794</v>
      </c>
      <c r="I139" s="18">
        <f t="shared" si="14"/>
        <v>1080</v>
      </c>
      <c r="J139" s="31">
        <f t="shared" si="11"/>
        <v>1354320</v>
      </c>
      <c r="K139" s="36">
        <f t="shared" si="12"/>
        <v>1.9206819883082627E-3</v>
      </c>
      <c r="L139" s="36">
        <f t="shared" si="13"/>
        <v>0.18857604976117487</v>
      </c>
      <c r="N139">
        <v>18</v>
      </c>
    </row>
    <row r="140" spans="1:14">
      <c r="A140" s="31">
        <v>134</v>
      </c>
      <c r="B140" s="4" t="s">
        <v>1614</v>
      </c>
      <c r="C140" s="7" t="s">
        <v>470</v>
      </c>
      <c r="D140" s="4" t="s">
        <v>26</v>
      </c>
      <c r="E140" s="18">
        <v>7181824</v>
      </c>
      <c r="F140" s="7">
        <v>8490</v>
      </c>
      <c r="G140" s="7">
        <v>8</v>
      </c>
      <c r="H140" s="31">
        <f t="shared" si="10"/>
        <v>67920</v>
      </c>
      <c r="I140" s="18">
        <f t="shared" si="14"/>
        <v>540</v>
      </c>
      <c r="J140" s="31">
        <f t="shared" si="11"/>
        <v>4584600</v>
      </c>
      <c r="K140" s="36">
        <f t="shared" si="12"/>
        <v>9.4572075283382052E-3</v>
      </c>
      <c r="L140" s="36">
        <f t="shared" si="13"/>
        <v>0.63836150816282888</v>
      </c>
      <c r="N140">
        <v>9</v>
      </c>
    </row>
    <row r="141" spans="1:14">
      <c r="A141" s="31">
        <v>135</v>
      </c>
      <c r="B141" s="4" t="s">
        <v>1614</v>
      </c>
      <c r="C141" s="7" t="s">
        <v>471</v>
      </c>
      <c r="D141" s="4" t="s">
        <v>26</v>
      </c>
      <c r="E141" s="18">
        <v>7181824</v>
      </c>
      <c r="F141" s="7">
        <v>2526</v>
      </c>
      <c r="G141" s="7">
        <v>28</v>
      </c>
      <c r="H141" s="31">
        <f t="shared" si="10"/>
        <v>70728</v>
      </c>
      <c r="I141" s="18">
        <f t="shared" si="14"/>
        <v>3060</v>
      </c>
      <c r="J141" s="31">
        <f t="shared" si="11"/>
        <v>7729560</v>
      </c>
      <c r="K141" s="36">
        <f t="shared" si="12"/>
        <v>9.8481945533613752E-3</v>
      </c>
      <c r="L141" s="36">
        <f t="shared" si="13"/>
        <v>1.0762669761887789</v>
      </c>
      <c r="N141">
        <v>51</v>
      </c>
    </row>
    <row r="142" spans="1:14">
      <c r="A142" s="31">
        <v>136</v>
      </c>
      <c r="B142" s="4" t="s">
        <v>1614</v>
      </c>
      <c r="C142" s="7" t="s">
        <v>472</v>
      </c>
      <c r="D142" s="4" t="s">
        <v>26</v>
      </c>
      <c r="E142" s="18">
        <v>7181824</v>
      </c>
      <c r="F142" s="7">
        <v>2554</v>
      </c>
      <c r="G142" s="7">
        <v>8</v>
      </c>
      <c r="H142" s="31">
        <f t="shared" si="10"/>
        <v>20432</v>
      </c>
      <c r="I142" s="18">
        <f t="shared" si="14"/>
        <v>720</v>
      </c>
      <c r="J142" s="31">
        <f t="shared" si="11"/>
        <v>1838880</v>
      </c>
      <c r="K142" s="36">
        <f t="shared" si="12"/>
        <v>2.8449597205389607E-3</v>
      </c>
      <c r="L142" s="36">
        <f t="shared" si="13"/>
        <v>0.25604637484850645</v>
      </c>
      <c r="N142">
        <v>12</v>
      </c>
    </row>
    <row r="143" spans="1:14">
      <c r="A143" s="31">
        <v>137</v>
      </c>
      <c r="B143" s="4" t="s">
        <v>1614</v>
      </c>
      <c r="C143" s="7" t="s">
        <v>473</v>
      </c>
      <c r="D143" s="4" t="s">
        <v>26</v>
      </c>
      <c r="E143" s="18">
        <v>7181824</v>
      </c>
      <c r="F143" s="7">
        <v>6539</v>
      </c>
      <c r="G143" s="7">
        <v>10</v>
      </c>
      <c r="H143" s="31">
        <f t="shared" si="10"/>
        <v>65390</v>
      </c>
      <c r="I143" s="18">
        <f t="shared" si="14"/>
        <v>960</v>
      </c>
      <c r="J143" s="31">
        <f t="shared" si="11"/>
        <v>6277440</v>
      </c>
      <c r="K143" s="36">
        <f t="shared" si="12"/>
        <v>9.1049293327154779E-3</v>
      </c>
      <c r="L143" s="36">
        <f t="shared" si="13"/>
        <v>0.87407321594068577</v>
      </c>
      <c r="N143">
        <v>16</v>
      </c>
    </row>
    <row r="144" spans="1:14">
      <c r="A144" s="31">
        <v>138</v>
      </c>
      <c r="B144" s="4" t="s">
        <v>1614</v>
      </c>
      <c r="C144" s="7" t="s">
        <v>474</v>
      </c>
      <c r="D144" s="4" t="s">
        <v>26</v>
      </c>
      <c r="E144" s="18">
        <v>7181824</v>
      </c>
      <c r="F144" s="7">
        <v>4532</v>
      </c>
      <c r="G144" s="7">
        <v>20</v>
      </c>
      <c r="H144" s="31">
        <f t="shared" si="10"/>
        <v>90640</v>
      </c>
      <c r="I144" s="18">
        <f t="shared" si="14"/>
        <v>1680</v>
      </c>
      <c r="J144" s="31">
        <f t="shared" si="11"/>
        <v>7613760</v>
      </c>
      <c r="K144" s="36">
        <f t="shared" si="12"/>
        <v>1.2620749269266415E-2</v>
      </c>
      <c r="L144" s="36">
        <f t="shared" si="13"/>
        <v>1.0601429386183789</v>
      </c>
      <c r="N144">
        <v>28</v>
      </c>
    </row>
    <row r="145" spans="1:14">
      <c r="A145" s="31">
        <v>139</v>
      </c>
      <c r="B145" s="4" t="s">
        <v>1614</v>
      </c>
      <c r="C145" s="7" t="s">
        <v>475</v>
      </c>
      <c r="D145" s="4" t="s">
        <v>26</v>
      </c>
      <c r="E145" s="18">
        <v>7181824</v>
      </c>
      <c r="F145" s="7">
        <v>6213</v>
      </c>
      <c r="G145" s="7">
        <v>12</v>
      </c>
      <c r="H145" s="31">
        <f t="shared" si="10"/>
        <v>74556</v>
      </c>
      <c r="I145" s="18">
        <f t="shared" si="14"/>
        <v>1620</v>
      </c>
      <c r="J145" s="31">
        <f t="shared" si="11"/>
        <v>10065060</v>
      </c>
      <c r="K145" s="36">
        <f t="shared" si="12"/>
        <v>1.0381206779781849E-2</v>
      </c>
      <c r="L145" s="36">
        <f t="shared" si="13"/>
        <v>1.4014629152705496</v>
      </c>
      <c r="N145">
        <v>27</v>
      </c>
    </row>
    <row r="146" spans="1:14">
      <c r="A146" s="31">
        <v>140</v>
      </c>
      <c r="B146" s="4" t="s">
        <v>1614</v>
      </c>
      <c r="C146" s="7" t="s">
        <v>476</v>
      </c>
      <c r="D146" s="4" t="s">
        <v>26</v>
      </c>
      <c r="E146" s="18">
        <v>7181824</v>
      </c>
      <c r="F146" s="7">
        <v>6398</v>
      </c>
      <c r="G146" s="7">
        <v>152</v>
      </c>
      <c r="H146" s="31">
        <f t="shared" si="10"/>
        <v>972496</v>
      </c>
      <c r="I146" s="18">
        <f t="shared" si="14"/>
        <v>720</v>
      </c>
      <c r="J146" s="31">
        <f t="shared" si="11"/>
        <v>4606560</v>
      </c>
      <c r="K146" s="36">
        <f t="shared" si="12"/>
        <v>0.13541072574320953</v>
      </c>
      <c r="L146" s="36">
        <f t="shared" si="13"/>
        <v>0.6414192272046767</v>
      </c>
      <c r="N146">
        <v>12</v>
      </c>
    </row>
    <row r="147" spans="1:14">
      <c r="A147" s="31">
        <v>141</v>
      </c>
      <c r="B147" s="4" t="s">
        <v>1614</v>
      </c>
      <c r="C147" s="7" t="s">
        <v>477</v>
      </c>
      <c r="D147" s="4" t="s">
        <v>26</v>
      </c>
      <c r="E147" s="18">
        <v>7181824</v>
      </c>
      <c r="F147" s="7">
        <v>7021</v>
      </c>
      <c r="G147" s="7">
        <v>73</v>
      </c>
      <c r="H147" s="31">
        <f t="shared" si="10"/>
        <v>512533</v>
      </c>
      <c r="I147" s="18">
        <f t="shared" si="14"/>
        <v>360</v>
      </c>
      <c r="J147" s="31">
        <f t="shared" si="11"/>
        <v>2527560</v>
      </c>
      <c r="K147" s="36">
        <f t="shared" si="12"/>
        <v>7.1365296615455903E-2</v>
      </c>
      <c r="L147" s="36">
        <f t="shared" si="13"/>
        <v>0.35193844906252225</v>
      </c>
      <c r="N147">
        <v>6</v>
      </c>
    </row>
    <row r="148" spans="1:14">
      <c r="A148" s="31">
        <v>142</v>
      </c>
      <c r="B148" s="4" t="s">
        <v>1614</v>
      </c>
      <c r="C148" s="7" t="s">
        <v>478</v>
      </c>
      <c r="D148" s="4" t="s">
        <v>26</v>
      </c>
      <c r="E148" s="18">
        <v>7181824</v>
      </c>
      <c r="F148" s="7">
        <v>6126</v>
      </c>
      <c r="G148" s="7">
        <v>84</v>
      </c>
      <c r="H148" s="31">
        <f t="shared" ref="H148:H208" si="15">G148*F148</f>
        <v>514584</v>
      </c>
      <c r="I148" s="18">
        <f t="shared" si="14"/>
        <v>420</v>
      </c>
      <c r="J148" s="31">
        <f t="shared" ref="J148:J208" si="16">I148*F148</f>
        <v>2572920</v>
      </c>
      <c r="K148" s="36">
        <f t="shared" ref="K148:K208" si="17">H148/E148</f>
        <v>7.1650878662579312E-2</v>
      </c>
      <c r="L148" s="36">
        <f t="shared" ref="L148:L208" si="18">J148/E148</f>
        <v>0.35825439331289655</v>
      </c>
      <c r="N148">
        <v>7</v>
      </c>
    </row>
    <row r="149" spans="1:14">
      <c r="A149" s="31">
        <v>143</v>
      </c>
      <c r="B149" s="4" t="s">
        <v>1614</v>
      </c>
      <c r="C149" s="7" t="s">
        <v>479</v>
      </c>
      <c r="D149" s="4" t="s">
        <v>26</v>
      </c>
      <c r="E149" s="18">
        <v>7181824</v>
      </c>
      <c r="F149" s="7">
        <v>5966</v>
      </c>
      <c r="G149" s="7">
        <v>17</v>
      </c>
      <c r="H149" s="31">
        <f t="shared" si="15"/>
        <v>101422</v>
      </c>
      <c r="I149" s="18">
        <f t="shared" si="14"/>
        <v>1740</v>
      </c>
      <c r="J149" s="31">
        <f t="shared" si="16"/>
        <v>10380840</v>
      </c>
      <c r="K149" s="36">
        <f t="shared" si="17"/>
        <v>1.4122039192272047E-2</v>
      </c>
      <c r="L149" s="36">
        <f t="shared" si="18"/>
        <v>1.4454322467384331</v>
      </c>
      <c r="N149">
        <v>29</v>
      </c>
    </row>
    <row r="150" spans="1:14">
      <c r="A150" s="31">
        <v>144</v>
      </c>
      <c r="B150" s="4" t="s">
        <v>1614</v>
      </c>
      <c r="C150" s="7" t="s">
        <v>480</v>
      </c>
      <c r="D150" s="4" t="s">
        <v>26</v>
      </c>
      <c r="E150" s="18">
        <v>7181824</v>
      </c>
      <c r="F150" s="7">
        <v>4595</v>
      </c>
      <c r="G150" s="7">
        <v>6</v>
      </c>
      <c r="H150" s="31">
        <f t="shared" si="15"/>
        <v>27570</v>
      </c>
      <c r="I150" s="18">
        <f t="shared" si="14"/>
        <v>780</v>
      </c>
      <c r="J150" s="31">
        <f t="shared" si="16"/>
        <v>3584100</v>
      </c>
      <c r="K150" s="36">
        <f t="shared" si="17"/>
        <v>3.8388576495330434E-3</v>
      </c>
      <c r="L150" s="36">
        <f t="shared" si="18"/>
        <v>0.49905149443929564</v>
      </c>
      <c r="N150">
        <v>13</v>
      </c>
    </row>
    <row r="151" spans="1:14">
      <c r="A151" s="31">
        <v>145</v>
      </c>
      <c r="B151" s="4" t="s">
        <v>1614</v>
      </c>
      <c r="C151" s="7" t="s">
        <v>481</v>
      </c>
      <c r="D151" s="4" t="s">
        <v>26</v>
      </c>
      <c r="E151" s="18">
        <v>7181824</v>
      </c>
      <c r="F151" s="7">
        <v>5836</v>
      </c>
      <c r="G151" s="7">
        <v>15</v>
      </c>
      <c r="H151" s="31">
        <f t="shared" si="15"/>
        <v>87540</v>
      </c>
      <c r="I151" s="18">
        <f t="shared" si="14"/>
        <v>60</v>
      </c>
      <c r="J151" s="31">
        <f t="shared" si="16"/>
        <v>350160</v>
      </c>
      <c r="K151" s="36">
        <f t="shared" si="17"/>
        <v>1.2189104049333429E-2</v>
      </c>
      <c r="L151" s="36">
        <f t="shared" si="18"/>
        <v>4.8756416197333716E-2</v>
      </c>
      <c r="N151">
        <v>1</v>
      </c>
    </row>
    <row r="152" spans="1:14">
      <c r="A152" s="31">
        <v>146</v>
      </c>
      <c r="B152" s="4" t="s">
        <v>1614</v>
      </c>
      <c r="C152" s="7" t="s">
        <v>482</v>
      </c>
      <c r="D152" s="4" t="s">
        <v>26</v>
      </c>
      <c r="E152" s="18">
        <v>7181824</v>
      </c>
      <c r="F152" s="7">
        <v>10485</v>
      </c>
      <c r="G152" s="7">
        <v>9</v>
      </c>
      <c r="H152" s="31">
        <f t="shared" si="15"/>
        <v>94365</v>
      </c>
      <c r="I152" s="18">
        <f t="shared" si="14"/>
        <v>660</v>
      </c>
      <c r="J152" s="31">
        <f t="shared" si="16"/>
        <v>6920100</v>
      </c>
      <c r="K152" s="36">
        <f t="shared" si="17"/>
        <v>1.3139419735153632E-2</v>
      </c>
      <c r="L152" s="36">
        <f t="shared" si="18"/>
        <v>0.96355744724459969</v>
      </c>
      <c r="N152">
        <v>11</v>
      </c>
    </row>
    <row r="153" spans="1:14">
      <c r="A153" s="31">
        <v>147</v>
      </c>
      <c r="B153" s="4" t="s">
        <v>1614</v>
      </c>
      <c r="C153" s="7" t="s">
        <v>483</v>
      </c>
      <c r="D153" s="4" t="s">
        <v>26</v>
      </c>
      <c r="E153" s="18">
        <v>7181824</v>
      </c>
      <c r="F153" s="7">
        <v>3951</v>
      </c>
      <c r="G153" s="7">
        <v>25</v>
      </c>
      <c r="H153" s="31">
        <f t="shared" si="15"/>
        <v>98775</v>
      </c>
      <c r="I153" s="18">
        <f t="shared" si="14"/>
        <v>5160</v>
      </c>
      <c r="J153" s="31">
        <f t="shared" si="16"/>
        <v>20387160</v>
      </c>
      <c r="K153" s="36">
        <f t="shared" si="17"/>
        <v>1.3753469870606687E-2</v>
      </c>
      <c r="L153" s="36">
        <f t="shared" si="18"/>
        <v>2.8387161812932202</v>
      </c>
      <c r="N153">
        <v>86</v>
      </c>
    </row>
    <row r="154" spans="1:14">
      <c r="A154" s="31">
        <v>148</v>
      </c>
      <c r="B154" s="4" t="s">
        <v>1614</v>
      </c>
      <c r="C154" s="7" t="s">
        <v>484</v>
      </c>
      <c r="D154" s="4" t="s">
        <v>26</v>
      </c>
      <c r="E154" s="18">
        <v>7181824</v>
      </c>
      <c r="F154" s="7">
        <v>5668</v>
      </c>
      <c r="G154" s="7">
        <v>19</v>
      </c>
      <c r="H154" s="31">
        <f t="shared" si="15"/>
        <v>107692</v>
      </c>
      <c r="I154" s="18">
        <f t="shared" si="14"/>
        <v>2100</v>
      </c>
      <c r="J154" s="31">
        <f t="shared" si="16"/>
        <v>11902800</v>
      </c>
      <c r="K154" s="36">
        <f t="shared" si="17"/>
        <v>1.4995076459684894E-2</v>
      </c>
      <c r="L154" s="36">
        <f t="shared" si="18"/>
        <v>1.6573505560704356</v>
      </c>
      <c r="N154">
        <v>35</v>
      </c>
    </row>
    <row r="155" spans="1:14">
      <c r="A155" s="31">
        <v>149</v>
      </c>
      <c r="B155" s="4" t="s">
        <v>1614</v>
      </c>
      <c r="C155" s="7" t="s">
        <v>485</v>
      </c>
      <c r="D155" s="4" t="s">
        <v>26</v>
      </c>
      <c r="E155" s="18">
        <v>7181824</v>
      </c>
      <c r="F155" s="7">
        <v>6700</v>
      </c>
      <c r="G155" s="7">
        <v>30</v>
      </c>
      <c r="H155" s="31">
        <f t="shared" si="15"/>
        <v>201000</v>
      </c>
      <c r="I155" s="18">
        <f t="shared" si="14"/>
        <v>4020</v>
      </c>
      <c r="J155" s="31">
        <f t="shared" si="16"/>
        <v>26934000</v>
      </c>
      <c r="K155" s="36">
        <f t="shared" si="17"/>
        <v>2.798731909888073E-2</v>
      </c>
      <c r="L155" s="36">
        <f t="shared" si="18"/>
        <v>3.7503007592500177</v>
      </c>
      <c r="N155">
        <v>67</v>
      </c>
    </row>
    <row r="156" spans="1:14">
      <c r="A156" s="31">
        <v>150</v>
      </c>
      <c r="B156" s="4" t="s">
        <v>1615</v>
      </c>
      <c r="C156" s="7" t="s">
        <v>486</v>
      </c>
      <c r="D156" s="4" t="s">
        <v>26</v>
      </c>
      <c r="E156" s="18">
        <v>7181824</v>
      </c>
      <c r="F156" s="7">
        <v>6050</v>
      </c>
      <c r="G156" s="7">
        <v>45</v>
      </c>
      <c r="H156" s="31">
        <f t="shared" si="15"/>
        <v>272250</v>
      </c>
      <c r="I156" s="18">
        <f t="shared" si="14"/>
        <v>1260</v>
      </c>
      <c r="J156" s="31">
        <f t="shared" si="16"/>
        <v>7623000</v>
      </c>
      <c r="K156" s="36">
        <f t="shared" si="17"/>
        <v>3.790819713766308E-2</v>
      </c>
      <c r="L156" s="36">
        <f t="shared" si="18"/>
        <v>1.0614295198545662</v>
      </c>
      <c r="N156">
        <v>21</v>
      </c>
    </row>
    <row r="157" spans="1:14">
      <c r="A157" s="31">
        <v>151</v>
      </c>
      <c r="B157" s="4" t="s">
        <v>1615</v>
      </c>
      <c r="C157" s="7" t="s">
        <v>344</v>
      </c>
      <c r="D157" s="4" t="s">
        <v>26</v>
      </c>
      <c r="E157" s="18">
        <v>7181824</v>
      </c>
      <c r="F157" s="7">
        <v>15</v>
      </c>
      <c r="G157" s="7">
        <v>8</v>
      </c>
      <c r="H157" s="31">
        <f t="shared" si="15"/>
        <v>120</v>
      </c>
      <c r="I157" s="18">
        <f t="shared" si="14"/>
        <v>960</v>
      </c>
      <c r="J157" s="31">
        <f t="shared" si="16"/>
        <v>14400</v>
      </c>
      <c r="K157" s="36">
        <f t="shared" si="17"/>
        <v>1.6708847223212376E-5</v>
      </c>
      <c r="L157" s="36">
        <f t="shared" si="18"/>
        <v>2.0050616667854852E-3</v>
      </c>
      <c r="N157">
        <v>16</v>
      </c>
    </row>
    <row r="158" spans="1:14">
      <c r="A158" s="31">
        <v>152</v>
      </c>
      <c r="B158" s="4" t="s">
        <v>1615</v>
      </c>
      <c r="C158" s="7" t="s">
        <v>487</v>
      </c>
      <c r="D158" s="4" t="s">
        <v>26</v>
      </c>
      <c r="E158" s="18">
        <v>7181824</v>
      </c>
      <c r="F158" s="7">
        <v>448</v>
      </c>
      <c r="G158" s="7">
        <v>3</v>
      </c>
      <c r="H158" s="31">
        <f t="shared" si="15"/>
        <v>1344</v>
      </c>
      <c r="I158" s="18">
        <f t="shared" si="14"/>
        <v>300</v>
      </c>
      <c r="J158" s="31">
        <f t="shared" si="16"/>
        <v>134400</v>
      </c>
      <c r="K158" s="36">
        <f t="shared" si="17"/>
        <v>1.8713908889997862E-4</v>
      </c>
      <c r="L158" s="36">
        <f t="shared" si="18"/>
        <v>1.8713908889997861E-2</v>
      </c>
      <c r="N158">
        <v>5</v>
      </c>
    </row>
    <row r="159" spans="1:14">
      <c r="A159" s="31">
        <v>153</v>
      </c>
      <c r="B159" s="4" t="s">
        <v>1615</v>
      </c>
      <c r="C159" s="7" t="s">
        <v>488</v>
      </c>
      <c r="D159" s="4" t="s">
        <v>26</v>
      </c>
      <c r="E159" s="18">
        <v>7181824</v>
      </c>
      <c r="F159" s="7">
        <v>3776</v>
      </c>
      <c r="G159" s="7">
        <v>14</v>
      </c>
      <c r="H159" s="31">
        <f t="shared" si="15"/>
        <v>52864</v>
      </c>
      <c r="I159" s="18">
        <f t="shared" si="14"/>
        <v>2220</v>
      </c>
      <c r="J159" s="31">
        <f t="shared" si="16"/>
        <v>8382720</v>
      </c>
      <c r="K159" s="36">
        <f t="shared" si="17"/>
        <v>7.3608041633991591E-3</v>
      </c>
      <c r="L159" s="36">
        <f t="shared" si="18"/>
        <v>1.1672132316247237</v>
      </c>
      <c r="N159">
        <v>37</v>
      </c>
    </row>
    <row r="160" spans="1:14">
      <c r="A160" s="31">
        <v>154</v>
      </c>
      <c r="B160" s="4" t="s">
        <v>1615</v>
      </c>
      <c r="C160" s="7" t="s">
        <v>489</v>
      </c>
      <c r="D160" s="4" t="s">
        <v>26</v>
      </c>
      <c r="E160" s="18">
        <v>7181824</v>
      </c>
      <c r="F160" s="7">
        <v>1</v>
      </c>
      <c r="G160" s="7">
        <v>0</v>
      </c>
      <c r="H160" s="31">
        <f t="shared" si="15"/>
        <v>0</v>
      </c>
      <c r="I160" s="18">
        <f t="shared" si="14"/>
        <v>0</v>
      </c>
      <c r="J160" s="31">
        <f t="shared" si="16"/>
        <v>0</v>
      </c>
      <c r="K160" s="36">
        <f t="shared" si="17"/>
        <v>0</v>
      </c>
      <c r="L160" s="36">
        <f t="shared" si="18"/>
        <v>0</v>
      </c>
      <c r="N160">
        <v>0</v>
      </c>
    </row>
    <row r="161" spans="1:14">
      <c r="A161" s="31">
        <v>155</v>
      </c>
      <c r="B161" s="4" t="s">
        <v>1615</v>
      </c>
      <c r="C161" s="7" t="s">
        <v>490</v>
      </c>
      <c r="D161" s="4" t="s">
        <v>26</v>
      </c>
      <c r="E161" s="18">
        <v>7181824</v>
      </c>
      <c r="F161" s="7">
        <v>3937</v>
      </c>
      <c r="G161" s="7">
        <v>24</v>
      </c>
      <c r="H161" s="31">
        <f t="shared" si="15"/>
        <v>94488</v>
      </c>
      <c r="I161" s="18">
        <f t="shared" si="14"/>
        <v>3240</v>
      </c>
      <c r="J161" s="31">
        <f t="shared" si="16"/>
        <v>12755880</v>
      </c>
      <c r="K161" s="36">
        <f t="shared" si="17"/>
        <v>1.3156546303557426E-2</v>
      </c>
      <c r="L161" s="36">
        <f t="shared" si="18"/>
        <v>1.7761337509802524</v>
      </c>
      <c r="N161">
        <v>54</v>
      </c>
    </row>
    <row r="162" spans="1:14">
      <c r="A162" s="31">
        <v>156</v>
      </c>
      <c r="B162" s="4" t="s">
        <v>1615</v>
      </c>
      <c r="C162" s="7" t="s">
        <v>491</v>
      </c>
      <c r="D162" s="4" t="s">
        <v>26</v>
      </c>
      <c r="E162" s="18">
        <v>7181824</v>
      </c>
      <c r="F162" s="7">
        <v>5106</v>
      </c>
      <c r="G162" s="7">
        <v>68</v>
      </c>
      <c r="H162" s="31">
        <f t="shared" si="15"/>
        <v>347208</v>
      </c>
      <c r="I162" s="18">
        <f t="shared" si="14"/>
        <v>4020</v>
      </c>
      <c r="J162" s="31">
        <f t="shared" si="16"/>
        <v>20526120</v>
      </c>
      <c r="K162" s="36">
        <f t="shared" si="17"/>
        <v>4.8345378555642686E-2</v>
      </c>
      <c r="L162" s="36">
        <f t="shared" si="18"/>
        <v>2.8580650263777003</v>
      </c>
      <c r="N162">
        <v>67</v>
      </c>
    </row>
    <row r="163" spans="1:14">
      <c r="A163" s="31">
        <v>157</v>
      </c>
      <c r="B163" s="4" t="s">
        <v>1615</v>
      </c>
      <c r="C163" s="7" t="s">
        <v>492</v>
      </c>
      <c r="D163" s="4" t="s">
        <v>26</v>
      </c>
      <c r="E163" s="18">
        <v>7181824</v>
      </c>
      <c r="F163" s="7">
        <v>6372</v>
      </c>
      <c r="G163" s="7">
        <v>16</v>
      </c>
      <c r="H163" s="31">
        <f t="shared" si="15"/>
        <v>101952</v>
      </c>
      <c r="I163" s="18">
        <f t="shared" si="14"/>
        <v>1020</v>
      </c>
      <c r="J163" s="31">
        <f t="shared" si="16"/>
        <v>6499440</v>
      </c>
      <c r="K163" s="36">
        <f t="shared" si="17"/>
        <v>1.4195836600841234E-2</v>
      </c>
      <c r="L163" s="36">
        <f t="shared" si="18"/>
        <v>0.90498458330362874</v>
      </c>
      <c r="N163">
        <v>17</v>
      </c>
    </row>
    <row r="164" spans="1:14">
      <c r="A164" s="31">
        <v>158</v>
      </c>
      <c r="B164" s="4" t="s">
        <v>1615</v>
      </c>
      <c r="C164" s="7" t="s">
        <v>493</v>
      </c>
      <c r="D164" s="4" t="s">
        <v>26</v>
      </c>
      <c r="E164" s="18">
        <v>7181824</v>
      </c>
      <c r="F164" s="7">
        <v>7057</v>
      </c>
      <c r="G164" s="7">
        <v>60</v>
      </c>
      <c r="H164" s="31">
        <f t="shared" si="15"/>
        <v>423420</v>
      </c>
      <c r="I164" s="18">
        <f t="shared" si="14"/>
        <v>6960</v>
      </c>
      <c r="J164" s="31">
        <f t="shared" si="16"/>
        <v>49116720</v>
      </c>
      <c r="K164" s="36">
        <f t="shared" si="17"/>
        <v>5.895716742710487E-2</v>
      </c>
      <c r="L164" s="36">
        <f t="shared" si="18"/>
        <v>6.8390314215441652</v>
      </c>
      <c r="N164">
        <v>116</v>
      </c>
    </row>
    <row r="165" spans="1:14">
      <c r="A165" s="31">
        <v>159</v>
      </c>
      <c r="B165" s="4" t="s">
        <v>1615</v>
      </c>
      <c r="C165" s="7" t="s">
        <v>494</v>
      </c>
      <c r="D165" s="4" t="s">
        <v>26</v>
      </c>
      <c r="E165" s="18">
        <v>7181824</v>
      </c>
      <c r="F165" s="7">
        <v>4743</v>
      </c>
      <c r="G165" s="7">
        <v>23</v>
      </c>
      <c r="H165" s="31">
        <f t="shared" si="15"/>
        <v>109089</v>
      </c>
      <c r="I165" s="18">
        <f t="shared" si="14"/>
        <v>3120</v>
      </c>
      <c r="J165" s="31">
        <f t="shared" si="16"/>
        <v>14798160</v>
      </c>
      <c r="K165" s="36">
        <f t="shared" si="17"/>
        <v>1.518959528944179E-2</v>
      </c>
      <c r="L165" s="36">
        <f t="shared" si="18"/>
        <v>2.060501621872104</v>
      </c>
      <c r="N165">
        <v>52</v>
      </c>
    </row>
    <row r="166" spans="1:14">
      <c r="A166" s="31">
        <v>160</v>
      </c>
      <c r="B166" s="4" t="s">
        <v>1615</v>
      </c>
      <c r="C166" s="7" t="s">
        <v>495</v>
      </c>
      <c r="D166" s="4" t="s">
        <v>26</v>
      </c>
      <c r="E166" s="18">
        <v>7181824</v>
      </c>
      <c r="F166" s="7">
        <v>5580</v>
      </c>
      <c r="G166" s="7">
        <v>18</v>
      </c>
      <c r="H166" s="31">
        <f t="shared" si="15"/>
        <v>100440</v>
      </c>
      <c r="I166" s="18">
        <f t="shared" si="14"/>
        <v>2220</v>
      </c>
      <c r="J166" s="31">
        <f t="shared" si="16"/>
        <v>12387600</v>
      </c>
      <c r="K166" s="36">
        <f t="shared" si="17"/>
        <v>1.3985305125828759E-2</v>
      </c>
      <c r="L166" s="36">
        <f t="shared" si="18"/>
        <v>1.7248542988522135</v>
      </c>
      <c r="N166">
        <v>37</v>
      </c>
    </row>
    <row r="167" spans="1:14">
      <c r="A167" s="31">
        <v>161</v>
      </c>
      <c r="B167" s="4" t="s">
        <v>1615</v>
      </c>
      <c r="C167" s="7" t="s">
        <v>496</v>
      </c>
      <c r="D167" s="4" t="s">
        <v>26</v>
      </c>
      <c r="E167" s="18">
        <v>7181824</v>
      </c>
      <c r="F167" s="7">
        <v>8090</v>
      </c>
      <c r="G167" s="7">
        <v>14</v>
      </c>
      <c r="H167" s="31">
        <f t="shared" si="15"/>
        <v>113260</v>
      </c>
      <c r="I167" s="18">
        <f t="shared" si="14"/>
        <v>2460</v>
      </c>
      <c r="J167" s="31">
        <f t="shared" si="16"/>
        <v>19901400</v>
      </c>
      <c r="K167" s="36">
        <f t="shared" si="17"/>
        <v>1.5770366970841946E-2</v>
      </c>
      <c r="L167" s="36">
        <f t="shared" si="18"/>
        <v>2.7710787677336564</v>
      </c>
      <c r="N167">
        <v>41</v>
      </c>
    </row>
    <row r="168" spans="1:14">
      <c r="A168" s="31">
        <v>162</v>
      </c>
      <c r="B168" s="4" t="s">
        <v>1615</v>
      </c>
      <c r="C168" s="7" t="s">
        <v>497</v>
      </c>
      <c r="D168" s="4" t="s">
        <v>26</v>
      </c>
      <c r="E168" s="18">
        <v>7181824</v>
      </c>
      <c r="F168" s="7">
        <v>1760</v>
      </c>
      <c r="G168" s="7">
        <v>7</v>
      </c>
      <c r="H168" s="31">
        <f t="shared" si="15"/>
        <v>12320</v>
      </c>
      <c r="I168" s="18">
        <f t="shared" si="14"/>
        <v>60</v>
      </c>
      <c r="J168" s="31">
        <f t="shared" si="16"/>
        <v>105600</v>
      </c>
      <c r="K168" s="36">
        <f t="shared" si="17"/>
        <v>1.7154416482498039E-3</v>
      </c>
      <c r="L168" s="36">
        <f t="shared" si="18"/>
        <v>1.4703785556426891E-2</v>
      </c>
      <c r="N168">
        <v>1</v>
      </c>
    </row>
    <row r="169" spans="1:14">
      <c r="A169" s="31">
        <v>163</v>
      </c>
      <c r="B169" s="4" t="s">
        <v>1615</v>
      </c>
      <c r="C169" s="7" t="s">
        <v>498</v>
      </c>
      <c r="D169" s="4" t="s">
        <v>26</v>
      </c>
      <c r="E169" s="18">
        <v>7181824</v>
      </c>
      <c r="F169" s="7">
        <v>6013</v>
      </c>
      <c r="G169" s="7">
        <v>40</v>
      </c>
      <c r="H169" s="31">
        <f t="shared" si="15"/>
        <v>240520</v>
      </c>
      <c r="I169" s="18">
        <f t="shared" si="14"/>
        <v>180</v>
      </c>
      <c r="J169" s="31">
        <f t="shared" si="16"/>
        <v>1082340</v>
      </c>
      <c r="K169" s="36">
        <f t="shared" si="17"/>
        <v>3.3490099451058672E-2</v>
      </c>
      <c r="L169" s="36">
        <f t="shared" si="18"/>
        <v>0.15070544752976403</v>
      </c>
      <c r="N169">
        <v>3</v>
      </c>
    </row>
    <row r="170" spans="1:14">
      <c r="A170" s="31">
        <v>164</v>
      </c>
      <c r="B170" s="4" t="s">
        <v>1615</v>
      </c>
      <c r="C170" s="7" t="s">
        <v>499</v>
      </c>
      <c r="D170" s="4" t="s">
        <v>26</v>
      </c>
      <c r="E170" s="18">
        <v>7181824</v>
      </c>
      <c r="F170" s="7">
        <v>3643</v>
      </c>
      <c r="G170" s="7">
        <v>12</v>
      </c>
      <c r="H170" s="31">
        <f t="shared" si="15"/>
        <v>43716</v>
      </c>
      <c r="I170" s="18">
        <f t="shared" si="14"/>
        <v>120</v>
      </c>
      <c r="J170" s="31">
        <f t="shared" si="16"/>
        <v>437160</v>
      </c>
      <c r="K170" s="36">
        <f t="shared" si="17"/>
        <v>6.0870330434162684E-3</v>
      </c>
      <c r="L170" s="36">
        <f t="shared" si="18"/>
        <v>6.0870330434162685E-2</v>
      </c>
      <c r="N170">
        <v>2</v>
      </c>
    </row>
    <row r="171" spans="1:14">
      <c r="A171" s="31">
        <v>165</v>
      </c>
      <c r="B171" s="4" t="s">
        <v>1615</v>
      </c>
      <c r="C171" s="7" t="s">
        <v>364</v>
      </c>
      <c r="D171" s="4" t="s">
        <v>26</v>
      </c>
      <c r="E171" s="18">
        <v>7181824</v>
      </c>
      <c r="F171" s="7">
        <v>4484</v>
      </c>
      <c r="G171" s="7">
        <v>10</v>
      </c>
      <c r="H171" s="31">
        <f t="shared" si="15"/>
        <v>44840</v>
      </c>
      <c r="I171" s="18">
        <f t="shared" si="14"/>
        <v>60</v>
      </c>
      <c r="J171" s="31">
        <f t="shared" si="16"/>
        <v>269040</v>
      </c>
      <c r="K171" s="36">
        <f t="shared" si="17"/>
        <v>6.243539245740358E-3</v>
      </c>
      <c r="L171" s="36">
        <f t="shared" si="18"/>
        <v>3.7461235474442148E-2</v>
      </c>
      <c r="N171">
        <v>1</v>
      </c>
    </row>
    <row r="172" spans="1:14">
      <c r="A172" s="31">
        <v>166</v>
      </c>
      <c r="B172" s="4" t="s">
        <v>1615</v>
      </c>
      <c r="C172" s="7" t="s">
        <v>500</v>
      </c>
      <c r="D172" s="4" t="s">
        <v>26</v>
      </c>
      <c r="E172" s="18">
        <v>7181824</v>
      </c>
      <c r="F172" s="7">
        <v>139</v>
      </c>
      <c r="G172" s="7">
        <v>19</v>
      </c>
      <c r="H172" s="31">
        <f t="shared" si="15"/>
        <v>2641</v>
      </c>
      <c r="I172" s="18">
        <f t="shared" si="14"/>
        <v>180</v>
      </c>
      <c r="J172" s="31">
        <f t="shared" si="16"/>
        <v>25020</v>
      </c>
      <c r="K172" s="36">
        <f t="shared" si="17"/>
        <v>3.6773387930419903E-4</v>
      </c>
      <c r="L172" s="36">
        <f t="shared" si="18"/>
        <v>3.4837946460397804E-3</v>
      </c>
      <c r="N172">
        <v>3</v>
      </c>
    </row>
    <row r="173" spans="1:14">
      <c r="A173" s="31">
        <v>167</v>
      </c>
      <c r="B173" s="4" t="s">
        <v>1615</v>
      </c>
      <c r="C173" s="7" t="s">
        <v>501</v>
      </c>
      <c r="D173" s="4" t="s">
        <v>26</v>
      </c>
      <c r="E173" s="18">
        <v>7181824</v>
      </c>
      <c r="F173" s="7">
        <v>5025</v>
      </c>
      <c r="G173" s="7">
        <v>12</v>
      </c>
      <c r="H173" s="31">
        <f t="shared" si="15"/>
        <v>60300</v>
      </c>
      <c r="I173" s="18">
        <f t="shared" si="14"/>
        <v>60</v>
      </c>
      <c r="J173" s="31">
        <f t="shared" si="16"/>
        <v>301500</v>
      </c>
      <c r="K173" s="36">
        <f t="shared" si="17"/>
        <v>8.3961957296642183E-3</v>
      </c>
      <c r="L173" s="36">
        <f t="shared" si="18"/>
        <v>4.1980978648321093E-2</v>
      </c>
      <c r="N173">
        <v>1</v>
      </c>
    </row>
    <row r="174" spans="1:14">
      <c r="A174" s="31">
        <v>168</v>
      </c>
      <c r="B174" s="4" t="s">
        <v>1615</v>
      </c>
      <c r="C174" s="7" t="s">
        <v>502</v>
      </c>
      <c r="D174" s="4" t="s">
        <v>26</v>
      </c>
      <c r="E174" s="18">
        <v>7181824</v>
      </c>
      <c r="F174" s="7">
        <v>3010</v>
      </c>
      <c r="G174" s="7">
        <v>23</v>
      </c>
      <c r="H174" s="31">
        <f t="shared" si="15"/>
        <v>69230</v>
      </c>
      <c r="I174" s="18">
        <f t="shared" si="14"/>
        <v>120</v>
      </c>
      <c r="J174" s="31">
        <f t="shared" si="16"/>
        <v>361200</v>
      </c>
      <c r="K174" s="36">
        <f t="shared" si="17"/>
        <v>9.6396124438582736E-3</v>
      </c>
      <c r="L174" s="36">
        <f t="shared" si="18"/>
        <v>5.0293630141869251E-2</v>
      </c>
      <c r="N174">
        <v>2</v>
      </c>
    </row>
    <row r="175" spans="1:14">
      <c r="A175" s="31">
        <v>169</v>
      </c>
      <c r="B175" s="4" t="s">
        <v>1615</v>
      </c>
      <c r="C175" s="7" t="s">
        <v>416</v>
      </c>
      <c r="D175" s="4" t="s">
        <v>26</v>
      </c>
      <c r="E175" s="18">
        <v>7181824</v>
      </c>
      <c r="F175" s="7">
        <v>8485</v>
      </c>
      <c r="G175" s="7">
        <v>12</v>
      </c>
      <c r="H175" s="31">
        <f t="shared" si="15"/>
        <v>101820</v>
      </c>
      <c r="I175" s="18">
        <f t="shared" si="14"/>
        <v>60</v>
      </c>
      <c r="J175" s="31">
        <f t="shared" si="16"/>
        <v>509100</v>
      </c>
      <c r="K175" s="36">
        <f t="shared" si="17"/>
        <v>1.4177456868895702E-2</v>
      </c>
      <c r="L175" s="36">
        <f t="shared" si="18"/>
        <v>7.088728434447851E-2</v>
      </c>
      <c r="N175">
        <v>1</v>
      </c>
    </row>
    <row r="176" spans="1:14">
      <c r="A176" s="31">
        <v>170</v>
      </c>
      <c r="B176" s="4" t="s">
        <v>1615</v>
      </c>
      <c r="C176" s="7" t="s">
        <v>503</v>
      </c>
      <c r="D176" s="4" t="s">
        <v>26</v>
      </c>
      <c r="E176" s="18">
        <v>7181824</v>
      </c>
      <c r="F176" s="7">
        <v>4032</v>
      </c>
      <c r="G176" s="7">
        <v>6</v>
      </c>
      <c r="H176" s="31">
        <f t="shared" si="15"/>
        <v>24192</v>
      </c>
      <c r="I176" s="18">
        <f t="shared" si="14"/>
        <v>60</v>
      </c>
      <c r="J176" s="31">
        <f t="shared" si="16"/>
        <v>241920</v>
      </c>
      <c r="K176" s="36">
        <f t="shared" si="17"/>
        <v>3.368503600199615E-3</v>
      </c>
      <c r="L176" s="36">
        <f t="shared" si="18"/>
        <v>3.3685036001996148E-2</v>
      </c>
      <c r="N176">
        <v>1</v>
      </c>
    </row>
    <row r="177" spans="1:14">
      <c r="A177" s="31">
        <v>171</v>
      </c>
      <c r="B177" s="4" t="s">
        <v>1615</v>
      </c>
      <c r="C177" s="7" t="s">
        <v>504</v>
      </c>
      <c r="D177" s="4" t="s">
        <v>26</v>
      </c>
      <c r="E177" s="18">
        <v>7181824</v>
      </c>
      <c r="F177" s="7">
        <v>8463</v>
      </c>
      <c r="G177" s="7">
        <v>48</v>
      </c>
      <c r="H177" s="31">
        <f t="shared" si="15"/>
        <v>406224</v>
      </c>
      <c r="I177" s="18">
        <f t="shared" si="14"/>
        <v>300</v>
      </c>
      <c r="J177" s="31">
        <f t="shared" si="16"/>
        <v>2538900</v>
      </c>
      <c r="K177" s="36">
        <f t="shared" si="17"/>
        <v>5.6562789620018539E-2</v>
      </c>
      <c r="L177" s="36">
        <f t="shared" si="18"/>
        <v>0.35351743512511585</v>
      </c>
      <c r="N177">
        <v>5</v>
      </c>
    </row>
    <row r="178" spans="1:14">
      <c r="A178" s="31">
        <v>172</v>
      </c>
      <c r="B178" s="4" t="s">
        <v>1615</v>
      </c>
      <c r="C178" s="7" t="s">
        <v>505</v>
      </c>
      <c r="D178" s="4" t="s">
        <v>26</v>
      </c>
      <c r="E178" s="18">
        <v>7181824</v>
      </c>
      <c r="F178" s="7">
        <v>7822</v>
      </c>
      <c r="G178" s="7">
        <v>33</v>
      </c>
      <c r="H178" s="31">
        <f t="shared" si="15"/>
        <v>258126</v>
      </c>
      <c r="I178" s="18">
        <f t="shared" si="14"/>
        <v>180</v>
      </c>
      <c r="J178" s="31">
        <f t="shared" si="16"/>
        <v>1407960</v>
      </c>
      <c r="K178" s="36">
        <f t="shared" si="17"/>
        <v>3.5941565819490984E-2</v>
      </c>
      <c r="L178" s="36">
        <f t="shared" si="18"/>
        <v>0.19604490446995082</v>
      </c>
      <c r="N178">
        <v>3</v>
      </c>
    </row>
    <row r="179" spans="1:14">
      <c r="A179" s="31">
        <v>173</v>
      </c>
      <c r="B179" s="4" t="s">
        <v>1615</v>
      </c>
      <c r="C179" s="7" t="s">
        <v>506</v>
      </c>
      <c r="D179" s="4" t="s">
        <v>26</v>
      </c>
      <c r="E179" s="18">
        <v>7181824</v>
      </c>
      <c r="F179" s="7">
        <v>4870</v>
      </c>
      <c r="G179" s="7">
        <v>44</v>
      </c>
      <c r="H179" s="31">
        <f t="shared" si="15"/>
        <v>214280</v>
      </c>
      <c r="I179" s="18">
        <f t="shared" si="14"/>
        <v>240</v>
      </c>
      <c r="J179" s="31">
        <f t="shared" si="16"/>
        <v>1168800</v>
      </c>
      <c r="K179" s="36">
        <f t="shared" si="17"/>
        <v>2.9836431524916232E-2</v>
      </c>
      <c r="L179" s="36">
        <f t="shared" si="18"/>
        <v>0.16274417195408855</v>
      </c>
      <c r="N179">
        <v>4</v>
      </c>
    </row>
    <row r="180" spans="1:14">
      <c r="A180" s="31">
        <v>174</v>
      </c>
      <c r="B180" s="4" t="s">
        <v>1615</v>
      </c>
      <c r="C180" s="7" t="s">
        <v>507</v>
      </c>
      <c r="D180" s="4" t="s">
        <v>26</v>
      </c>
      <c r="E180" s="18">
        <v>7181824</v>
      </c>
      <c r="F180" s="7">
        <v>4060</v>
      </c>
      <c r="G180" s="7">
        <v>28</v>
      </c>
      <c r="H180" s="31">
        <f t="shared" si="15"/>
        <v>113680</v>
      </c>
      <c r="I180" s="18">
        <f t="shared" si="14"/>
        <v>180</v>
      </c>
      <c r="J180" s="31">
        <f t="shared" si="16"/>
        <v>730800</v>
      </c>
      <c r="K180" s="36">
        <f t="shared" si="17"/>
        <v>1.5828847936123189E-2</v>
      </c>
      <c r="L180" s="36">
        <f t="shared" si="18"/>
        <v>0.10175687958936337</v>
      </c>
      <c r="N180">
        <v>3</v>
      </c>
    </row>
    <row r="181" spans="1:14">
      <c r="A181" s="31">
        <v>175</v>
      </c>
      <c r="B181" s="4" t="s">
        <v>1615</v>
      </c>
      <c r="C181" s="7" t="s">
        <v>508</v>
      </c>
      <c r="D181" s="4" t="s">
        <v>26</v>
      </c>
      <c r="E181" s="18">
        <v>7181824</v>
      </c>
      <c r="F181" s="7">
        <v>10679</v>
      </c>
      <c r="G181" s="7">
        <v>29</v>
      </c>
      <c r="H181" s="31">
        <f t="shared" si="15"/>
        <v>309691</v>
      </c>
      <c r="I181" s="18">
        <f t="shared" si="14"/>
        <v>4800</v>
      </c>
      <c r="J181" s="31">
        <f t="shared" si="16"/>
        <v>51259200</v>
      </c>
      <c r="K181" s="36">
        <f t="shared" si="17"/>
        <v>4.3121496711698869E-2</v>
      </c>
      <c r="L181" s="36">
        <f t="shared" si="18"/>
        <v>7.137351179867399</v>
      </c>
      <c r="N181">
        <v>80</v>
      </c>
    </row>
    <row r="182" spans="1:14">
      <c r="A182" s="31">
        <v>176</v>
      </c>
      <c r="B182" s="4" t="s">
        <v>1615</v>
      </c>
      <c r="C182" s="7" t="s">
        <v>486</v>
      </c>
      <c r="D182" s="4" t="s">
        <v>26</v>
      </c>
      <c r="E182" s="18">
        <v>7181824</v>
      </c>
      <c r="F182" s="7">
        <v>2843</v>
      </c>
      <c r="G182" s="7">
        <v>8</v>
      </c>
      <c r="H182" s="31">
        <f t="shared" si="15"/>
        <v>22744</v>
      </c>
      <c r="I182" s="18">
        <f t="shared" si="14"/>
        <v>1260</v>
      </c>
      <c r="J182" s="31">
        <f t="shared" si="16"/>
        <v>3582180</v>
      </c>
      <c r="K182" s="36">
        <f t="shared" si="17"/>
        <v>3.1668835103728522E-3</v>
      </c>
      <c r="L182" s="36">
        <f t="shared" si="18"/>
        <v>0.49878415288372424</v>
      </c>
      <c r="N182">
        <v>21</v>
      </c>
    </row>
    <row r="183" spans="1:14">
      <c r="A183" s="31">
        <v>177</v>
      </c>
      <c r="B183" s="4" t="s">
        <v>1615</v>
      </c>
      <c r="C183" s="7" t="s">
        <v>509</v>
      </c>
      <c r="D183" s="4" t="s">
        <v>26</v>
      </c>
      <c r="E183" s="18">
        <v>7181824</v>
      </c>
      <c r="F183" s="7">
        <v>11585</v>
      </c>
      <c r="G183" s="7">
        <v>32</v>
      </c>
      <c r="H183" s="31">
        <f t="shared" si="15"/>
        <v>370720</v>
      </c>
      <c r="I183" s="18">
        <f t="shared" si="14"/>
        <v>6300</v>
      </c>
      <c r="J183" s="31">
        <f t="shared" si="16"/>
        <v>72985500</v>
      </c>
      <c r="K183" s="36">
        <f t="shared" si="17"/>
        <v>5.1619198688244099E-2</v>
      </c>
      <c r="L183" s="36">
        <f t="shared" si="18"/>
        <v>10.162529741748058</v>
      </c>
      <c r="N183">
        <v>105</v>
      </c>
    </row>
    <row r="184" spans="1:14">
      <c r="A184" s="31">
        <v>178</v>
      </c>
      <c r="B184" s="4" t="s">
        <v>1615</v>
      </c>
      <c r="C184" s="7" t="s">
        <v>510</v>
      </c>
      <c r="D184" s="4" t="s">
        <v>26</v>
      </c>
      <c r="E184" s="18">
        <v>7181824</v>
      </c>
      <c r="F184" s="7">
        <v>4999</v>
      </c>
      <c r="G184" s="7">
        <v>18</v>
      </c>
      <c r="H184" s="31">
        <f t="shared" si="15"/>
        <v>89982</v>
      </c>
      <c r="I184" s="18">
        <f t="shared" si="14"/>
        <v>2100</v>
      </c>
      <c r="J184" s="31">
        <f t="shared" si="16"/>
        <v>10497900</v>
      </c>
      <c r="K184" s="36">
        <f t="shared" si="17"/>
        <v>1.2529129090325801E-2</v>
      </c>
      <c r="L184" s="36">
        <f t="shared" si="18"/>
        <v>1.4617317272046766</v>
      </c>
      <c r="N184">
        <v>35</v>
      </c>
    </row>
    <row r="185" spans="1:14">
      <c r="A185" s="31">
        <v>179</v>
      </c>
      <c r="B185" s="4" t="s">
        <v>1615</v>
      </c>
      <c r="C185" s="7" t="s">
        <v>511</v>
      </c>
      <c r="D185" s="4" t="s">
        <v>26</v>
      </c>
      <c r="E185" s="18">
        <v>7181824</v>
      </c>
      <c r="F185" s="7">
        <v>6576</v>
      </c>
      <c r="G185" s="7">
        <v>93</v>
      </c>
      <c r="H185" s="31">
        <f t="shared" si="15"/>
        <v>611568</v>
      </c>
      <c r="I185" s="18">
        <f t="shared" si="14"/>
        <v>3060</v>
      </c>
      <c r="J185" s="31">
        <f t="shared" si="16"/>
        <v>20122560</v>
      </c>
      <c r="K185" s="36">
        <f t="shared" si="17"/>
        <v>8.5154968988379556E-2</v>
      </c>
      <c r="L185" s="36">
        <f t="shared" si="18"/>
        <v>2.8018731731660371</v>
      </c>
      <c r="N185">
        <v>51</v>
      </c>
    </row>
    <row r="186" spans="1:14">
      <c r="A186" s="31">
        <v>180</v>
      </c>
      <c r="B186" s="4" t="s">
        <v>1615</v>
      </c>
      <c r="C186" s="7" t="s">
        <v>512</v>
      </c>
      <c r="D186" s="4" t="s">
        <v>26</v>
      </c>
      <c r="E186" s="18">
        <v>7181824</v>
      </c>
      <c r="F186" s="7">
        <v>8546</v>
      </c>
      <c r="G186" s="7">
        <v>57</v>
      </c>
      <c r="H186" s="31">
        <f t="shared" si="15"/>
        <v>487122</v>
      </c>
      <c r="I186" s="18">
        <f t="shared" si="14"/>
        <v>360</v>
      </c>
      <c r="J186" s="31">
        <f t="shared" si="16"/>
        <v>3076560</v>
      </c>
      <c r="K186" s="36">
        <f t="shared" si="17"/>
        <v>6.7827058975547153E-2</v>
      </c>
      <c r="L186" s="36">
        <f t="shared" si="18"/>
        <v>0.42838142510871891</v>
      </c>
      <c r="N186">
        <v>6</v>
      </c>
    </row>
    <row r="187" spans="1:14">
      <c r="A187" s="31">
        <v>181</v>
      </c>
      <c r="B187" s="4" t="s">
        <v>1615</v>
      </c>
      <c r="C187" s="7" t="s">
        <v>513</v>
      </c>
      <c r="D187" s="4" t="s">
        <v>26</v>
      </c>
      <c r="E187" s="18">
        <v>7181824</v>
      </c>
      <c r="F187" s="7">
        <v>47</v>
      </c>
      <c r="G187" s="7">
        <v>5</v>
      </c>
      <c r="H187" s="31">
        <f t="shared" si="15"/>
        <v>235</v>
      </c>
      <c r="I187" s="18">
        <f t="shared" si="14"/>
        <v>60</v>
      </c>
      <c r="J187" s="31">
        <f t="shared" si="16"/>
        <v>2820</v>
      </c>
      <c r="K187" s="36">
        <f t="shared" si="17"/>
        <v>3.2721492478790903E-5</v>
      </c>
      <c r="L187" s="36">
        <f t="shared" si="18"/>
        <v>3.9265790974549083E-4</v>
      </c>
      <c r="N187">
        <v>1</v>
      </c>
    </row>
    <row r="188" spans="1:14">
      <c r="A188" s="31">
        <v>182</v>
      </c>
      <c r="B188" s="4" t="s">
        <v>1615</v>
      </c>
      <c r="C188" s="7" t="s">
        <v>514</v>
      </c>
      <c r="D188" s="4" t="s">
        <v>26</v>
      </c>
      <c r="E188" s="18">
        <v>7181824</v>
      </c>
      <c r="F188" s="7">
        <v>6301</v>
      </c>
      <c r="G188" s="7">
        <v>61</v>
      </c>
      <c r="H188" s="31">
        <f t="shared" si="15"/>
        <v>384361</v>
      </c>
      <c r="I188" s="18">
        <f t="shared" si="14"/>
        <v>7260</v>
      </c>
      <c r="J188" s="31">
        <f t="shared" si="16"/>
        <v>45745260</v>
      </c>
      <c r="K188" s="36">
        <f t="shared" si="17"/>
        <v>5.3518576896342769E-2</v>
      </c>
      <c r="L188" s="36">
        <f t="shared" si="18"/>
        <v>6.3695880043844015</v>
      </c>
      <c r="N188">
        <v>121</v>
      </c>
    </row>
    <row r="189" spans="1:14">
      <c r="A189" s="31">
        <v>183</v>
      </c>
      <c r="B189" s="4" t="s">
        <v>1615</v>
      </c>
      <c r="C189" s="7" t="s">
        <v>515</v>
      </c>
      <c r="D189" s="4" t="s">
        <v>26</v>
      </c>
      <c r="E189" s="18">
        <v>7181824</v>
      </c>
      <c r="F189" s="7">
        <v>7479</v>
      </c>
      <c r="G189" s="7">
        <v>9</v>
      </c>
      <c r="H189" s="31">
        <f t="shared" si="15"/>
        <v>67311</v>
      </c>
      <c r="I189" s="18">
        <f t="shared" si="14"/>
        <v>1320</v>
      </c>
      <c r="J189" s="31">
        <f t="shared" si="16"/>
        <v>9872280</v>
      </c>
      <c r="K189" s="36">
        <f t="shared" si="17"/>
        <v>9.3724101286804026E-3</v>
      </c>
      <c r="L189" s="36">
        <f t="shared" si="18"/>
        <v>1.3746201522064589</v>
      </c>
      <c r="N189">
        <v>22</v>
      </c>
    </row>
    <row r="190" spans="1:14">
      <c r="A190" s="31">
        <v>184</v>
      </c>
      <c r="B190" s="4" t="s">
        <v>1615</v>
      </c>
      <c r="C190" s="7" t="s">
        <v>516</v>
      </c>
      <c r="D190" s="4" t="s">
        <v>26</v>
      </c>
      <c r="E190" s="18">
        <v>7181824</v>
      </c>
      <c r="F190" s="7">
        <v>4040</v>
      </c>
      <c r="G190" s="7">
        <v>12</v>
      </c>
      <c r="H190" s="31">
        <f t="shared" si="15"/>
        <v>48480</v>
      </c>
      <c r="I190" s="18">
        <f t="shared" si="14"/>
        <v>1920</v>
      </c>
      <c r="J190" s="31">
        <f t="shared" si="16"/>
        <v>7756800</v>
      </c>
      <c r="K190" s="36">
        <f t="shared" si="17"/>
        <v>6.7503742781778002E-3</v>
      </c>
      <c r="L190" s="36">
        <f t="shared" si="18"/>
        <v>1.0800598845084479</v>
      </c>
      <c r="N190">
        <v>32</v>
      </c>
    </row>
    <row r="191" spans="1:14">
      <c r="A191" s="31">
        <v>185</v>
      </c>
      <c r="B191" s="4" t="s">
        <v>1615</v>
      </c>
      <c r="C191" s="7" t="s">
        <v>517</v>
      </c>
      <c r="D191" s="4" t="s">
        <v>26</v>
      </c>
      <c r="E191" s="18">
        <v>7181824</v>
      </c>
      <c r="F191" s="7">
        <v>7283</v>
      </c>
      <c r="G191" s="7">
        <v>10</v>
      </c>
      <c r="H191" s="31">
        <f t="shared" si="15"/>
        <v>72830</v>
      </c>
      <c r="I191" s="18">
        <f t="shared" si="14"/>
        <v>1740</v>
      </c>
      <c r="J191" s="31">
        <f t="shared" si="16"/>
        <v>12672420</v>
      </c>
      <c r="K191" s="36">
        <f t="shared" si="17"/>
        <v>1.0140877860554644E-2</v>
      </c>
      <c r="L191" s="36">
        <f t="shared" si="18"/>
        <v>1.7645127477365081</v>
      </c>
      <c r="N191">
        <v>29</v>
      </c>
    </row>
    <row r="192" spans="1:14">
      <c r="A192" s="31">
        <v>186</v>
      </c>
      <c r="B192" s="4" t="s">
        <v>1615</v>
      </c>
      <c r="C192" s="7" t="s">
        <v>518</v>
      </c>
      <c r="D192" s="4" t="s">
        <v>26</v>
      </c>
      <c r="E192" s="18">
        <v>7181824</v>
      </c>
      <c r="F192" s="7">
        <v>10009</v>
      </c>
      <c r="G192" s="7">
        <v>34</v>
      </c>
      <c r="H192" s="31">
        <f t="shared" si="15"/>
        <v>340306</v>
      </c>
      <c r="I192" s="18">
        <f t="shared" si="14"/>
        <v>180</v>
      </c>
      <c r="J192" s="31">
        <f t="shared" si="16"/>
        <v>1801620</v>
      </c>
      <c r="K192" s="36">
        <f t="shared" si="17"/>
        <v>4.7384341359520923E-2</v>
      </c>
      <c r="L192" s="36">
        <f t="shared" si="18"/>
        <v>0.25085827778569902</v>
      </c>
      <c r="N192">
        <v>3</v>
      </c>
    </row>
    <row r="193" spans="1:14">
      <c r="A193" s="31">
        <v>187</v>
      </c>
      <c r="B193" s="4" t="s">
        <v>1615</v>
      </c>
      <c r="C193" s="7" t="s">
        <v>519</v>
      </c>
      <c r="D193" s="4" t="s">
        <v>26</v>
      </c>
      <c r="E193" s="18">
        <v>7181824</v>
      </c>
      <c r="F193" s="7">
        <v>7604</v>
      </c>
      <c r="G193" s="7">
        <v>55</v>
      </c>
      <c r="H193" s="31">
        <f t="shared" si="15"/>
        <v>418220</v>
      </c>
      <c r="I193" s="18">
        <f t="shared" si="14"/>
        <v>360</v>
      </c>
      <c r="J193" s="31">
        <f t="shared" si="16"/>
        <v>2737440</v>
      </c>
      <c r="K193" s="36">
        <f t="shared" si="17"/>
        <v>5.8233117380765663E-2</v>
      </c>
      <c r="L193" s="36">
        <f t="shared" si="18"/>
        <v>0.38116222285592072</v>
      </c>
      <c r="N193">
        <v>6</v>
      </c>
    </row>
    <row r="194" spans="1:14">
      <c r="A194" s="31">
        <v>188</v>
      </c>
      <c r="B194" s="4" t="s">
        <v>1615</v>
      </c>
      <c r="C194" s="7" t="s">
        <v>520</v>
      </c>
      <c r="D194" s="4" t="s">
        <v>26</v>
      </c>
      <c r="E194" s="18">
        <v>7181824</v>
      </c>
      <c r="F194" s="7">
        <v>4900</v>
      </c>
      <c r="G194" s="7">
        <v>16</v>
      </c>
      <c r="H194" s="31">
        <f t="shared" si="15"/>
        <v>78400</v>
      </c>
      <c r="I194" s="18">
        <f t="shared" si="14"/>
        <v>60</v>
      </c>
      <c r="J194" s="31">
        <f t="shared" si="16"/>
        <v>294000</v>
      </c>
      <c r="K194" s="36">
        <f t="shared" si="17"/>
        <v>1.0916446852498752E-2</v>
      </c>
      <c r="L194" s="36">
        <f t="shared" si="18"/>
        <v>4.0936675696870324E-2</v>
      </c>
      <c r="N194">
        <v>1</v>
      </c>
    </row>
    <row r="195" spans="1:14">
      <c r="A195" s="31">
        <v>189</v>
      </c>
      <c r="B195" s="4" t="s">
        <v>1615</v>
      </c>
      <c r="C195" s="7" t="s">
        <v>364</v>
      </c>
      <c r="D195" s="4" t="s">
        <v>26</v>
      </c>
      <c r="E195" s="18">
        <v>7181824</v>
      </c>
      <c r="F195" s="7">
        <v>6328</v>
      </c>
      <c r="G195" s="7">
        <v>30</v>
      </c>
      <c r="H195" s="31">
        <f t="shared" si="15"/>
        <v>189840</v>
      </c>
      <c r="I195" s="18">
        <f t="shared" si="14"/>
        <v>60</v>
      </c>
      <c r="J195" s="31">
        <f t="shared" si="16"/>
        <v>379680</v>
      </c>
      <c r="K195" s="36">
        <f t="shared" si="17"/>
        <v>2.6433396307121979E-2</v>
      </c>
      <c r="L195" s="36">
        <f t="shared" si="18"/>
        <v>5.2866792614243957E-2</v>
      </c>
      <c r="N195">
        <v>1</v>
      </c>
    </row>
    <row r="196" spans="1:14">
      <c r="A196" s="31">
        <v>190</v>
      </c>
      <c r="B196" s="4" t="s">
        <v>1615</v>
      </c>
      <c r="C196" s="7" t="s">
        <v>521</v>
      </c>
      <c r="D196" s="4" t="s">
        <v>26</v>
      </c>
      <c r="E196" s="18">
        <v>7181824</v>
      </c>
      <c r="F196" s="7">
        <v>9839</v>
      </c>
      <c r="G196" s="7">
        <v>39</v>
      </c>
      <c r="H196" s="31">
        <f t="shared" si="15"/>
        <v>383721</v>
      </c>
      <c r="I196" s="18">
        <f t="shared" si="14"/>
        <v>180</v>
      </c>
      <c r="J196" s="31">
        <f t="shared" si="16"/>
        <v>1771020</v>
      </c>
      <c r="K196" s="36">
        <f t="shared" si="17"/>
        <v>5.3429463044485634E-2</v>
      </c>
      <c r="L196" s="36">
        <f t="shared" si="18"/>
        <v>0.24659752174377986</v>
      </c>
      <c r="N196">
        <v>3</v>
      </c>
    </row>
    <row r="197" spans="1:14">
      <c r="A197" s="31">
        <v>191</v>
      </c>
      <c r="B197" s="4" t="s">
        <v>1615</v>
      </c>
      <c r="C197" s="7" t="s">
        <v>522</v>
      </c>
      <c r="D197" s="4" t="s">
        <v>26</v>
      </c>
      <c r="E197" s="18">
        <v>7181824</v>
      </c>
      <c r="F197" s="7">
        <v>2876</v>
      </c>
      <c r="G197" s="7">
        <v>1</v>
      </c>
      <c r="H197" s="31">
        <f t="shared" si="15"/>
        <v>2876</v>
      </c>
      <c r="I197" s="18">
        <f t="shared" si="14"/>
        <v>60</v>
      </c>
      <c r="J197" s="31">
        <f t="shared" si="16"/>
        <v>172560</v>
      </c>
      <c r="K197" s="36">
        <f t="shared" si="17"/>
        <v>4.0045537178298995E-4</v>
      </c>
      <c r="L197" s="36">
        <f t="shared" si="18"/>
        <v>2.4027322306979397E-2</v>
      </c>
      <c r="N197">
        <v>1</v>
      </c>
    </row>
    <row r="198" spans="1:14">
      <c r="A198" s="31">
        <v>192</v>
      </c>
      <c r="B198" s="4" t="s">
        <v>1615</v>
      </c>
      <c r="C198" s="7" t="s">
        <v>523</v>
      </c>
      <c r="D198" s="4" t="s">
        <v>26</v>
      </c>
      <c r="E198" s="18">
        <v>7181824</v>
      </c>
      <c r="F198" s="7">
        <v>4443</v>
      </c>
      <c r="G198" s="7">
        <v>20</v>
      </c>
      <c r="H198" s="31">
        <f t="shared" si="15"/>
        <v>88860</v>
      </c>
      <c r="I198" s="18">
        <f t="shared" si="14"/>
        <v>120</v>
      </c>
      <c r="J198" s="31">
        <f t="shared" si="16"/>
        <v>533160</v>
      </c>
      <c r="K198" s="36">
        <f t="shared" si="17"/>
        <v>1.2372901368788764E-2</v>
      </c>
      <c r="L198" s="36">
        <f t="shared" si="18"/>
        <v>7.4237408212732586E-2</v>
      </c>
      <c r="N198">
        <v>2</v>
      </c>
    </row>
    <row r="199" spans="1:14">
      <c r="A199" s="31">
        <v>193</v>
      </c>
      <c r="B199" s="4" t="s">
        <v>1615</v>
      </c>
      <c r="C199" s="7" t="s">
        <v>524</v>
      </c>
      <c r="D199" s="4" t="s">
        <v>26</v>
      </c>
      <c r="E199" s="18">
        <v>7181824</v>
      </c>
      <c r="F199" s="7">
        <v>3194</v>
      </c>
      <c r="G199" s="7">
        <v>55</v>
      </c>
      <c r="H199" s="31">
        <f t="shared" si="15"/>
        <v>175670</v>
      </c>
      <c r="I199" s="18">
        <f t="shared" ref="I199:I260" si="19">N199*60</f>
        <v>660</v>
      </c>
      <c r="J199" s="31">
        <f t="shared" si="16"/>
        <v>2108040</v>
      </c>
      <c r="K199" s="36">
        <f t="shared" si="17"/>
        <v>2.446035993084765E-2</v>
      </c>
      <c r="L199" s="36">
        <f t="shared" si="18"/>
        <v>0.2935243191701718</v>
      </c>
      <c r="N199">
        <v>11</v>
      </c>
    </row>
    <row r="200" spans="1:14">
      <c r="A200" s="31">
        <v>194</v>
      </c>
      <c r="B200" s="4" t="s">
        <v>1615</v>
      </c>
      <c r="C200" s="7" t="s">
        <v>525</v>
      </c>
      <c r="D200" s="4" t="s">
        <v>26</v>
      </c>
      <c r="E200" s="18">
        <v>7181824</v>
      </c>
      <c r="F200" s="7">
        <v>1986</v>
      </c>
      <c r="G200" s="7">
        <v>46</v>
      </c>
      <c r="H200" s="31">
        <f t="shared" si="15"/>
        <v>91356</v>
      </c>
      <c r="I200" s="18">
        <f t="shared" si="19"/>
        <v>300</v>
      </c>
      <c r="J200" s="31">
        <f t="shared" si="16"/>
        <v>595800</v>
      </c>
      <c r="K200" s="36">
        <f t="shared" si="17"/>
        <v>1.2720445391031582E-2</v>
      </c>
      <c r="L200" s="36">
        <f t="shared" si="18"/>
        <v>8.2959426463249442E-2</v>
      </c>
      <c r="N200">
        <v>5</v>
      </c>
    </row>
    <row r="201" spans="1:14">
      <c r="A201" s="31">
        <v>195</v>
      </c>
      <c r="B201" s="4" t="s">
        <v>1615</v>
      </c>
      <c r="C201" s="7" t="s">
        <v>526</v>
      </c>
      <c r="D201" s="4" t="s">
        <v>26</v>
      </c>
      <c r="E201" s="18">
        <v>7181824</v>
      </c>
      <c r="F201" s="7">
        <v>6687</v>
      </c>
      <c r="G201" s="7">
        <v>16</v>
      </c>
      <c r="H201" s="31">
        <f t="shared" si="15"/>
        <v>106992</v>
      </c>
      <c r="I201" s="18">
        <f t="shared" si="19"/>
        <v>1860</v>
      </c>
      <c r="J201" s="31">
        <f t="shared" si="16"/>
        <v>12437820</v>
      </c>
      <c r="K201" s="36">
        <f t="shared" si="17"/>
        <v>1.4897608184216154E-2</v>
      </c>
      <c r="L201" s="36">
        <f t="shared" si="18"/>
        <v>1.731846951415128</v>
      </c>
      <c r="N201">
        <v>31</v>
      </c>
    </row>
    <row r="202" spans="1:14">
      <c r="A202" s="31">
        <v>196</v>
      </c>
      <c r="B202" s="4" t="s">
        <v>1615</v>
      </c>
      <c r="C202" s="7" t="s">
        <v>527</v>
      </c>
      <c r="D202" s="4" t="s">
        <v>26</v>
      </c>
      <c r="E202" s="18">
        <v>7181824</v>
      </c>
      <c r="F202" s="7">
        <v>8641</v>
      </c>
      <c r="G202" s="7">
        <v>14</v>
      </c>
      <c r="H202" s="31">
        <f t="shared" si="15"/>
        <v>120974</v>
      </c>
      <c r="I202" s="18">
        <f t="shared" si="19"/>
        <v>480</v>
      </c>
      <c r="J202" s="31">
        <f t="shared" si="16"/>
        <v>4147680</v>
      </c>
      <c r="K202" s="36">
        <f t="shared" si="17"/>
        <v>1.6844467366507451E-2</v>
      </c>
      <c r="L202" s="36">
        <f t="shared" si="18"/>
        <v>0.57752459542311252</v>
      </c>
      <c r="N202">
        <v>8</v>
      </c>
    </row>
    <row r="203" spans="1:14">
      <c r="A203" s="31">
        <v>197</v>
      </c>
      <c r="B203" s="4" t="s">
        <v>1615</v>
      </c>
      <c r="C203" s="7" t="s">
        <v>528</v>
      </c>
      <c r="D203" s="4" t="s">
        <v>26</v>
      </c>
      <c r="E203" s="18">
        <v>7181824</v>
      </c>
      <c r="F203" s="7">
        <v>7362</v>
      </c>
      <c r="G203" s="7">
        <v>11</v>
      </c>
      <c r="H203" s="31">
        <f t="shared" si="15"/>
        <v>80982</v>
      </c>
      <c r="I203" s="18">
        <f t="shared" si="19"/>
        <v>1680</v>
      </c>
      <c r="J203" s="31">
        <f t="shared" si="16"/>
        <v>12368160</v>
      </c>
      <c r="K203" s="36">
        <f t="shared" si="17"/>
        <v>1.1275965548584873E-2</v>
      </c>
      <c r="L203" s="36">
        <f t="shared" si="18"/>
        <v>1.7221474656020532</v>
      </c>
      <c r="N203">
        <v>28</v>
      </c>
    </row>
    <row r="204" spans="1:14">
      <c r="A204" s="31">
        <v>198</v>
      </c>
      <c r="B204" s="4" t="s">
        <v>1615</v>
      </c>
      <c r="C204" s="7" t="s">
        <v>529</v>
      </c>
      <c r="D204" s="4" t="s">
        <v>26</v>
      </c>
      <c r="E204" s="18">
        <v>7181824</v>
      </c>
      <c r="F204" s="7">
        <v>7490</v>
      </c>
      <c r="G204" s="7">
        <v>6</v>
      </c>
      <c r="H204" s="31">
        <f t="shared" si="15"/>
        <v>44940</v>
      </c>
      <c r="I204" s="18">
        <f t="shared" si="19"/>
        <v>840</v>
      </c>
      <c r="J204" s="31">
        <f t="shared" si="16"/>
        <v>6291600</v>
      </c>
      <c r="K204" s="36">
        <f t="shared" si="17"/>
        <v>6.2574632850930347E-3</v>
      </c>
      <c r="L204" s="36">
        <f t="shared" si="18"/>
        <v>0.87604485991302483</v>
      </c>
      <c r="N204">
        <v>14</v>
      </c>
    </row>
    <row r="205" spans="1:14">
      <c r="A205" s="31">
        <v>199</v>
      </c>
      <c r="B205" s="4" t="s">
        <v>1615</v>
      </c>
      <c r="C205" s="7" t="s">
        <v>530</v>
      </c>
      <c r="D205" s="4" t="s">
        <v>26</v>
      </c>
      <c r="E205" s="18">
        <v>7181824</v>
      </c>
      <c r="F205" s="7">
        <v>9754</v>
      </c>
      <c r="G205" s="7">
        <v>7</v>
      </c>
      <c r="H205" s="31">
        <f t="shared" si="15"/>
        <v>68278</v>
      </c>
      <c r="I205" s="18">
        <f t="shared" si="19"/>
        <v>840</v>
      </c>
      <c r="J205" s="31">
        <f t="shared" si="16"/>
        <v>8193360</v>
      </c>
      <c r="K205" s="36">
        <f t="shared" si="17"/>
        <v>9.5070555892207888E-3</v>
      </c>
      <c r="L205" s="36">
        <f t="shared" si="18"/>
        <v>1.1408466707064946</v>
      </c>
      <c r="N205">
        <v>14</v>
      </c>
    </row>
    <row r="206" spans="1:14">
      <c r="A206" s="31">
        <v>200</v>
      </c>
      <c r="B206" s="4" t="s">
        <v>1615</v>
      </c>
      <c r="C206" s="7" t="s">
        <v>531</v>
      </c>
      <c r="D206" s="4" t="s">
        <v>26</v>
      </c>
      <c r="E206" s="18">
        <v>7181824</v>
      </c>
      <c r="F206" s="7">
        <v>16</v>
      </c>
      <c r="G206" s="7">
        <v>4</v>
      </c>
      <c r="H206" s="31">
        <f t="shared" si="15"/>
        <v>64</v>
      </c>
      <c r="I206" s="18">
        <f t="shared" si="19"/>
        <v>420</v>
      </c>
      <c r="J206" s="31">
        <f t="shared" si="16"/>
        <v>6720</v>
      </c>
      <c r="K206" s="36">
        <f t="shared" si="17"/>
        <v>8.9113851857132677E-6</v>
      </c>
      <c r="L206" s="36">
        <f t="shared" si="18"/>
        <v>9.3569544449989312E-4</v>
      </c>
      <c r="N206">
        <v>7</v>
      </c>
    </row>
    <row r="207" spans="1:14">
      <c r="A207" s="31">
        <v>201</v>
      </c>
      <c r="B207" s="4" t="s">
        <v>1616</v>
      </c>
      <c r="C207" s="7" t="s">
        <v>532</v>
      </c>
      <c r="D207" s="4" t="s">
        <v>26</v>
      </c>
      <c r="E207" s="18">
        <v>7181824</v>
      </c>
      <c r="F207" s="7">
        <v>5073</v>
      </c>
      <c r="G207" s="7">
        <v>12</v>
      </c>
      <c r="H207" s="31">
        <f t="shared" si="15"/>
        <v>60876</v>
      </c>
      <c r="I207" s="18">
        <f t="shared" si="19"/>
        <v>900</v>
      </c>
      <c r="J207" s="31">
        <f t="shared" si="16"/>
        <v>4565700</v>
      </c>
      <c r="K207" s="36">
        <f t="shared" si="17"/>
        <v>8.4763981963356383E-3</v>
      </c>
      <c r="L207" s="36">
        <f t="shared" si="18"/>
        <v>0.6357298647251729</v>
      </c>
      <c r="N207">
        <v>15</v>
      </c>
    </row>
    <row r="208" spans="1:14">
      <c r="A208" s="31">
        <v>202</v>
      </c>
      <c r="B208" s="4" t="s">
        <v>1616</v>
      </c>
      <c r="C208" s="7" t="s">
        <v>533</v>
      </c>
      <c r="D208" s="4" t="s">
        <v>26</v>
      </c>
      <c r="E208" s="18">
        <v>7181824</v>
      </c>
      <c r="F208" s="7">
        <v>2354</v>
      </c>
      <c r="G208" s="7">
        <v>6</v>
      </c>
      <c r="H208" s="31">
        <f t="shared" si="15"/>
        <v>14124</v>
      </c>
      <c r="I208" s="18">
        <f t="shared" si="19"/>
        <v>240</v>
      </c>
      <c r="J208" s="31">
        <f t="shared" si="16"/>
        <v>564960</v>
      </c>
      <c r="K208" s="36">
        <f t="shared" si="17"/>
        <v>1.9666313181720967E-3</v>
      </c>
      <c r="L208" s="36">
        <f t="shared" si="18"/>
        <v>7.8665252726883864E-2</v>
      </c>
      <c r="N208">
        <v>4</v>
      </c>
    </row>
    <row r="209" spans="1:14">
      <c r="A209" s="31">
        <v>203</v>
      </c>
      <c r="B209" s="4" t="s">
        <v>1616</v>
      </c>
      <c r="C209" s="7" t="s">
        <v>534</v>
      </c>
      <c r="D209" s="4" t="s">
        <v>26</v>
      </c>
      <c r="E209" s="18">
        <v>7181824</v>
      </c>
      <c r="F209" s="7">
        <v>339</v>
      </c>
      <c r="G209" s="7">
        <v>3</v>
      </c>
      <c r="H209" s="31">
        <f t="shared" ref="H209:H269" si="20">G209*F209</f>
        <v>1017</v>
      </c>
      <c r="I209" s="18">
        <f t="shared" si="19"/>
        <v>180</v>
      </c>
      <c r="J209" s="31">
        <f t="shared" ref="J209:J269" si="21">I209*F209</f>
        <v>61020</v>
      </c>
      <c r="K209" s="36">
        <f t="shared" ref="K209:K269" si="22">H209/E209</f>
        <v>1.4160748021672489E-4</v>
      </c>
      <c r="L209" s="36">
        <f t="shared" ref="L209:L269" si="23">J209/E209</f>
        <v>8.4964488130034928E-3</v>
      </c>
      <c r="N209">
        <v>3</v>
      </c>
    </row>
    <row r="210" spans="1:14">
      <c r="A210" s="31">
        <v>204</v>
      </c>
      <c r="B210" s="4" t="s">
        <v>1616</v>
      </c>
      <c r="C210" s="7" t="s">
        <v>535</v>
      </c>
      <c r="D210" s="4" t="s">
        <v>26</v>
      </c>
      <c r="E210" s="18">
        <v>7181824</v>
      </c>
      <c r="F210" s="7">
        <v>7529</v>
      </c>
      <c r="G210" s="7">
        <v>8</v>
      </c>
      <c r="H210" s="31">
        <f t="shared" si="20"/>
        <v>60232</v>
      </c>
      <c r="I210" s="18">
        <f t="shared" si="19"/>
        <v>420</v>
      </c>
      <c r="J210" s="31">
        <f t="shared" si="21"/>
        <v>3162180</v>
      </c>
      <c r="K210" s="36">
        <f t="shared" si="22"/>
        <v>8.3867273829043992E-3</v>
      </c>
      <c r="L210" s="36">
        <f t="shared" si="23"/>
        <v>0.44030318760248094</v>
      </c>
      <c r="N210">
        <v>7</v>
      </c>
    </row>
    <row r="211" spans="1:14">
      <c r="A211" s="31">
        <v>205</v>
      </c>
      <c r="B211" s="4" t="s">
        <v>1616</v>
      </c>
      <c r="C211" s="7" t="s">
        <v>536</v>
      </c>
      <c r="D211" s="4" t="s">
        <v>26</v>
      </c>
      <c r="E211" s="18">
        <v>7181824</v>
      </c>
      <c r="F211" s="7">
        <v>7996</v>
      </c>
      <c r="G211" s="7">
        <v>16</v>
      </c>
      <c r="H211" s="31">
        <f t="shared" si="20"/>
        <v>127936</v>
      </c>
      <c r="I211" s="18">
        <f t="shared" si="19"/>
        <v>360</v>
      </c>
      <c r="J211" s="31">
        <f t="shared" si="21"/>
        <v>2878560</v>
      </c>
      <c r="K211" s="36">
        <f t="shared" si="22"/>
        <v>1.781385898624082E-2</v>
      </c>
      <c r="L211" s="36">
        <f t="shared" si="23"/>
        <v>0.40081182719041847</v>
      </c>
      <c r="N211">
        <v>6</v>
      </c>
    </row>
    <row r="212" spans="1:14">
      <c r="A212" s="31">
        <v>206</v>
      </c>
      <c r="B212" s="4" t="s">
        <v>1616</v>
      </c>
      <c r="C212" s="7" t="s">
        <v>537</v>
      </c>
      <c r="D212" s="4" t="s">
        <v>26</v>
      </c>
      <c r="E212" s="18">
        <v>7181824</v>
      </c>
      <c r="F212" s="7">
        <v>5012</v>
      </c>
      <c r="G212" s="7">
        <v>16</v>
      </c>
      <c r="H212" s="31">
        <f t="shared" si="20"/>
        <v>80192</v>
      </c>
      <c r="I212" s="18">
        <f t="shared" si="19"/>
        <v>900</v>
      </c>
      <c r="J212" s="31">
        <f t="shared" si="21"/>
        <v>4510800</v>
      </c>
      <c r="K212" s="36">
        <f t="shared" si="22"/>
        <v>1.1165965637698724E-2</v>
      </c>
      <c r="L212" s="36">
        <f t="shared" si="23"/>
        <v>0.62808556712055319</v>
      </c>
      <c r="N212">
        <v>15</v>
      </c>
    </row>
    <row r="213" spans="1:14">
      <c r="A213" s="31">
        <v>207</v>
      </c>
      <c r="B213" s="4" t="s">
        <v>1616</v>
      </c>
      <c r="C213" s="7" t="s">
        <v>538</v>
      </c>
      <c r="D213" s="4" t="s">
        <v>26</v>
      </c>
      <c r="E213" s="18">
        <v>7181824</v>
      </c>
      <c r="F213" s="7">
        <v>2618</v>
      </c>
      <c r="G213" s="7">
        <v>2</v>
      </c>
      <c r="H213" s="31">
        <f t="shared" si="20"/>
        <v>5236</v>
      </c>
      <c r="I213" s="18">
        <f t="shared" si="19"/>
        <v>540</v>
      </c>
      <c r="J213" s="31">
        <f t="shared" si="21"/>
        <v>1413720</v>
      </c>
      <c r="K213" s="36">
        <f t="shared" si="22"/>
        <v>7.2906270050616668E-4</v>
      </c>
      <c r="L213" s="36">
        <f t="shared" si="23"/>
        <v>0.19684692913666502</v>
      </c>
      <c r="N213">
        <v>9</v>
      </c>
    </row>
    <row r="214" spans="1:14">
      <c r="A214" s="31">
        <v>208</v>
      </c>
      <c r="B214" s="4" t="s">
        <v>1616</v>
      </c>
      <c r="C214" s="7" t="s">
        <v>390</v>
      </c>
      <c r="D214" s="4" t="s">
        <v>26</v>
      </c>
      <c r="E214" s="18">
        <v>7181824</v>
      </c>
      <c r="F214" s="7">
        <v>4024</v>
      </c>
      <c r="G214" s="7">
        <v>3</v>
      </c>
      <c r="H214" s="31">
        <f t="shared" si="20"/>
        <v>12072</v>
      </c>
      <c r="I214" s="18">
        <f t="shared" si="19"/>
        <v>300</v>
      </c>
      <c r="J214" s="31">
        <f t="shared" si="21"/>
        <v>1207200</v>
      </c>
      <c r="K214" s="36">
        <f t="shared" si="22"/>
        <v>1.6809100306551651E-3</v>
      </c>
      <c r="L214" s="36">
        <f t="shared" si="23"/>
        <v>0.1680910030655165</v>
      </c>
      <c r="N214">
        <v>5</v>
      </c>
    </row>
    <row r="215" spans="1:14">
      <c r="A215" s="31">
        <v>209</v>
      </c>
      <c r="B215" s="4" t="s">
        <v>1616</v>
      </c>
      <c r="C215" s="7" t="s">
        <v>539</v>
      </c>
      <c r="D215" s="4" t="s">
        <v>26</v>
      </c>
      <c r="E215" s="18">
        <v>7181824</v>
      </c>
      <c r="F215" s="7">
        <v>5645</v>
      </c>
      <c r="G215" s="7">
        <v>18</v>
      </c>
      <c r="H215" s="31">
        <f t="shared" si="20"/>
        <v>101610</v>
      </c>
      <c r="I215" s="18">
        <f t="shared" si="19"/>
        <v>1260</v>
      </c>
      <c r="J215" s="31">
        <f t="shared" si="21"/>
        <v>7112700</v>
      </c>
      <c r="K215" s="36">
        <f t="shared" si="22"/>
        <v>1.414821638625508E-2</v>
      </c>
      <c r="L215" s="36">
        <f t="shared" si="23"/>
        <v>0.99037514703785556</v>
      </c>
      <c r="N215">
        <v>21</v>
      </c>
    </row>
    <row r="216" spans="1:14">
      <c r="A216" s="31">
        <v>210</v>
      </c>
      <c r="B216" s="4" t="s">
        <v>1616</v>
      </c>
      <c r="C216" s="7" t="s">
        <v>540</v>
      </c>
      <c r="D216" s="4" t="s">
        <v>26</v>
      </c>
      <c r="E216" s="18">
        <v>7181824</v>
      </c>
      <c r="F216" s="7">
        <v>1805</v>
      </c>
      <c r="G216" s="7">
        <v>5</v>
      </c>
      <c r="H216" s="31">
        <f t="shared" si="20"/>
        <v>9025</v>
      </c>
      <c r="I216" s="18">
        <f t="shared" si="19"/>
        <v>240</v>
      </c>
      <c r="J216" s="31">
        <f t="shared" si="21"/>
        <v>433200</v>
      </c>
      <c r="K216" s="36">
        <f t="shared" si="22"/>
        <v>1.2566445515790974E-3</v>
      </c>
      <c r="L216" s="36">
        <f t="shared" si="23"/>
        <v>6.0318938475796675E-2</v>
      </c>
      <c r="N216">
        <v>4</v>
      </c>
    </row>
    <row r="217" spans="1:14">
      <c r="A217" s="31">
        <v>211</v>
      </c>
      <c r="B217" s="4" t="s">
        <v>1616</v>
      </c>
      <c r="C217" s="7" t="s">
        <v>541</v>
      </c>
      <c r="D217" s="4" t="s">
        <v>26</v>
      </c>
      <c r="E217" s="18">
        <v>7181824</v>
      </c>
      <c r="F217" s="7">
        <v>2556</v>
      </c>
      <c r="G217" s="7">
        <v>5</v>
      </c>
      <c r="H217" s="31">
        <f t="shared" si="20"/>
        <v>12780</v>
      </c>
      <c r="I217" s="18">
        <f t="shared" si="19"/>
        <v>360</v>
      </c>
      <c r="J217" s="31">
        <f t="shared" si="21"/>
        <v>920160</v>
      </c>
      <c r="K217" s="36">
        <f t="shared" si="22"/>
        <v>1.7794922292721181E-3</v>
      </c>
      <c r="L217" s="36">
        <f t="shared" si="23"/>
        <v>0.1281234405075925</v>
      </c>
      <c r="N217">
        <v>6</v>
      </c>
    </row>
    <row r="218" spans="1:14">
      <c r="A218" s="31">
        <v>212</v>
      </c>
      <c r="B218" s="4" t="s">
        <v>1616</v>
      </c>
      <c r="C218" s="7" t="s">
        <v>542</v>
      </c>
      <c r="D218" s="4" t="s">
        <v>26</v>
      </c>
      <c r="E218" s="18">
        <v>7181824</v>
      </c>
      <c r="F218" s="7">
        <v>2094</v>
      </c>
      <c r="G218" s="7">
        <v>2</v>
      </c>
      <c r="H218" s="31">
        <f t="shared" si="20"/>
        <v>4188</v>
      </c>
      <c r="I218" s="18">
        <f t="shared" si="19"/>
        <v>180</v>
      </c>
      <c r="J218" s="31">
        <f t="shared" si="21"/>
        <v>376920</v>
      </c>
      <c r="K218" s="36">
        <f t="shared" si="22"/>
        <v>5.8313876809011189E-4</v>
      </c>
      <c r="L218" s="36">
        <f t="shared" si="23"/>
        <v>5.2482489128110071E-2</v>
      </c>
      <c r="N218">
        <v>3</v>
      </c>
    </row>
    <row r="219" spans="1:14">
      <c r="A219" s="31">
        <v>213</v>
      </c>
      <c r="B219" s="4" t="s">
        <v>1616</v>
      </c>
      <c r="C219" s="7" t="s">
        <v>543</v>
      </c>
      <c r="D219" s="4" t="s">
        <v>26</v>
      </c>
      <c r="E219" s="18">
        <v>7181824</v>
      </c>
      <c r="F219" s="7">
        <v>4225</v>
      </c>
      <c r="G219" s="7">
        <v>1</v>
      </c>
      <c r="H219" s="31">
        <f t="shared" si="20"/>
        <v>4225</v>
      </c>
      <c r="I219" s="18">
        <f t="shared" si="19"/>
        <v>480</v>
      </c>
      <c r="J219" s="31">
        <f t="shared" si="21"/>
        <v>2028000</v>
      </c>
      <c r="K219" s="36">
        <f t="shared" si="22"/>
        <v>5.8829066265060246E-4</v>
      </c>
      <c r="L219" s="36">
        <f t="shared" si="23"/>
        <v>0.28237951807228917</v>
      </c>
      <c r="N219">
        <v>8</v>
      </c>
    </row>
    <row r="220" spans="1:14">
      <c r="A220" s="31">
        <v>214</v>
      </c>
      <c r="B220" s="4" t="s">
        <v>1616</v>
      </c>
      <c r="C220" s="7" t="s">
        <v>544</v>
      </c>
      <c r="D220" s="4" t="s">
        <v>26</v>
      </c>
      <c r="E220" s="18">
        <v>7181824</v>
      </c>
      <c r="F220" s="7">
        <v>5976</v>
      </c>
      <c r="G220" s="7">
        <v>4</v>
      </c>
      <c r="H220" s="31">
        <f t="shared" si="20"/>
        <v>23904</v>
      </c>
      <c r="I220" s="18">
        <f t="shared" si="19"/>
        <v>360</v>
      </c>
      <c r="J220" s="31">
        <f t="shared" si="21"/>
        <v>2151360</v>
      </c>
      <c r="K220" s="36">
        <f t="shared" si="22"/>
        <v>3.3284023668639054E-3</v>
      </c>
      <c r="L220" s="36">
        <f t="shared" si="23"/>
        <v>0.29955621301775148</v>
      </c>
      <c r="N220">
        <v>6</v>
      </c>
    </row>
    <row r="221" spans="1:14">
      <c r="A221" s="31">
        <v>215</v>
      </c>
      <c r="B221" s="4" t="s">
        <v>1616</v>
      </c>
      <c r="C221" s="7" t="s">
        <v>545</v>
      </c>
      <c r="D221" s="4" t="s">
        <v>26</v>
      </c>
      <c r="E221" s="18">
        <v>7181824</v>
      </c>
      <c r="F221" s="7">
        <v>3348</v>
      </c>
      <c r="G221" s="7">
        <v>6</v>
      </c>
      <c r="H221" s="31">
        <f t="shared" si="20"/>
        <v>20088</v>
      </c>
      <c r="I221" s="18">
        <f t="shared" si="19"/>
        <v>300</v>
      </c>
      <c r="J221" s="31">
        <f t="shared" si="21"/>
        <v>1004400</v>
      </c>
      <c r="K221" s="36">
        <f t="shared" si="22"/>
        <v>2.7970610251657519E-3</v>
      </c>
      <c r="L221" s="36">
        <f t="shared" si="23"/>
        <v>0.13985305125828759</v>
      </c>
      <c r="N221">
        <v>5</v>
      </c>
    </row>
    <row r="222" spans="1:14">
      <c r="A222" s="31">
        <v>216</v>
      </c>
      <c r="B222" s="4" t="s">
        <v>1616</v>
      </c>
      <c r="C222" s="7" t="s">
        <v>546</v>
      </c>
      <c r="D222" s="4" t="s">
        <v>26</v>
      </c>
      <c r="E222" s="18">
        <v>7181824</v>
      </c>
      <c r="F222" s="7">
        <v>6002</v>
      </c>
      <c r="G222" s="7">
        <v>42</v>
      </c>
      <c r="H222" s="31">
        <f t="shared" si="20"/>
        <v>252084</v>
      </c>
      <c r="I222" s="18">
        <f t="shared" si="19"/>
        <v>2880</v>
      </c>
      <c r="J222" s="31">
        <f t="shared" si="21"/>
        <v>17285760</v>
      </c>
      <c r="K222" s="36">
        <f t="shared" si="22"/>
        <v>3.5100275361802241E-2</v>
      </c>
      <c r="L222" s="36">
        <f t="shared" si="23"/>
        <v>2.4068760248092964</v>
      </c>
      <c r="N222">
        <v>48</v>
      </c>
    </row>
    <row r="223" spans="1:14">
      <c r="A223" s="31">
        <v>217</v>
      </c>
      <c r="B223" s="4" t="s">
        <v>1616</v>
      </c>
      <c r="C223" s="7" t="s">
        <v>547</v>
      </c>
      <c r="D223" s="4" t="s">
        <v>26</v>
      </c>
      <c r="E223" s="18">
        <v>7181824</v>
      </c>
      <c r="F223" s="7">
        <v>6677</v>
      </c>
      <c r="G223" s="7">
        <v>13</v>
      </c>
      <c r="H223" s="31">
        <f t="shared" si="20"/>
        <v>86801</v>
      </c>
      <c r="I223" s="18">
        <f t="shared" si="19"/>
        <v>300</v>
      </c>
      <c r="J223" s="31">
        <f t="shared" si="21"/>
        <v>2003100</v>
      </c>
      <c r="K223" s="36">
        <f t="shared" si="22"/>
        <v>1.2086205398517146E-2</v>
      </c>
      <c r="L223" s="36">
        <f t="shared" si="23"/>
        <v>0.27891243227347257</v>
      </c>
      <c r="N223">
        <v>5</v>
      </c>
    </row>
    <row r="224" spans="1:14">
      <c r="A224" s="31">
        <v>218</v>
      </c>
      <c r="B224" s="4" t="s">
        <v>1616</v>
      </c>
      <c r="C224" s="7" t="s">
        <v>548</v>
      </c>
      <c r="D224" s="4" t="s">
        <v>26</v>
      </c>
      <c r="E224" s="18">
        <v>7181824</v>
      </c>
      <c r="F224" s="7">
        <v>6532</v>
      </c>
      <c r="G224" s="7">
        <v>13</v>
      </c>
      <c r="H224" s="31">
        <f t="shared" si="20"/>
        <v>84916</v>
      </c>
      <c r="I224" s="18">
        <f t="shared" si="19"/>
        <v>1380</v>
      </c>
      <c r="J224" s="31">
        <f t="shared" si="21"/>
        <v>9014160</v>
      </c>
      <c r="K224" s="36">
        <f t="shared" si="22"/>
        <v>1.1823737256719185E-2</v>
      </c>
      <c r="L224" s="36">
        <f t="shared" si="23"/>
        <v>1.2551351857132673</v>
      </c>
      <c r="N224">
        <v>23</v>
      </c>
    </row>
    <row r="225" spans="1:14">
      <c r="A225" s="31">
        <v>219</v>
      </c>
      <c r="B225" s="4" t="s">
        <v>1616</v>
      </c>
      <c r="C225" s="7" t="s">
        <v>549</v>
      </c>
      <c r="D225" s="4" t="s">
        <v>26</v>
      </c>
      <c r="E225" s="18">
        <v>7181824</v>
      </c>
      <c r="F225" s="7">
        <v>61</v>
      </c>
      <c r="G225" s="7">
        <v>0</v>
      </c>
      <c r="H225" s="31">
        <f t="shared" si="20"/>
        <v>0</v>
      </c>
      <c r="I225" s="18">
        <f t="shared" si="19"/>
        <v>60</v>
      </c>
      <c r="J225" s="31">
        <f t="shared" si="21"/>
        <v>3660</v>
      </c>
      <c r="K225" s="36">
        <f t="shared" si="22"/>
        <v>0</v>
      </c>
      <c r="L225" s="36">
        <f t="shared" si="23"/>
        <v>5.096198403079775E-4</v>
      </c>
      <c r="N225">
        <v>1</v>
      </c>
    </row>
    <row r="226" spans="1:14">
      <c r="A226" s="31">
        <v>220</v>
      </c>
      <c r="B226" s="4" t="s">
        <v>1616</v>
      </c>
      <c r="C226" s="7" t="s">
        <v>433</v>
      </c>
      <c r="D226" s="4" t="s">
        <v>26</v>
      </c>
      <c r="E226" s="18">
        <v>7181824</v>
      </c>
      <c r="F226" s="7">
        <v>7896</v>
      </c>
      <c r="G226" s="7">
        <v>13</v>
      </c>
      <c r="H226" s="31">
        <f t="shared" si="20"/>
        <v>102648</v>
      </c>
      <c r="I226" s="18">
        <f t="shared" si="19"/>
        <v>1380</v>
      </c>
      <c r="J226" s="31">
        <f t="shared" si="21"/>
        <v>10896480</v>
      </c>
      <c r="K226" s="36">
        <f t="shared" si="22"/>
        <v>1.4292747914735867E-2</v>
      </c>
      <c r="L226" s="36">
        <f t="shared" si="23"/>
        <v>1.5172301632565766</v>
      </c>
      <c r="N226">
        <v>23</v>
      </c>
    </row>
    <row r="227" spans="1:14">
      <c r="A227" s="31">
        <v>221</v>
      </c>
      <c r="B227" s="4" t="s">
        <v>1616</v>
      </c>
      <c r="C227" s="7" t="s">
        <v>390</v>
      </c>
      <c r="D227" s="4" t="s">
        <v>26</v>
      </c>
      <c r="E227" s="18">
        <v>7181824</v>
      </c>
      <c r="F227" s="7">
        <v>4703</v>
      </c>
      <c r="G227" s="7">
        <v>10</v>
      </c>
      <c r="H227" s="31">
        <f t="shared" si="20"/>
        <v>47030</v>
      </c>
      <c r="I227" s="18">
        <f t="shared" si="19"/>
        <v>2160</v>
      </c>
      <c r="J227" s="31">
        <f t="shared" si="21"/>
        <v>10158480</v>
      </c>
      <c r="K227" s="36">
        <f t="shared" si="22"/>
        <v>6.5484757075639837E-3</v>
      </c>
      <c r="L227" s="36">
        <f t="shared" si="23"/>
        <v>1.4144707528338205</v>
      </c>
      <c r="N227">
        <v>36</v>
      </c>
    </row>
    <row r="228" spans="1:14">
      <c r="A228" s="31">
        <v>222</v>
      </c>
      <c r="B228" s="4" t="s">
        <v>1616</v>
      </c>
      <c r="C228" s="7" t="s">
        <v>550</v>
      </c>
      <c r="D228" s="4" t="s">
        <v>26</v>
      </c>
      <c r="E228" s="18">
        <v>7181824</v>
      </c>
      <c r="F228" s="7">
        <v>5513</v>
      </c>
      <c r="G228" s="7">
        <v>3</v>
      </c>
      <c r="H228" s="31">
        <f t="shared" si="20"/>
        <v>16539</v>
      </c>
      <c r="I228" s="18">
        <f t="shared" si="19"/>
        <v>660</v>
      </c>
      <c r="J228" s="31">
        <f t="shared" si="21"/>
        <v>3638580</v>
      </c>
      <c r="K228" s="36">
        <f t="shared" si="22"/>
        <v>2.3028968685392458E-3</v>
      </c>
      <c r="L228" s="36">
        <f t="shared" si="23"/>
        <v>0.50663731107863408</v>
      </c>
      <c r="N228">
        <v>11</v>
      </c>
    </row>
    <row r="229" spans="1:14">
      <c r="A229" s="31">
        <v>223</v>
      </c>
      <c r="B229" s="4" t="s">
        <v>1616</v>
      </c>
      <c r="C229" s="7" t="s">
        <v>551</v>
      </c>
      <c r="D229" s="4" t="s">
        <v>26</v>
      </c>
      <c r="E229" s="18">
        <v>7181824</v>
      </c>
      <c r="F229" s="7">
        <v>7341</v>
      </c>
      <c r="G229" s="7">
        <v>11</v>
      </c>
      <c r="H229" s="31">
        <f t="shared" si="20"/>
        <v>80751</v>
      </c>
      <c r="I229" s="18">
        <f t="shared" si="19"/>
        <v>660</v>
      </c>
      <c r="J229" s="31">
        <f t="shared" si="21"/>
        <v>4845060</v>
      </c>
      <c r="K229" s="36">
        <f t="shared" si="22"/>
        <v>1.1243801017680188E-2</v>
      </c>
      <c r="L229" s="36">
        <f t="shared" si="23"/>
        <v>0.6746280610608113</v>
      </c>
      <c r="N229">
        <v>11</v>
      </c>
    </row>
    <row r="230" spans="1:14">
      <c r="A230" s="31">
        <v>224</v>
      </c>
      <c r="B230" s="4" t="s">
        <v>1616</v>
      </c>
      <c r="C230" s="7" t="s">
        <v>552</v>
      </c>
      <c r="D230" s="4" t="s">
        <v>26</v>
      </c>
      <c r="E230" s="18">
        <v>7181824</v>
      </c>
      <c r="F230" s="7">
        <v>8241</v>
      </c>
      <c r="G230" s="7">
        <v>25</v>
      </c>
      <c r="H230" s="31">
        <f t="shared" si="20"/>
        <v>206025</v>
      </c>
      <c r="I230" s="18">
        <f t="shared" si="19"/>
        <v>2100</v>
      </c>
      <c r="J230" s="31">
        <f t="shared" si="21"/>
        <v>17306100</v>
      </c>
      <c r="K230" s="36">
        <f t="shared" si="22"/>
        <v>2.8687002076352747E-2</v>
      </c>
      <c r="L230" s="36">
        <f t="shared" si="23"/>
        <v>2.4097081744136308</v>
      </c>
      <c r="N230">
        <v>35</v>
      </c>
    </row>
    <row r="231" spans="1:14">
      <c r="A231" s="31">
        <v>225</v>
      </c>
      <c r="B231" s="4" t="s">
        <v>1616</v>
      </c>
      <c r="C231" s="7" t="s">
        <v>553</v>
      </c>
      <c r="D231" s="4" t="s">
        <v>26</v>
      </c>
      <c r="E231" s="18">
        <v>7181824</v>
      </c>
      <c r="F231" s="7">
        <v>6063</v>
      </c>
      <c r="G231" s="7">
        <v>35</v>
      </c>
      <c r="H231" s="31">
        <f t="shared" si="20"/>
        <v>212205</v>
      </c>
      <c r="I231" s="18">
        <f t="shared" si="19"/>
        <v>1320</v>
      </c>
      <c r="J231" s="31">
        <f t="shared" si="21"/>
        <v>8003160</v>
      </c>
      <c r="K231" s="36">
        <f t="shared" si="22"/>
        <v>2.9547507708348186E-2</v>
      </c>
      <c r="L231" s="36">
        <f t="shared" si="23"/>
        <v>1.114363147857703</v>
      </c>
      <c r="N231">
        <v>22</v>
      </c>
    </row>
    <row r="232" spans="1:14">
      <c r="A232" s="31">
        <v>226</v>
      </c>
      <c r="B232" s="4" t="s">
        <v>1616</v>
      </c>
      <c r="C232" s="7" t="s">
        <v>554</v>
      </c>
      <c r="D232" s="4" t="s">
        <v>26</v>
      </c>
      <c r="E232" s="18">
        <v>7181824</v>
      </c>
      <c r="F232" s="7">
        <v>5676</v>
      </c>
      <c r="G232" s="7">
        <v>17</v>
      </c>
      <c r="H232" s="31">
        <f t="shared" si="20"/>
        <v>96492</v>
      </c>
      <c r="I232" s="18">
        <f t="shared" si="19"/>
        <v>1860</v>
      </c>
      <c r="J232" s="31">
        <f t="shared" si="21"/>
        <v>10557360</v>
      </c>
      <c r="K232" s="36">
        <f t="shared" si="22"/>
        <v>1.3435584052185071E-2</v>
      </c>
      <c r="L232" s="36">
        <f t="shared" si="23"/>
        <v>1.4700109610037784</v>
      </c>
      <c r="N232">
        <v>31</v>
      </c>
    </row>
    <row r="233" spans="1:14">
      <c r="A233" s="31">
        <v>227</v>
      </c>
      <c r="B233" s="4" t="s">
        <v>1616</v>
      </c>
      <c r="C233" s="7" t="s">
        <v>555</v>
      </c>
      <c r="D233" s="4" t="s">
        <v>26</v>
      </c>
      <c r="E233" s="18">
        <v>7181824</v>
      </c>
      <c r="F233" s="7">
        <v>6713</v>
      </c>
      <c r="G233" s="7">
        <v>26</v>
      </c>
      <c r="H233" s="31">
        <f t="shared" si="20"/>
        <v>174538</v>
      </c>
      <c r="I233" s="18">
        <f t="shared" si="19"/>
        <v>2220</v>
      </c>
      <c r="J233" s="31">
        <f t="shared" si="21"/>
        <v>14902860</v>
      </c>
      <c r="K233" s="36">
        <f t="shared" si="22"/>
        <v>2.4302739805375347E-2</v>
      </c>
      <c r="L233" s="36">
        <f t="shared" si="23"/>
        <v>2.0750800910743568</v>
      </c>
      <c r="N233">
        <v>37</v>
      </c>
    </row>
    <row r="234" spans="1:14">
      <c r="A234" s="31">
        <v>228</v>
      </c>
      <c r="B234" s="4" t="s">
        <v>1616</v>
      </c>
      <c r="C234" s="7" t="s">
        <v>556</v>
      </c>
      <c r="D234" s="4" t="s">
        <v>26</v>
      </c>
      <c r="E234" s="18">
        <v>7181824</v>
      </c>
      <c r="F234" s="7">
        <v>11690</v>
      </c>
      <c r="G234" s="7">
        <v>32</v>
      </c>
      <c r="H234" s="31">
        <f t="shared" si="20"/>
        <v>374080</v>
      </c>
      <c r="I234" s="18">
        <f t="shared" si="19"/>
        <v>3360</v>
      </c>
      <c r="J234" s="31">
        <f t="shared" si="21"/>
        <v>39278400</v>
      </c>
      <c r="K234" s="36">
        <f t="shared" ref="K234" si="24">H234/E234</f>
        <v>5.2087046410494046E-2</v>
      </c>
      <c r="L234" s="36">
        <f t="shared" ref="L234" si="25">J234/E234</f>
        <v>5.4691398731018745</v>
      </c>
      <c r="N234">
        <v>56</v>
      </c>
    </row>
    <row r="235" spans="1:14">
      <c r="A235" s="31">
        <v>229</v>
      </c>
      <c r="B235" s="4" t="s">
        <v>1617</v>
      </c>
      <c r="C235" s="7" t="s">
        <v>557</v>
      </c>
      <c r="D235" s="4" t="s">
        <v>26</v>
      </c>
      <c r="E235" s="18">
        <v>7181824</v>
      </c>
      <c r="F235" s="7">
        <v>5378</v>
      </c>
      <c r="G235" s="7">
        <v>6</v>
      </c>
      <c r="H235" s="31">
        <f t="shared" si="20"/>
        <v>32268</v>
      </c>
      <c r="I235" s="18">
        <f t="shared" si="19"/>
        <v>600</v>
      </c>
      <c r="J235" s="31">
        <f t="shared" si="21"/>
        <v>3226800</v>
      </c>
      <c r="K235" s="36">
        <f t="shared" si="22"/>
        <v>4.4930090183218077E-3</v>
      </c>
      <c r="L235" s="36">
        <f t="shared" si="23"/>
        <v>0.4493009018321808</v>
      </c>
      <c r="N235">
        <v>10</v>
      </c>
    </row>
    <row r="236" spans="1:14">
      <c r="A236" s="31">
        <v>230</v>
      </c>
      <c r="B236" s="4" t="s">
        <v>1617</v>
      </c>
      <c r="C236" s="7" t="s">
        <v>558</v>
      </c>
      <c r="D236" s="4" t="s">
        <v>26</v>
      </c>
      <c r="E236" s="18">
        <v>7181824</v>
      </c>
      <c r="F236" s="7">
        <v>6930</v>
      </c>
      <c r="G236" s="7">
        <v>12</v>
      </c>
      <c r="H236" s="31">
        <f t="shared" si="20"/>
        <v>83160</v>
      </c>
      <c r="I236" s="18">
        <f t="shared" si="19"/>
        <v>0</v>
      </c>
      <c r="J236" s="31">
        <f t="shared" si="21"/>
        <v>0</v>
      </c>
      <c r="K236" s="36">
        <f t="shared" si="22"/>
        <v>1.1579231125686177E-2</v>
      </c>
      <c r="L236" s="36">
        <f t="shared" si="23"/>
        <v>0</v>
      </c>
      <c r="N236">
        <v>0</v>
      </c>
    </row>
    <row r="237" spans="1:14">
      <c r="A237" s="31">
        <v>231</v>
      </c>
      <c r="B237" s="4" t="s">
        <v>1617</v>
      </c>
      <c r="C237" s="7" t="s">
        <v>180</v>
      </c>
      <c r="D237" s="4" t="s">
        <v>26</v>
      </c>
      <c r="E237" s="18">
        <v>7181824</v>
      </c>
      <c r="F237" s="7">
        <v>4672</v>
      </c>
      <c r="G237" s="7">
        <v>11</v>
      </c>
      <c r="H237" s="31">
        <f t="shared" si="20"/>
        <v>51392</v>
      </c>
      <c r="I237" s="18">
        <f t="shared" si="19"/>
        <v>0</v>
      </c>
      <c r="J237" s="31">
        <f t="shared" si="21"/>
        <v>0</v>
      </c>
      <c r="K237" s="36">
        <f t="shared" si="22"/>
        <v>7.1558423041277533E-3</v>
      </c>
      <c r="L237" s="36">
        <f t="shared" si="23"/>
        <v>0</v>
      </c>
      <c r="N237">
        <v>0</v>
      </c>
    </row>
    <row r="238" spans="1:14">
      <c r="A238" s="31">
        <v>232</v>
      </c>
      <c r="B238" s="4" t="s">
        <v>1617</v>
      </c>
      <c r="C238" s="7" t="s">
        <v>559</v>
      </c>
      <c r="D238" s="4" t="s">
        <v>26</v>
      </c>
      <c r="E238" s="18">
        <v>7181824</v>
      </c>
      <c r="F238" s="7">
        <v>5774</v>
      </c>
      <c r="G238" s="7">
        <v>33</v>
      </c>
      <c r="H238" s="31">
        <f t="shared" si="20"/>
        <v>190542</v>
      </c>
      <c r="I238" s="18">
        <f t="shared" si="19"/>
        <v>1380</v>
      </c>
      <c r="J238" s="31">
        <f t="shared" si="21"/>
        <v>7968120</v>
      </c>
      <c r="K238" s="36">
        <f t="shared" si="22"/>
        <v>2.6531143063377772E-2</v>
      </c>
      <c r="L238" s="36">
        <f t="shared" si="23"/>
        <v>1.1094841644685249</v>
      </c>
      <c r="N238">
        <v>23</v>
      </c>
    </row>
    <row r="239" spans="1:14">
      <c r="A239" s="31">
        <v>233</v>
      </c>
      <c r="B239" s="4" t="s">
        <v>1617</v>
      </c>
      <c r="C239" s="7" t="s">
        <v>560</v>
      </c>
      <c r="D239" s="4" t="s">
        <v>26</v>
      </c>
      <c r="E239" s="18">
        <v>7181824</v>
      </c>
      <c r="F239" s="7">
        <v>5596</v>
      </c>
      <c r="G239" s="7">
        <v>18</v>
      </c>
      <c r="H239" s="31">
        <f t="shared" si="20"/>
        <v>100728</v>
      </c>
      <c r="I239" s="18">
        <f t="shared" si="19"/>
        <v>660</v>
      </c>
      <c r="J239" s="31">
        <f t="shared" si="21"/>
        <v>3693360</v>
      </c>
      <c r="K239" s="36">
        <f t="shared" si="22"/>
        <v>1.4025406359164468E-2</v>
      </c>
      <c r="L239" s="36">
        <f t="shared" si="23"/>
        <v>0.51426489983603052</v>
      </c>
      <c r="N239">
        <v>11</v>
      </c>
    </row>
    <row r="240" spans="1:14">
      <c r="A240" s="31">
        <v>234</v>
      </c>
      <c r="B240" s="4" t="s">
        <v>1617</v>
      </c>
      <c r="C240" s="7" t="s">
        <v>561</v>
      </c>
      <c r="D240" s="4" t="s">
        <v>26</v>
      </c>
      <c r="E240" s="18">
        <v>7181824</v>
      </c>
      <c r="F240" s="7">
        <v>5548</v>
      </c>
      <c r="G240" s="7">
        <v>19</v>
      </c>
      <c r="H240" s="31">
        <f t="shared" si="20"/>
        <v>105412</v>
      </c>
      <c r="I240" s="18">
        <f t="shared" si="19"/>
        <v>660</v>
      </c>
      <c r="J240" s="31">
        <f t="shared" si="21"/>
        <v>3661680</v>
      </c>
      <c r="K240" s="36">
        <f t="shared" si="22"/>
        <v>1.4677608362443858E-2</v>
      </c>
      <c r="L240" s="36">
        <f t="shared" si="23"/>
        <v>0.50985376416910244</v>
      </c>
      <c r="N240">
        <v>11</v>
      </c>
    </row>
    <row r="241" spans="1:14">
      <c r="A241" s="31">
        <v>235</v>
      </c>
      <c r="B241" s="4" t="s">
        <v>1617</v>
      </c>
      <c r="C241" s="7" t="s">
        <v>562</v>
      </c>
      <c r="D241" s="4" t="s">
        <v>26</v>
      </c>
      <c r="E241" s="18">
        <v>7181824</v>
      </c>
      <c r="F241" s="7">
        <v>5522</v>
      </c>
      <c r="G241" s="7">
        <v>4</v>
      </c>
      <c r="H241" s="31">
        <f t="shared" si="20"/>
        <v>22088</v>
      </c>
      <c r="I241" s="18">
        <f t="shared" si="19"/>
        <v>360</v>
      </c>
      <c r="J241" s="31">
        <f t="shared" si="21"/>
        <v>1987920</v>
      </c>
      <c r="K241" s="36">
        <f t="shared" si="22"/>
        <v>3.0755418122192912E-3</v>
      </c>
      <c r="L241" s="36">
        <f t="shared" si="23"/>
        <v>0.27679876309973622</v>
      </c>
      <c r="N241">
        <v>6</v>
      </c>
    </row>
    <row r="242" spans="1:14">
      <c r="A242" s="31">
        <v>236</v>
      </c>
      <c r="B242" s="4" t="s">
        <v>1617</v>
      </c>
      <c r="C242" s="7" t="s">
        <v>563</v>
      </c>
      <c r="D242" s="4" t="s">
        <v>26</v>
      </c>
      <c r="E242" s="18">
        <v>7181824</v>
      </c>
      <c r="F242" s="7">
        <v>3857</v>
      </c>
      <c r="G242" s="7">
        <v>12</v>
      </c>
      <c r="H242" s="31">
        <f t="shared" si="20"/>
        <v>46284</v>
      </c>
      <c r="I242" s="18">
        <f t="shared" si="19"/>
        <v>60</v>
      </c>
      <c r="J242" s="31">
        <f t="shared" si="21"/>
        <v>231420</v>
      </c>
      <c r="K242" s="36">
        <f t="shared" si="22"/>
        <v>6.4446023739930134E-3</v>
      </c>
      <c r="L242" s="36">
        <f t="shared" si="23"/>
        <v>3.2223011869965068E-2</v>
      </c>
      <c r="N242">
        <v>1</v>
      </c>
    </row>
    <row r="243" spans="1:14">
      <c r="A243" s="31">
        <v>237</v>
      </c>
      <c r="B243" s="4" t="s">
        <v>1617</v>
      </c>
      <c r="C243" s="64" t="s">
        <v>185</v>
      </c>
      <c r="D243" s="4" t="s">
        <v>26</v>
      </c>
      <c r="E243" s="18">
        <v>7181824</v>
      </c>
      <c r="F243" s="7">
        <v>258</v>
      </c>
      <c r="G243" s="7">
        <v>2</v>
      </c>
      <c r="H243" s="31">
        <f t="shared" si="20"/>
        <v>516</v>
      </c>
      <c r="I243" s="18">
        <f t="shared" si="19"/>
        <v>420</v>
      </c>
      <c r="J243" s="31">
        <f t="shared" si="21"/>
        <v>108360</v>
      </c>
      <c r="K243" s="36">
        <f t="shared" si="22"/>
        <v>7.1848043059813223E-5</v>
      </c>
      <c r="L243" s="36">
        <f t="shared" si="23"/>
        <v>1.5088089042560775E-2</v>
      </c>
      <c r="N243">
        <v>7</v>
      </c>
    </row>
    <row r="244" spans="1:14">
      <c r="A244" s="31">
        <v>238</v>
      </c>
      <c r="B244" s="4" t="s">
        <v>1617</v>
      </c>
      <c r="C244" s="64" t="s">
        <v>187</v>
      </c>
      <c r="D244" s="4" t="s">
        <v>26</v>
      </c>
      <c r="E244" s="18">
        <v>7181824</v>
      </c>
      <c r="F244" s="7">
        <v>34</v>
      </c>
      <c r="G244" s="7">
        <v>10</v>
      </c>
      <c r="H244" s="31">
        <f t="shared" si="20"/>
        <v>340</v>
      </c>
      <c r="I244" s="18">
        <f t="shared" si="19"/>
        <v>960</v>
      </c>
      <c r="J244" s="31">
        <f t="shared" si="21"/>
        <v>32640</v>
      </c>
      <c r="K244" s="36">
        <f t="shared" si="22"/>
        <v>4.7341733799101729E-5</v>
      </c>
      <c r="L244" s="36">
        <f t="shared" si="23"/>
        <v>4.544806444713766E-3</v>
      </c>
      <c r="N244">
        <v>16</v>
      </c>
    </row>
    <row r="245" spans="1:14">
      <c r="A245" s="31">
        <v>239</v>
      </c>
      <c r="B245" s="4" t="s">
        <v>1617</v>
      </c>
      <c r="C245" s="64" t="s">
        <v>192</v>
      </c>
      <c r="D245" s="4" t="s">
        <v>26</v>
      </c>
      <c r="E245" s="18">
        <v>7181824</v>
      </c>
      <c r="F245" s="7">
        <v>343</v>
      </c>
      <c r="G245" s="7">
        <v>0</v>
      </c>
      <c r="H245" s="31">
        <f t="shared" si="20"/>
        <v>0</v>
      </c>
      <c r="I245" s="18">
        <f t="shared" si="19"/>
        <v>0</v>
      </c>
      <c r="J245" s="31">
        <f t="shared" si="21"/>
        <v>0</v>
      </c>
      <c r="K245" s="36">
        <f t="shared" si="22"/>
        <v>0</v>
      </c>
      <c r="L245" s="36">
        <f t="shared" si="23"/>
        <v>0</v>
      </c>
      <c r="N245">
        <v>0</v>
      </c>
    </row>
    <row r="246" spans="1:14">
      <c r="A246" s="31">
        <v>240</v>
      </c>
      <c r="B246" s="4" t="s">
        <v>1617</v>
      </c>
      <c r="C246" s="64" t="s">
        <v>208</v>
      </c>
      <c r="D246" s="4" t="s">
        <v>26</v>
      </c>
      <c r="E246" s="18">
        <v>7181824</v>
      </c>
      <c r="F246" s="7">
        <v>37</v>
      </c>
      <c r="G246" s="7">
        <v>1</v>
      </c>
      <c r="H246" s="31">
        <f t="shared" si="20"/>
        <v>37</v>
      </c>
      <c r="I246" s="18">
        <f t="shared" si="19"/>
        <v>240</v>
      </c>
      <c r="J246" s="31">
        <f t="shared" si="21"/>
        <v>8880</v>
      </c>
      <c r="K246" s="36">
        <f t="shared" si="22"/>
        <v>5.1518945604904824E-6</v>
      </c>
      <c r="L246" s="36">
        <f t="shared" si="23"/>
        <v>1.2364546945177158E-3</v>
      </c>
      <c r="N246">
        <v>4</v>
      </c>
    </row>
    <row r="247" spans="1:14">
      <c r="A247" s="31">
        <v>241</v>
      </c>
      <c r="B247" s="4" t="s">
        <v>1617</v>
      </c>
      <c r="C247" s="64" t="s">
        <v>215</v>
      </c>
      <c r="D247" s="4" t="s">
        <v>26</v>
      </c>
      <c r="E247" s="18">
        <v>7181824</v>
      </c>
      <c r="F247" s="7">
        <v>187</v>
      </c>
      <c r="G247" s="7">
        <v>3</v>
      </c>
      <c r="H247" s="31">
        <f t="shared" si="20"/>
        <v>561</v>
      </c>
      <c r="I247" s="18">
        <f t="shared" si="19"/>
        <v>1440</v>
      </c>
      <c r="J247" s="31">
        <f t="shared" si="21"/>
        <v>269280</v>
      </c>
      <c r="K247" s="36">
        <f t="shared" si="22"/>
        <v>7.8113860768517853E-5</v>
      </c>
      <c r="L247" s="36">
        <f t="shared" si="23"/>
        <v>3.7494653168888573E-2</v>
      </c>
      <c r="N247">
        <v>24</v>
      </c>
    </row>
    <row r="248" spans="1:14">
      <c r="A248" s="31">
        <v>242</v>
      </c>
      <c r="B248" s="4" t="s">
        <v>1617</v>
      </c>
      <c r="C248" s="64" t="s">
        <v>186</v>
      </c>
      <c r="D248" s="4" t="s">
        <v>26</v>
      </c>
      <c r="E248" s="18">
        <v>7181824</v>
      </c>
      <c r="F248" s="7">
        <v>183</v>
      </c>
      <c r="G248" s="7">
        <v>4</v>
      </c>
      <c r="H248" s="31">
        <f t="shared" si="20"/>
        <v>732</v>
      </c>
      <c r="I248" s="18">
        <f t="shared" si="19"/>
        <v>540</v>
      </c>
      <c r="J248" s="31">
        <f t="shared" si="21"/>
        <v>98820</v>
      </c>
      <c r="K248" s="36">
        <f t="shared" si="22"/>
        <v>1.0192396806159549E-4</v>
      </c>
      <c r="L248" s="36">
        <f t="shared" si="23"/>
        <v>1.3759735688315391E-2</v>
      </c>
      <c r="N248">
        <v>9</v>
      </c>
    </row>
    <row r="249" spans="1:14">
      <c r="A249" s="31">
        <v>243</v>
      </c>
      <c r="B249" s="4" t="s">
        <v>1617</v>
      </c>
      <c r="C249" s="64" t="s">
        <v>202</v>
      </c>
      <c r="D249" s="4" t="s">
        <v>1612</v>
      </c>
      <c r="E249" s="18">
        <v>7181824</v>
      </c>
      <c r="F249" s="7">
        <v>473</v>
      </c>
      <c r="G249" s="7">
        <v>6</v>
      </c>
      <c r="H249" s="31">
        <f t="shared" si="20"/>
        <v>2838</v>
      </c>
      <c r="I249" s="18">
        <f t="shared" si="19"/>
        <v>420</v>
      </c>
      <c r="J249" s="31">
        <f t="shared" si="21"/>
        <v>198660</v>
      </c>
      <c r="K249" s="36">
        <f t="shared" si="22"/>
        <v>3.9516423682897271E-4</v>
      </c>
      <c r="L249" s="36">
        <f t="shared" si="23"/>
        <v>2.7661496578028088E-2</v>
      </c>
      <c r="N249">
        <v>7</v>
      </c>
    </row>
    <row r="250" spans="1:14">
      <c r="A250" s="31">
        <v>244</v>
      </c>
      <c r="B250" s="4" t="s">
        <v>1617</v>
      </c>
      <c r="C250" s="7" t="s">
        <v>564</v>
      </c>
      <c r="D250" s="4" t="s">
        <v>26</v>
      </c>
      <c r="E250" s="18">
        <v>7181824</v>
      </c>
      <c r="F250" s="7">
        <v>2942</v>
      </c>
      <c r="G250" s="7">
        <v>20</v>
      </c>
      <c r="H250" s="31">
        <f t="shared" si="20"/>
        <v>58840</v>
      </c>
      <c r="I250" s="18">
        <f t="shared" si="19"/>
        <v>960</v>
      </c>
      <c r="J250" s="31">
        <f t="shared" si="21"/>
        <v>2824320</v>
      </c>
      <c r="K250" s="36">
        <f t="shared" si="22"/>
        <v>8.1929047551151345E-3</v>
      </c>
      <c r="L250" s="36">
        <f t="shared" si="23"/>
        <v>0.39325942824552651</v>
      </c>
      <c r="N250">
        <v>16</v>
      </c>
    </row>
    <row r="251" spans="1:14">
      <c r="A251" s="31">
        <v>245</v>
      </c>
      <c r="B251" s="4" t="s">
        <v>1617</v>
      </c>
      <c r="C251" s="7" t="s">
        <v>565</v>
      </c>
      <c r="D251" s="4" t="s">
        <v>26</v>
      </c>
      <c r="E251" s="18">
        <v>7181824</v>
      </c>
      <c r="F251" s="7">
        <v>3598</v>
      </c>
      <c r="G251" s="7">
        <v>15</v>
      </c>
      <c r="H251" s="31">
        <f t="shared" si="20"/>
        <v>53970</v>
      </c>
      <c r="I251" s="18">
        <f t="shared" si="19"/>
        <v>1140</v>
      </c>
      <c r="J251" s="31">
        <f t="shared" si="21"/>
        <v>4101720</v>
      </c>
      <c r="K251" s="36">
        <f t="shared" si="22"/>
        <v>7.5148040386397658E-3</v>
      </c>
      <c r="L251" s="36">
        <f t="shared" si="23"/>
        <v>0.57112510693662222</v>
      </c>
      <c r="N251">
        <v>19</v>
      </c>
    </row>
    <row r="252" spans="1:14">
      <c r="A252" s="31">
        <v>246</v>
      </c>
      <c r="B252" s="4" t="s">
        <v>1617</v>
      </c>
      <c r="C252" s="7" t="s">
        <v>566</v>
      </c>
      <c r="D252" s="4" t="s">
        <v>26</v>
      </c>
      <c r="E252" s="18">
        <v>7181824</v>
      </c>
      <c r="F252" s="7">
        <v>7099</v>
      </c>
      <c r="G252" s="7">
        <v>17</v>
      </c>
      <c r="H252" s="31">
        <f t="shared" si="20"/>
        <v>120683</v>
      </c>
      <c r="I252" s="18">
        <f t="shared" si="19"/>
        <v>720</v>
      </c>
      <c r="J252" s="31">
        <f t="shared" si="21"/>
        <v>5111280</v>
      </c>
      <c r="K252" s="36">
        <f t="shared" si="22"/>
        <v>1.6803948411991159E-2</v>
      </c>
      <c r="L252" s="36">
        <f t="shared" si="23"/>
        <v>0.71169663862550792</v>
      </c>
      <c r="N252">
        <v>12</v>
      </c>
    </row>
    <row r="253" spans="1:14">
      <c r="A253" s="31">
        <v>247</v>
      </c>
      <c r="B253" s="4" t="s">
        <v>1617</v>
      </c>
      <c r="C253" s="7" t="s">
        <v>567</v>
      </c>
      <c r="D253" s="4" t="s">
        <v>26</v>
      </c>
      <c r="E253" s="18">
        <v>7181824</v>
      </c>
      <c r="F253" s="7">
        <v>4768</v>
      </c>
      <c r="G253" s="7">
        <v>32</v>
      </c>
      <c r="H253" s="31">
        <f t="shared" si="20"/>
        <v>152576</v>
      </c>
      <c r="I253" s="18">
        <f t="shared" si="19"/>
        <v>840</v>
      </c>
      <c r="J253" s="31">
        <f t="shared" si="21"/>
        <v>4005120</v>
      </c>
      <c r="K253" s="36">
        <f t="shared" si="22"/>
        <v>2.1244742282740429E-2</v>
      </c>
      <c r="L253" s="36">
        <f t="shared" si="23"/>
        <v>0.55767448492193628</v>
      </c>
      <c r="N253">
        <v>14</v>
      </c>
    </row>
    <row r="254" spans="1:14">
      <c r="A254" s="31">
        <v>248</v>
      </c>
      <c r="B254" s="4" t="s">
        <v>1617</v>
      </c>
      <c r="C254" s="7" t="s">
        <v>568</v>
      </c>
      <c r="D254" s="4" t="s">
        <v>26</v>
      </c>
      <c r="E254" s="18">
        <v>7181824</v>
      </c>
      <c r="F254" s="7">
        <v>7256</v>
      </c>
      <c r="G254" s="7">
        <v>17</v>
      </c>
      <c r="H254" s="31">
        <f t="shared" si="20"/>
        <v>123352</v>
      </c>
      <c r="I254" s="18">
        <f t="shared" si="19"/>
        <v>1080</v>
      </c>
      <c r="J254" s="31">
        <f t="shared" si="21"/>
        <v>7836480</v>
      </c>
      <c r="K254" s="36">
        <f t="shared" si="22"/>
        <v>1.7175581022314108E-2</v>
      </c>
      <c r="L254" s="36">
        <f t="shared" si="23"/>
        <v>1.091154559064661</v>
      </c>
      <c r="N254">
        <v>18</v>
      </c>
    </row>
    <row r="255" spans="1:14">
      <c r="A255" s="31">
        <v>249</v>
      </c>
      <c r="B255" s="4" t="s">
        <v>1617</v>
      </c>
      <c r="C255" s="7" t="s">
        <v>569</v>
      </c>
      <c r="D255" s="4" t="s">
        <v>26</v>
      </c>
      <c r="E255" s="18">
        <v>7181824</v>
      </c>
      <c r="F255" s="7">
        <v>4280</v>
      </c>
      <c r="G255" s="7">
        <v>8</v>
      </c>
      <c r="H255" s="31">
        <f t="shared" si="20"/>
        <v>34240</v>
      </c>
      <c r="I255" s="18">
        <f t="shared" si="19"/>
        <v>900</v>
      </c>
      <c r="J255" s="31">
        <f t="shared" si="21"/>
        <v>3852000</v>
      </c>
      <c r="K255" s="36">
        <f t="shared" si="22"/>
        <v>4.767591074356598E-3</v>
      </c>
      <c r="L255" s="36">
        <f t="shared" si="23"/>
        <v>0.53635399586511723</v>
      </c>
      <c r="N255">
        <v>15</v>
      </c>
    </row>
    <row r="256" spans="1:14">
      <c r="A256" s="31">
        <v>250</v>
      </c>
      <c r="B256" s="4" t="s">
        <v>1617</v>
      </c>
      <c r="C256" s="7" t="s">
        <v>570</v>
      </c>
      <c r="D256" s="4" t="s">
        <v>26</v>
      </c>
      <c r="E256" s="18">
        <v>7181824</v>
      </c>
      <c r="F256" s="7">
        <v>3696</v>
      </c>
      <c r="G256" s="7">
        <v>3</v>
      </c>
      <c r="H256" s="31">
        <f t="shared" si="20"/>
        <v>11088</v>
      </c>
      <c r="I256" s="18">
        <f t="shared" si="19"/>
        <v>360</v>
      </c>
      <c r="J256" s="31">
        <f t="shared" si="21"/>
        <v>1330560</v>
      </c>
      <c r="K256" s="36">
        <f t="shared" si="22"/>
        <v>1.5438974834248236E-3</v>
      </c>
      <c r="L256" s="36">
        <f t="shared" si="23"/>
        <v>0.18526769801097884</v>
      </c>
      <c r="N256">
        <v>6</v>
      </c>
    </row>
    <row r="257" spans="1:14">
      <c r="A257" s="31">
        <v>251</v>
      </c>
      <c r="B257" s="4" t="s">
        <v>1617</v>
      </c>
      <c r="C257" s="7" t="s">
        <v>571</v>
      </c>
      <c r="D257" s="4" t="s">
        <v>26</v>
      </c>
      <c r="E257" s="18">
        <v>7181824</v>
      </c>
      <c r="F257" s="7">
        <v>8648</v>
      </c>
      <c r="G257" s="7">
        <v>7</v>
      </c>
      <c r="H257" s="31">
        <f t="shared" si="20"/>
        <v>60536</v>
      </c>
      <c r="I257" s="18">
        <f t="shared" si="19"/>
        <v>840</v>
      </c>
      <c r="J257" s="31">
        <f t="shared" si="21"/>
        <v>7264320</v>
      </c>
      <c r="K257" s="36">
        <f t="shared" si="22"/>
        <v>8.4290564625365359E-3</v>
      </c>
      <c r="L257" s="36">
        <f t="shared" si="23"/>
        <v>1.0114867755043844</v>
      </c>
      <c r="N257">
        <v>14</v>
      </c>
    </row>
    <row r="258" spans="1:14">
      <c r="A258" s="31">
        <v>252</v>
      </c>
      <c r="B258" s="4" t="s">
        <v>1617</v>
      </c>
      <c r="C258" s="7" t="s">
        <v>572</v>
      </c>
      <c r="D258" s="4" t="s">
        <v>26</v>
      </c>
      <c r="E258" s="18">
        <v>7181824</v>
      </c>
      <c r="F258" s="7">
        <v>4392</v>
      </c>
      <c r="G258" s="7">
        <v>10</v>
      </c>
      <c r="H258" s="31">
        <f t="shared" si="20"/>
        <v>43920</v>
      </c>
      <c r="I258" s="18">
        <f t="shared" si="19"/>
        <v>1140</v>
      </c>
      <c r="J258" s="31">
        <f t="shared" si="21"/>
        <v>5006880</v>
      </c>
      <c r="K258" s="36">
        <f t="shared" si="22"/>
        <v>6.11543808369573E-3</v>
      </c>
      <c r="L258" s="36">
        <f t="shared" si="23"/>
        <v>0.69715994154131322</v>
      </c>
      <c r="N258">
        <v>19</v>
      </c>
    </row>
    <row r="259" spans="1:14">
      <c r="A259" s="31">
        <v>253</v>
      </c>
      <c r="B259" s="4" t="s">
        <v>1617</v>
      </c>
      <c r="C259" s="7" t="s">
        <v>573</v>
      </c>
      <c r="D259" s="4" t="s">
        <v>26</v>
      </c>
      <c r="E259" s="18">
        <v>7181824</v>
      </c>
      <c r="F259" s="7">
        <v>5134</v>
      </c>
      <c r="G259" s="7">
        <v>7</v>
      </c>
      <c r="H259" s="31">
        <f t="shared" si="20"/>
        <v>35938</v>
      </c>
      <c r="I259" s="18">
        <f t="shared" si="19"/>
        <v>0</v>
      </c>
      <c r="J259" s="31">
        <f t="shared" si="21"/>
        <v>0</v>
      </c>
      <c r="K259" s="36">
        <f t="shared" si="22"/>
        <v>5.004021262565053E-3</v>
      </c>
      <c r="L259" s="36">
        <f t="shared" si="23"/>
        <v>0</v>
      </c>
      <c r="N259">
        <v>0</v>
      </c>
    </row>
    <row r="260" spans="1:14">
      <c r="A260" s="31">
        <v>254</v>
      </c>
      <c r="B260" s="4" t="s">
        <v>1617</v>
      </c>
      <c r="C260" s="7" t="s">
        <v>574</v>
      </c>
      <c r="D260" s="4" t="s">
        <v>26</v>
      </c>
      <c r="E260" s="18">
        <v>7181824</v>
      </c>
      <c r="F260" s="7">
        <v>7621</v>
      </c>
      <c r="G260" s="7">
        <v>8</v>
      </c>
      <c r="H260" s="31">
        <f t="shared" si="20"/>
        <v>60968</v>
      </c>
      <c r="I260" s="18">
        <f t="shared" si="19"/>
        <v>0</v>
      </c>
      <c r="J260" s="31">
        <f t="shared" si="21"/>
        <v>0</v>
      </c>
      <c r="K260" s="36">
        <f t="shared" si="22"/>
        <v>8.4892083125401013E-3</v>
      </c>
      <c r="L260" s="36">
        <f t="shared" si="23"/>
        <v>0</v>
      </c>
      <c r="N260">
        <v>0</v>
      </c>
    </row>
    <row r="261" spans="1:14">
      <c r="A261" s="31">
        <v>255</v>
      </c>
      <c r="B261" s="4" t="s">
        <v>1617</v>
      </c>
      <c r="C261" s="7" t="s">
        <v>575</v>
      </c>
      <c r="D261" s="4" t="s">
        <v>26</v>
      </c>
      <c r="E261" s="18">
        <v>7181824</v>
      </c>
      <c r="F261" s="7">
        <v>2095</v>
      </c>
      <c r="G261" s="7">
        <v>7</v>
      </c>
      <c r="H261" s="31">
        <f t="shared" si="20"/>
        <v>14665</v>
      </c>
      <c r="I261" s="18">
        <f t="shared" ref="I261:I323" si="26">N261*60</f>
        <v>0</v>
      </c>
      <c r="J261" s="31">
        <f t="shared" si="21"/>
        <v>0</v>
      </c>
      <c r="K261" s="36">
        <f t="shared" si="22"/>
        <v>2.041960371070079E-3</v>
      </c>
      <c r="L261" s="36">
        <f t="shared" si="23"/>
        <v>0</v>
      </c>
      <c r="N261">
        <v>0</v>
      </c>
    </row>
    <row r="262" spans="1:14">
      <c r="A262" s="31">
        <v>256</v>
      </c>
      <c r="B262" s="4" t="s">
        <v>1617</v>
      </c>
      <c r="C262" s="7" t="s">
        <v>576</v>
      </c>
      <c r="D262" s="4" t="s">
        <v>26</v>
      </c>
      <c r="E262" s="18">
        <v>7181824</v>
      </c>
      <c r="F262" s="7">
        <v>7993</v>
      </c>
      <c r="G262" s="7">
        <v>11</v>
      </c>
      <c r="H262" s="31">
        <f t="shared" si="20"/>
        <v>87923</v>
      </c>
      <c r="I262" s="18">
        <f t="shared" si="26"/>
        <v>0</v>
      </c>
      <c r="J262" s="31">
        <f t="shared" si="21"/>
        <v>0</v>
      </c>
      <c r="K262" s="36">
        <f t="shared" si="22"/>
        <v>1.2242433120054181E-2</v>
      </c>
      <c r="L262" s="36">
        <f t="shared" si="23"/>
        <v>0</v>
      </c>
      <c r="N262">
        <v>0</v>
      </c>
    </row>
    <row r="263" spans="1:14">
      <c r="A263" s="31">
        <v>257</v>
      </c>
      <c r="B263" s="4" t="s">
        <v>1617</v>
      </c>
      <c r="C263" s="7" t="s">
        <v>577</v>
      </c>
      <c r="D263" s="4" t="s">
        <v>26</v>
      </c>
      <c r="E263" s="18">
        <v>7181824</v>
      </c>
      <c r="F263" s="7">
        <v>4081</v>
      </c>
      <c r="G263" s="7">
        <v>11</v>
      </c>
      <c r="H263" s="31">
        <f t="shared" si="20"/>
        <v>44891</v>
      </c>
      <c r="I263" s="18">
        <f t="shared" si="26"/>
        <v>0</v>
      </c>
      <c r="J263" s="31">
        <f t="shared" si="21"/>
        <v>0</v>
      </c>
      <c r="K263" s="36">
        <f t="shared" si="22"/>
        <v>6.2506405058102227E-3</v>
      </c>
      <c r="L263" s="36">
        <f t="shared" si="23"/>
        <v>0</v>
      </c>
      <c r="N263">
        <v>0</v>
      </c>
    </row>
    <row r="264" spans="1:14">
      <c r="A264" s="31">
        <v>258</v>
      </c>
      <c r="B264" s="4" t="s">
        <v>1617</v>
      </c>
      <c r="C264" s="7" t="s">
        <v>578</v>
      </c>
      <c r="D264" s="4" t="s">
        <v>26</v>
      </c>
      <c r="E264" s="18">
        <v>7181824</v>
      </c>
      <c r="F264" s="7">
        <v>4980</v>
      </c>
      <c r="G264" s="7">
        <v>4</v>
      </c>
      <c r="H264" s="31">
        <f t="shared" si="20"/>
        <v>19920</v>
      </c>
      <c r="I264" s="18">
        <f t="shared" si="26"/>
        <v>0</v>
      </c>
      <c r="J264" s="31">
        <f t="shared" si="21"/>
        <v>0</v>
      </c>
      <c r="K264" s="36">
        <f t="shared" si="22"/>
        <v>2.7736686390532543E-3</v>
      </c>
      <c r="L264" s="36">
        <f t="shared" si="23"/>
        <v>0</v>
      </c>
      <c r="N264">
        <v>0</v>
      </c>
    </row>
    <row r="265" spans="1:14">
      <c r="A265" s="31">
        <v>259</v>
      </c>
      <c r="B265" s="4" t="s">
        <v>1617</v>
      </c>
      <c r="C265" s="7" t="s">
        <v>579</v>
      </c>
      <c r="D265" s="4" t="s">
        <v>26</v>
      </c>
      <c r="E265" s="18">
        <v>7181824</v>
      </c>
      <c r="F265" s="7">
        <v>6280</v>
      </c>
      <c r="G265" s="7">
        <v>8</v>
      </c>
      <c r="H265" s="31">
        <f t="shared" si="20"/>
        <v>50240</v>
      </c>
      <c r="I265" s="18">
        <f t="shared" si="26"/>
        <v>360</v>
      </c>
      <c r="J265" s="31">
        <f t="shared" si="21"/>
        <v>2260800</v>
      </c>
      <c r="K265" s="36">
        <f t="shared" si="22"/>
        <v>6.9954373707849151E-3</v>
      </c>
      <c r="L265" s="36">
        <f t="shared" si="23"/>
        <v>0.31479468168532115</v>
      </c>
      <c r="N265">
        <v>6</v>
      </c>
    </row>
    <row r="266" spans="1:14">
      <c r="A266" s="31">
        <v>260</v>
      </c>
      <c r="B266" s="4" t="s">
        <v>1617</v>
      </c>
      <c r="C266" s="7" t="s">
        <v>580</v>
      </c>
      <c r="D266" s="4" t="s">
        <v>26</v>
      </c>
      <c r="E266" s="18">
        <v>7181824</v>
      </c>
      <c r="F266" s="7">
        <v>8283</v>
      </c>
      <c r="G266" s="7">
        <v>4</v>
      </c>
      <c r="H266" s="31">
        <f t="shared" si="20"/>
        <v>33132</v>
      </c>
      <c r="I266" s="18">
        <f t="shared" si="26"/>
        <v>360</v>
      </c>
      <c r="J266" s="31">
        <f t="shared" si="21"/>
        <v>2981880</v>
      </c>
      <c r="K266" s="36">
        <f t="shared" si="22"/>
        <v>4.6133127183289368E-3</v>
      </c>
      <c r="L266" s="36">
        <f t="shared" si="23"/>
        <v>0.41519814464960436</v>
      </c>
      <c r="N266">
        <v>6</v>
      </c>
    </row>
    <row r="267" spans="1:14">
      <c r="A267" s="31">
        <v>261</v>
      </c>
      <c r="B267" s="4" t="s">
        <v>1617</v>
      </c>
      <c r="C267" s="7" t="s">
        <v>581</v>
      </c>
      <c r="D267" s="4" t="s">
        <v>26</v>
      </c>
      <c r="E267" s="18">
        <v>7181824</v>
      </c>
      <c r="F267" s="7">
        <v>6415</v>
      </c>
      <c r="G267" s="7">
        <v>3</v>
      </c>
      <c r="H267" s="31">
        <f t="shared" si="20"/>
        <v>19245</v>
      </c>
      <c r="I267" s="18">
        <f t="shared" si="26"/>
        <v>240</v>
      </c>
      <c r="J267" s="31">
        <f t="shared" si="21"/>
        <v>1539600</v>
      </c>
      <c r="K267" s="36">
        <f t="shared" si="22"/>
        <v>2.6796813734226849E-3</v>
      </c>
      <c r="L267" s="36">
        <f t="shared" si="23"/>
        <v>0.21437450987381479</v>
      </c>
      <c r="N267">
        <v>4</v>
      </c>
    </row>
    <row r="268" spans="1:14">
      <c r="A268" s="31">
        <v>262</v>
      </c>
      <c r="B268" s="4" t="s">
        <v>1617</v>
      </c>
      <c r="C268" s="7" t="s">
        <v>582</v>
      </c>
      <c r="D268" s="4" t="s">
        <v>26</v>
      </c>
      <c r="E268" s="18">
        <v>7181824</v>
      </c>
      <c r="F268" s="7">
        <v>4015</v>
      </c>
      <c r="G268" s="7">
        <v>5</v>
      </c>
      <c r="H268" s="31">
        <f t="shared" si="20"/>
        <v>20075</v>
      </c>
      <c r="I268" s="18">
        <f t="shared" si="26"/>
        <v>420</v>
      </c>
      <c r="J268" s="31">
        <f t="shared" si="21"/>
        <v>1686300</v>
      </c>
      <c r="K268" s="36">
        <f t="shared" si="22"/>
        <v>2.795250900049904E-3</v>
      </c>
      <c r="L268" s="36">
        <f t="shared" si="23"/>
        <v>0.23480107560419192</v>
      </c>
      <c r="N268">
        <v>7</v>
      </c>
    </row>
    <row r="269" spans="1:14">
      <c r="A269" s="31">
        <v>263</v>
      </c>
      <c r="B269" s="4" t="s">
        <v>1617</v>
      </c>
      <c r="C269" s="7" t="s">
        <v>583</v>
      </c>
      <c r="D269" s="4" t="s">
        <v>26</v>
      </c>
      <c r="E269" s="18">
        <v>7181824</v>
      </c>
      <c r="F269" s="7">
        <v>5148</v>
      </c>
      <c r="G269" s="7">
        <v>4</v>
      </c>
      <c r="H269" s="31">
        <f t="shared" si="20"/>
        <v>20592</v>
      </c>
      <c r="I269" s="18">
        <f t="shared" si="26"/>
        <v>300</v>
      </c>
      <c r="J269" s="31">
        <f t="shared" si="21"/>
        <v>1544400</v>
      </c>
      <c r="K269" s="36">
        <f t="shared" si="22"/>
        <v>2.8672381835032437E-3</v>
      </c>
      <c r="L269" s="36">
        <f t="shared" si="23"/>
        <v>0.21504286376274329</v>
      </c>
      <c r="N269">
        <v>5</v>
      </c>
    </row>
    <row r="270" spans="1:14">
      <c r="A270" s="31">
        <v>264</v>
      </c>
      <c r="B270" s="4" t="s">
        <v>1617</v>
      </c>
      <c r="C270" s="7" t="s">
        <v>490</v>
      </c>
      <c r="D270" s="4" t="s">
        <v>26</v>
      </c>
      <c r="E270" s="18">
        <v>7181824</v>
      </c>
      <c r="F270" s="7">
        <v>9276</v>
      </c>
      <c r="G270" s="7">
        <v>11</v>
      </c>
      <c r="H270" s="31">
        <f t="shared" ref="H270:H331" si="27">G270*F270</f>
        <v>102036</v>
      </c>
      <c r="I270" s="18">
        <f t="shared" si="26"/>
        <v>720</v>
      </c>
      <c r="J270" s="31">
        <f t="shared" ref="J270:J331" si="28">I270*F270</f>
        <v>6678720</v>
      </c>
      <c r="K270" s="36">
        <f t="shared" ref="K270:K331" si="29">H270/E270</f>
        <v>1.4207532793897483E-2</v>
      </c>
      <c r="L270" s="36">
        <f t="shared" ref="L270:L331" si="30">J270/E270</f>
        <v>0.92994760105510799</v>
      </c>
      <c r="N270">
        <v>12</v>
      </c>
    </row>
    <row r="271" spans="1:14">
      <c r="A271" s="31">
        <v>265</v>
      </c>
      <c r="B271" s="4" t="s">
        <v>1617</v>
      </c>
      <c r="C271" s="7" t="s">
        <v>584</v>
      </c>
      <c r="D271" s="4" t="s">
        <v>26</v>
      </c>
      <c r="E271" s="18">
        <v>7181824</v>
      </c>
      <c r="F271" s="7">
        <v>6155</v>
      </c>
      <c r="G271" s="7">
        <v>8</v>
      </c>
      <c r="H271" s="31">
        <f t="shared" si="27"/>
        <v>49240</v>
      </c>
      <c r="I271" s="18">
        <f t="shared" si="26"/>
        <v>600</v>
      </c>
      <c r="J271" s="31">
        <f t="shared" si="28"/>
        <v>3693000</v>
      </c>
      <c r="K271" s="36">
        <f t="shared" si="29"/>
        <v>6.8561969772581452E-3</v>
      </c>
      <c r="L271" s="36">
        <f t="shared" si="30"/>
        <v>0.51421477329436083</v>
      </c>
      <c r="N271">
        <v>10</v>
      </c>
    </row>
    <row r="272" spans="1:14">
      <c r="A272" s="31">
        <v>266</v>
      </c>
      <c r="B272" s="4" t="s">
        <v>1617</v>
      </c>
      <c r="C272" s="7" t="s">
        <v>585</v>
      </c>
      <c r="D272" s="4" t="s">
        <v>26</v>
      </c>
      <c r="E272" s="18">
        <v>7181824</v>
      </c>
      <c r="F272" s="7">
        <v>1253</v>
      </c>
      <c r="G272" s="7">
        <v>2</v>
      </c>
      <c r="H272" s="31">
        <f t="shared" si="27"/>
        <v>2506</v>
      </c>
      <c r="I272" s="18">
        <f t="shared" si="26"/>
        <v>540</v>
      </c>
      <c r="J272" s="31">
        <f t="shared" si="28"/>
        <v>676620</v>
      </c>
      <c r="K272" s="36">
        <f t="shared" si="29"/>
        <v>3.4893642617808511E-4</v>
      </c>
      <c r="L272" s="36">
        <f t="shared" si="30"/>
        <v>9.4212835068082978E-2</v>
      </c>
      <c r="N272">
        <v>9</v>
      </c>
    </row>
    <row r="273" spans="1:14">
      <c r="A273" s="31">
        <v>267</v>
      </c>
      <c r="B273" s="4" t="s">
        <v>1617</v>
      </c>
      <c r="C273" s="7" t="s">
        <v>543</v>
      </c>
      <c r="D273" s="4" t="s">
        <v>26</v>
      </c>
      <c r="E273" s="18">
        <v>7181824</v>
      </c>
      <c r="F273" s="7">
        <v>4174</v>
      </c>
      <c r="G273" s="7">
        <v>9</v>
      </c>
      <c r="H273" s="31">
        <f t="shared" si="27"/>
        <v>37566</v>
      </c>
      <c r="I273" s="18">
        <f t="shared" si="26"/>
        <v>300</v>
      </c>
      <c r="J273" s="31">
        <f t="shared" si="28"/>
        <v>1252200</v>
      </c>
      <c r="K273" s="36">
        <f t="shared" si="29"/>
        <v>5.2307046232266344E-3</v>
      </c>
      <c r="L273" s="36">
        <f t="shared" si="30"/>
        <v>0.17435682077422116</v>
      </c>
      <c r="N273">
        <v>5</v>
      </c>
    </row>
    <row r="274" spans="1:14">
      <c r="A274" s="31">
        <v>268</v>
      </c>
      <c r="B274" s="4" t="s">
        <v>1617</v>
      </c>
      <c r="C274" s="7" t="s">
        <v>551</v>
      </c>
      <c r="D274" s="4" t="s">
        <v>26</v>
      </c>
      <c r="E274" s="18">
        <v>7181824</v>
      </c>
      <c r="F274" s="7">
        <v>5301</v>
      </c>
      <c r="G274" s="7">
        <v>6</v>
      </c>
      <c r="H274" s="31">
        <f t="shared" si="27"/>
        <v>31806</v>
      </c>
      <c r="I274" s="18">
        <f t="shared" si="26"/>
        <v>420</v>
      </c>
      <c r="J274" s="31">
        <f t="shared" si="28"/>
        <v>2226420</v>
      </c>
      <c r="K274" s="36">
        <f t="shared" si="29"/>
        <v>4.42867995651244E-3</v>
      </c>
      <c r="L274" s="36">
        <f t="shared" si="30"/>
        <v>0.31000759695587082</v>
      </c>
      <c r="N274">
        <v>7</v>
      </c>
    </row>
    <row r="275" spans="1:14">
      <c r="A275" s="31">
        <v>269</v>
      </c>
      <c r="B275" s="4" t="s">
        <v>1617</v>
      </c>
      <c r="C275" s="7" t="s">
        <v>586</v>
      </c>
      <c r="D275" s="4" t="s">
        <v>26</v>
      </c>
      <c r="E275" s="18">
        <v>7181824</v>
      </c>
      <c r="F275" s="7">
        <v>1012</v>
      </c>
      <c r="G275" s="7">
        <v>1</v>
      </c>
      <c r="H275" s="31">
        <f t="shared" si="27"/>
        <v>1012</v>
      </c>
      <c r="I275" s="18">
        <f t="shared" si="26"/>
        <v>780</v>
      </c>
      <c r="J275" s="31">
        <f t="shared" si="28"/>
        <v>789360</v>
      </c>
      <c r="K275" s="36">
        <f t="shared" si="29"/>
        <v>1.4091127824909105E-4</v>
      </c>
      <c r="L275" s="36">
        <f t="shared" si="30"/>
        <v>0.10991079703429101</v>
      </c>
      <c r="N275">
        <v>13</v>
      </c>
    </row>
    <row r="276" spans="1:14">
      <c r="A276" s="31">
        <v>270</v>
      </c>
      <c r="B276" s="4" t="s">
        <v>1617</v>
      </c>
      <c r="C276" s="7" t="s">
        <v>587</v>
      </c>
      <c r="D276" s="4" t="s">
        <v>26</v>
      </c>
      <c r="E276" s="18">
        <v>7181824</v>
      </c>
      <c r="F276" s="7">
        <v>7611</v>
      </c>
      <c r="G276" s="7">
        <v>8</v>
      </c>
      <c r="H276" s="31">
        <f t="shared" si="27"/>
        <v>60888</v>
      </c>
      <c r="I276" s="18">
        <f t="shared" si="26"/>
        <v>660</v>
      </c>
      <c r="J276" s="31">
        <f t="shared" si="28"/>
        <v>5023260</v>
      </c>
      <c r="K276" s="36">
        <f t="shared" si="29"/>
        <v>8.4780690810579602E-3</v>
      </c>
      <c r="L276" s="36">
        <f t="shared" si="30"/>
        <v>0.69944069918728169</v>
      </c>
      <c r="N276">
        <v>11</v>
      </c>
    </row>
    <row r="277" spans="1:14">
      <c r="A277" s="31">
        <v>271</v>
      </c>
      <c r="B277" s="4" t="s">
        <v>1617</v>
      </c>
      <c r="C277" s="7" t="s">
        <v>588</v>
      </c>
      <c r="D277" s="4" t="s">
        <v>26</v>
      </c>
      <c r="E277" s="18">
        <v>7181824</v>
      </c>
      <c r="F277" s="7">
        <v>3845</v>
      </c>
      <c r="G277" s="7">
        <v>11</v>
      </c>
      <c r="H277" s="31">
        <f t="shared" si="27"/>
        <v>42295</v>
      </c>
      <c r="I277" s="18">
        <f t="shared" si="26"/>
        <v>1140</v>
      </c>
      <c r="J277" s="31">
        <f t="shared" si="28"/>
        <v>4383300</v>
      </c>
      <c r="K277" s="36">
        <f t="shared" si="29"/>
        <v>5.889172444214729E-3</v>
      </c>
      <c r="L277" s="36">
        <f t="shared" si="30"/>
        <v>0.61033241694589002</v>
      </c>
      <c r="N277">
        <v>19</v>
      </c>
    </row>
    <row r="278" spans="1:14">
      <c r="A278" s="31">
        <v>272</v>
      </c>
      <c r="B278" s="4" t="s">
        <v>1617</v>
      </c>
      <c r="C278" s="7" t="s">
        <v>403</v>
      </c>
      <c r="D278" s="4" t="s">
        <v>26</v>
      </c>
      <c r="E278" s="18">
        <v>7181824</v>
      </c>
      <c r="F278" s="7">
        <v>4175</v>
      </c>
      <c r="G278" s="7">
        <v>10</v>
      </c>
      <c r="H278" s="31">
        <f t="shared" si="27"/>
        <v>41750</v>
      </c>
      <c r="I278" s="18">
        <f t="shared" si="26"/>
        <v>1140</v>
      </c>
      <c r="J278" s="31">
        <f t="shared" si="28"/>
        <v>4759500</v>
      </c>
      <c r="K278" s="36">
        <f t="shared" si="29"/>
        <v>5.813286429742639E-3</v>
      </c>
      <c r="L278" s="36">
        <f t="shared" si="30"/>
        <v>0.6627146529906609</v>
      </c>
      <c r="N278">
        <v>19</v>
      </c>
    </row>
    <row r="279" spans="1:14">
      <c r="A279" s="31">
        <v>273</v>
      </c>
      <c r="B279" s="4" t="s">
        <v>1617</v>
      </c>
      <c r="C279" s="7" t="s">
        <v>561</v>
      </c>
      <c r="D279" s="4" t="s">
        <v>26</v>
      </c>
      <c r="E279" s="18">
        <v>7181824</v>
      </c>
      <c r="F279" s="7">
        <v>5301</v>
      </c>
      <c r="G279" s="7">
        <v>11</v>
      </c>
      <c r="H279" s="31">
        <f t="shared" si="27"/>
        <v>58311</v>
      </c>
      <c r="I279" s="18">
        <f t="shared" si="26"/>
        <v>660</v>
      </c>
      <c r="J279" s="31">
        <f t="shared" si="28"/>
        <v>3498660</v>
      </c>
      <c r="K279" s="36">
        <f t="shared" si="29"/>
        <v>8.1192465869394746E-3</v>
      </c>
      <c r="L279" s="36">
        <f t="shared" si="30"/>
        <v>0.48715479521636845</v>
      </c>
      <c r="N279">
        <v>11</v>
      </c>
    </row>
    <row r="280" spans="1:14">
      <c r="A280" s="31">
        <v>274</v>
      </c>
      <c r="B280" s="4" t="s">
        <v>1617</v>
      </c>
      <c r="C280" s="7" t="s">
        <v>403</v>
      </c>
      <c r="D280" s="4" t="s">
        <v>26</v>
      </c>
      <c r="E280" s="18">
        <v>7181824</v>
      </c>
      <c r="F280" s="7">
        <v>4970</v>
      </c>
      <c r="G280" s="7">
        <v>13</v>
      </c>
      <c r="H280" s="31">
        <f t="shared" si="27"/>
        <v>64610</v>
      </c>
      <c r="I280" s="18">
        <f t="shared" si="26"/>
        <v>1140</v>
      </c>
      <c r="J280" s="31">
        <f t="shared" si="28"/>
        <v>5665800</v>
      </c>
      <c r="K280" s="36">
        <f t="shared" si="29"/>
        <v>8.9963218257645972E-3</v>
      </c>
      <c r="L280" s="36">
        <f t="shared" si="30"/>
        <v>0.78890822164397234</v>
      </c>
      <c r="N280">
        <v>19</v>
      </c>
    </row>
    <row r="281" spans="1:14">
      <c r="A281" s="31">
        <v>275</v>
      </c>
      <c r="B281" s="4" t="s">
        <v>1617</v>
      </c>
      <c r="C281" s="7" t="s">
        <v>561</v>
      </c>
      <c r="D281" s="4" t="s">
        <v>26</v>
      </c>
      <c r="E281" s="18">
        <v>7181824</v>
      </c>
      <c r="F281" s="7">
        <v>6194</v>
      </c>
      <c r="G281" s="7">
        <v>37</v>
      </c>
      <c r="H281" s="31">
        <f t="shared" si="27"/>
        <v>229178</v>
      </c>
      <c r="I281" s="18">
        <f t="shared" si="26"/>
        <v>660</v>
      </c>
      <c r="J281" s="31">
        <f t="shared" si="28"/>
        <v>4088040</v>
      </c>
      <c r="K281" s="36">
        <f t="shared" si="29"/>
        <v>3.191083490767805E-2</v>
      </c>
      <c r="L281" s="36">
        <f t="shared" si="30"/>
        <v>0.569220298353176</v>
      </c>
      <c r="N281">
        <v>11</v>
      </c>
    </row>
    <row r="282" spans="1:14">
      <c r="A282" s="31">
        <v>276</v>
      </c>
      <c r="B282" s="4" t="s">
        <v>1617</v>
      </c>
      <c r="C282" s="7" t="s">
        <v>543</v>
      </c>
      <c r="D282" s="4" t="s">
        <v>26</v>
      </c>
      <c r="E282" s="18">
        <v>7181824</v>
      </c>
      <c r="F282" s="7">
        <v>5238</v>
      </c>
      <c r="G282" s="7">
        <v>38</v>
      </c>
      <c r="H282" s="31">
        <f t="shared" si="27"/>
        <v>199044</v>
      </c>
      <c r="I282" s="18">
        <f t="shared" si="26"/>
        <v>300</v>
      </c>
      <c r="J282" s="31">
        <f t="shared" si="28"/>
        <v>1571400</v>
      </c>
      <c r="K282" s="36">
        <f t="shared" si="29"/>
        <v>2.7714964889142369E-2</v>
      </c>
      <c r="L282" s="36">
        <f t="shared" si="30"/>
        <v>0.21880235438796605</v>
      </c>
      <c r="N282">
        <v>5</v>
      </c>
    </row>
    <row r="283" spans="1:14">
      <c r="A283" s="31">
        <v>277</v>
      </c>
      <c r="B283" s="4" t="s">
        <v>1617</v>
      </c>
      <c r="C283" s="7" t="s">
        <v>589</v>
      </c>
      <c r="D283" s="4" t="s">
        <v>26</v>
      </c>
      <c r="E283" s="18">
        <v>7181824</v>
      </c>
      <c r="F283" s="7">
        <v>5810</v>
      </c>
      <c r="G283" s="7">
        <v>28</v>
      </c>
      <c r="H283" s="31">
        <f t="shared" si="27"/>
        <v>162680</v>
      </c>
      <c r="I283" s="18">
        <f t="shared" si="26"/>
        <v>360</v>
      </c>
      <c r="J283" s="31">
        <f t="shared" si="28"/>
        <v>2091600</v>
      </c>
      <c r="K283" s="36">
        <f t="shared" si="29"/>
        <v>2.2651627218934912E-2</v>
      </c>
      <c r="L283" s="36">
        <f t="shared" si="30"/>
        <v>0.2912352071005917</v>
      </c>
      <c r="N283">
        <v>6</v>
      </c>
    </row>
    <row r="284" spans="1:14">
      <c r="A284" s="31">
        <v>278</v>
      </c>
      <c r="B284" s="4" t="s">
        <v>1617</v>
      </c>
      <c r="C284" s="7" t="s">
        <v>403</v>
      </c>
      <c r="D284" s="4" t="s">
        <v>26</v>
      </c>
      <c r="E284" s="18">
        <v>7181824</v>
      </c>
      <c r="F284" s="7">
        <v>6620</v>
      </c>
      <c r="G284" s="7">
        <v>44</v>
      </c>
      <c r="H284" s="31">
        <f t="shared" si="27"/>
        <v>291280</v>
      </c>
      <c r="I284" s="18">
        <f t="shared" si="26"/>
        <v>1140</v>
      </c>
      <c r="J284" s="31">
        <f t="shared" si="28"/>
        <v>7546800</v>
      </c>
      <c r="K284" s="36">
        <f t="shared" si="29"/>
        <v>4.0557941826477505E-2</v>
      </c>
      <c r="L284" s="36">
        <f t="shared" si="30"/>
        <v>1.0508194018678263</v>
      </c>
      <c r="N284">
        <v>19</v>
      </c>
    </row>
    <row r="285" spans="1:14">
      <c r="A285" s="31">
        <v>279</v>
      </c>
      <c r="B285" s="4" t="s">
        <v>1617</v>
      </c>
      <c r="C285" s="7" t="s">
        <v>551</v>
      </c>
      <c r="D285" s="4" t="s">
        <v>26</v>
      </c>
      <c r="E285" s="18">
        <v>7181824</v>
      </c>
      <c r="F285" s="7">
        <v>8020</v>
      </c>
      <c r="G285" s="7">
        <v>31</v>
      </c>
      <c r="H285" s="31">
        <f t="shared" si="27"/>
        <v>248620</v>
      </c>
      <c r="I285" s="18">
        <f t="shared" si="26"/>
        <v>420</v>
      </c>
      <c r="J285" s="31">
        <f t="shared" si="28"/>
        <v>3368400</v>
      </c>
      <c r="K285" s="36">
        <f t="shared" si="29"/>
        <v>3.461794663862551E-2</v>
      </c>
      <c r="L285" s="36">
        <f t="shared" si="30"/>
        <v>0.4690173415555714</v>
      </c>
      <c r="N285">
        <v>7</v>
      </c>
    </row>
    <row r="286" spans="1:14">
      <c r="A286" s="31">
        <v>280</v>
      </c>
      <c r="B286" s="4" t="s">
        <v>1617</v>
      </c>
      <c r="C286" s="7" t="s">
        <v>590</v>
      </c>
      <c r="D286" s="4" t="s">
        <v>26</v>
      </c>
      <c r="E286" s="18">
        <v>7181824</v>
      </c>
      <c r="F286" s="7">
        <v>9885</v>
      </c>
      <c r="G286" s="7">
        <v>40</v>
      </c>
      <c r="H286" s="31">
        <f t="shared" si="27"/>
        <v>395400</v>
      </c>
      <c r="I286" s="18">
        <f t="shared" si="26"/>
        <v>0</v>
      </c>
      <c r="J286" s="31">
        <f t="shared" si="28"/>
        <v>0</v>
      </c>
      <c r="K286" s="36">
        <f t="shared" si="29"/>
        <v>5.5055651600484777E-2</v>
      </c>
      <c r="L286" s="36">
        <f t="shared" si="30"/>
        <v>0</v>
      </c>
      <c r="N286">
        <v>0</v>
      </c>
    </row>
    <row r="287" spans="1:14">
      <c r="A287" s="31">
        <v>281</v>
      </c>
      <c r="B287" s="4" t="s">
        <v>1617</v>
      </c>
      <c r="C287" s="7" t="s">
        <v>591</v>
      </c>
      <c r="D287" s="4" t="s">
        <v>26</v>
      </c>
      <c r="E287" s="18">
        <v>7181824</v>
      </c>
      <c r="F287" s="7">
        <v>5928</v>
      </c>
      <c r="G287" s="7">
        <v>169</v>
      </c>
      <c r="H287" s="31">
        <f t="shared" si="27"/>
        <v>1001832</v>
      </c>
      <c r="I287" s="18">
        <f t="shared" si="26"/>
        <v>0</v>
      </c>
      <c r="J287" s="31">
        <f t="shared" si="28"/>
        <v>0</v>
      </c>
      <c r="K287" s="36">
        <f t="shared" si="29"/>
        <v>0.13949548192771086</v>
      </c>
      <c r="L287" s="36">
        <f t="shared" si="30"/>
        <v>0</v>
      </c>
      <c r="N287">
        <v>0</v>
      </c>
    </row>
    <row r="288" spans="1:14">
      <c r="A288" s="31">
        <v>282</v>
      </c>
      <c r="B288" s="4" t="s">
        <v>1617</v>
      </c>
      <c r="C288" s="7" t="s">
        <v>551</v>
      </c>
      <c r="D288" s="4" t="s">
        <v>26</v>
      </c>
      <c r="E288" s="18">
        <v>7181824</v>
      </c>
      <c r="F288" s="7">
        <v>4196</v>
      </c>
      <c r="G288" s="7">
        <v>24</v>
      </c>
      <c r="H288" s="31">
        <f t="shared" si="27"/>
        <v>100704</v>
      </c>
      <c r="I288" s="18">
        <f t="shared" si="26"/>
        <v>420</v>
      </c>
      <c r="J288" s="31">
        <f t="shared" si="28"/>
        <v>1762320</v>
      </c>
      <c r="K288" s="36">
        <f t="shared" si="29"/>
        <v>1.4022064589719826E-2</v>
      </c>
      <c r="L288" s="36">
        <f t="shared" si="30"/>
        <v>0.24538613032009696</v>
      </c>
      <c r="N288">
        <v>7</v>
      </c>
    </row>
    <row r="289" spans="1:14">
      <c r="A289" s="31">
        <v>283</v>
      </c>
      <c r="B289" s="4" t="s">
        <v>1617</v>
      </c>
      <c r="C289" s="7" t="s">
        <v>592</v>
      </c>
      <c r="D289" s="4" t="s">
        <v>26</v>
      </c>
      <c r="E289" s="18">
        <v>7181824</v>
      </c>
      <c r="F289" s="7">
        <v>4914</v>
      </c>
      <c r="G289" s="7">
        <v>13</v>
      </c>
      <c r="H289" s="31">
        <f t="shared" si="27"/>
        <v>63882</v>
      </c>
      <c r="I289" s="18">
        <f t="shared" si="26"/>
        <v>0</v>
      </c>
      <c r="J289" s="31">
        <f t="shared" si="28"/>
        <v>0</v>
      </c>
      <c r="K289" s="36">
        <f t="shared" si="29"/>
        <v>8.894954819277108E-3</v>
      </c>
      <c r="L289" s="36">
        <f t="shared" si="30"/>
        <v>0</v>
      </c>
      <c r="N289">
        <v>0</v>
      </c>
    </row>
    <row r="290" spans="1:14">
      <c r="A290" s="31">
        <v>284</v>
      </c>
      <c r="B290" s="4" t="s">
        <v>1617</v>
      </c>
      <c r="C290" s="7" t="s">
        <v>593</v>
      </c>
      <c r="D290" s="4" t="s">
        <v>26</v>
      </c>
      <c r="E290" s="18">
        <v>7181824</v>
      </c>
      <c r="F290" s="7">
        <v>4127</v>
      </c>
      <c r="G290" s="7">
        <v>7</v>
      </c>
      <c r="H290" s="31">
        <f t="shared" si="27"/>
        <v>28889</v>
      </c>
      <c r="I290" s="18">
        <f t="shared" si="26"/>
        <v>0</v>
      </c>
      <c r="J290" s="31">
        <f t="shared" si="28"/>
        <v>0</v>
      </c>
      <c r="K290" s="36">
        <f t="shared" si="29"/>
        <v>4.0225157285948528E-3</v>
      </c>
      <c r="L290" s="36">
        <f t="shared" si="30"/>
        <v>0</v>
      </c>
      <c r="N290">
        <v>0</v>
      </c>
    </row>
    <row r="291" spans="1:14">
      <c r="A291" s="31">
        <v>285</v>
      </c>
      <c r="B291" s="4" t="s">
        <v>1617</v>
      </c>
      <c r="C291" s="7" t="s">
        <v>594</v>
      </c>
      <c r="D291" s="4" t="s">
        <v>26</v>
      </c>
      <c r="E291" s="18">
        <v>7181824</v>
      </c>
      <c r="F291" s="7">
        <v>9041</v>
      </c>
      <c r="G291" s="7">
        <v>10</v>
      </c>
      <c r="H291" s="31">
        <f t="shared" si="27"/>
        <v>90410</v>
      </c>
      <c r="I291" s="18">
        <f t="shared" si="26"/>
        <v>0</v>
      </c>
      <c r="J291" s="31">
        <f t="shared" si="28"/>
        <v>0</v>
      </c>
      <c r="K291" s="36">
        <f t="shared" si="29"/>
        <v>1.2588723978755257E-2</v>
      </c>
      <c r="L291" s="36">
        <f t="shared" si="30"/>
        <v>0</v>
      </c>
      <c r="N291">
        <v>0</v>
      </c>
    </row>
    <row r="292" spans="1:14">
      <c r="A292" s="31">
        <v>286</v>
      </c>
      <c r="B292" s="4" t="s">
        <v>1617</v>
      </c>
      <c r="C292" s="7" t="s">
        <v>595</v>
      </c>
      <c r="D292" s="4" t="s">
        <v>26</v>
      </c>
      <c r="E292" s="18">
        <v>7181824</v>
      </c>
      <c r="F292" s="7">
        <v>9537</v>
      </c>
      <c r="G292" s="7">
        <v>20</v>
      </c>
      <c r="H292" s="31">
        <f t="shared" si="27"/>
        <v>190740</v>
      </c>
      <c r="I292" s="18">
        <f t="shared" si="26"/>
        <v>0</v>
      </c>
      <c r="J292" s="31">
        <f t="shared" si="28"/>
        <v>0</v>
      </c>
      <c r="K292" s="36">
        <f t="shared" si="29"/>
        <v>2.6558712661296072E-2</v>
      </c>
      <c r="L292" s="36">
        <f t="shared" si="30"/>
        <v>0</v>
      </c>
      <c r="N292">
        <v>0</v>
      </c>
    </row>
    <row r="293" spans="1:14">
      <c r="A293" s="31">
        <v>287</v>
      </c>
      <c r="B293" s="4" t="s">
        <v>1617</v>
      </c>
      <c r="C293" s="7" t="s">
        <v>403</v>
      </c>
      <c r="D293" s="4" t="s">
        <v>26</v>
      </c>
      <c r="E293" s="18">
        <v>7181824</v>
      </c>
      <c r="F293" s="7">
        <v>6126</v>
      </c>
      <c r="G293" s="7">
        <v>4</v>
      </c>
      <c r="H293" s="31">
        <f t="shared" si="27"/>
        <v>24504</v>
      </c>
      <c r="I293" s="18">
        <f t="shared" si="26"/>
        <v>1140</v>
      </c>
      <c r="J293" s="31">
        <f t="shared" si="28"/>
        <v>6983640</v>
      </c>
      <c r="K293" s="36">
        <f t="shared" si="29"/>
        <v>3.4119466029799671E-3</v>
      </c>
      <c r="L293" s="36">
        <f t="shared" si="30"/>
        <v>0.97240478184929069</v>
      </c>
      <c r="N293">
        <v>19</v>
      </c>
    </row>
    <row r="294" spans="1:14">
      <c r="A294" s="31">
        <v>288</v>
      </c>
      <c r="B294" s="4" t="s">
        <v>1617</v>
      </c>
      <c r="C294" s="7" t="s">
        <v>596</v>
      </c>
      <c r="D294" s="4" t="s">
        <v>26</v>
      </c>
      <c r="E294" s="18">
        <v>7181824</v>
      </c>
      <c r="F294" s="7">
        <v>3779</v>
      </c>
      <c r="G294" s="7">
        <v>5</v>
      </c>
      <c r="H294" s="31">
        <f t="shared" si="27"/>
        <v>18895</v>
      </c>
      <c r="I294" s="18">
        <f t="shared" si="26"/>
        <v>0</v>
      </c>
      <c r="J294" s="31">
        <f t="shared" si="28"/>
        <v>0</v>
      </c>
      <c r="K294" s="36">
        <f t="shared" si="29"/>
        <v>2.6309472356883155E-3</v>
      </c>
      <c r="L294" s="36">
        <f t="shared" si="30"/>
        <v>0</v>
      </c>
      <c r="N294">
        <v>0</v>
      </c>
    </row>
    <row r="295" spans="1:14">
      <c r="A295" s="31">
        <v>289</v>
      </c>
      <c r="B295" s="4" t="s">
        <v>1617</v>
      </c>
      <c r="C295" s="7" t="s">
        <v>317</v>
      </c>
      <c r="D295" s="4" t="s">
        <v>26</v>
      </c>
      <c r="E295" s="18">
        <v>7181824</v>
      </c>
      <c r="F295" s="7">
        <v>4954</v>
      </c>
      <c r="G295" s="7">
        <v>8</v>
      </c>
      <c r="H295" s="31">
        <f t="shared" si="27"/>
        <v>39632</v>
      </c>
      <c r="I295" s="18">
        <f t="shared" si="26"/>
        <v>420</v>
      </c>
      <c r="J295" s="31">
        <f t="shared" si="28"/>
        <v>2080680</v>
      </c>
      <c r="K295" s="36">
        <f t="shared" si="29"/>
        <v>5.5183752762529405E-3</v>
      </c>
      <c r="L295" s="36">
        <f t="shared" si="30"/>
        <v>0.28971470200327937</v>
      </c>
      <c r="N295">
        <v>7</v>
      </c>
    </row>
    <row r="296" spans="1:14">
      <c r="A296" s="31">
        <v>290</v>
      </c>
      <c r="B296" s="4" t="s">
        <v>1617</v>
      </c>
      <c r="C296" s="7" t="s">
        <v>385</v>
      </c>
      <c r="D296" s="4" t="s">
        <v>26</v>
      </c>
      <c r="E296" s="18">
        <v>7181824</v>
      </c>
      <c r="F296" s="7">
        <v>5344</v>
      </c>
      <c r="G296" s="7">
        <v>10</v>
      </c>
      <c r="H296" s="31">
        <f t="shared" si="27"/>
        <v>53440</v>
      </c>
      <c r="I296" s="18">
        <f t="shared" si="26"/>
        <v>540</v>
      </c>
      <c r="J296" s="31">
        <f t="shared" si="28"/>
        <v>2885760</v>
      </c>
      <c r="K296" s="36">
        <f t="shared" si="29"/>
        <v>7.4410066300705782E-3</v>
      </c>
      <c r="L296" s="36">
        <f t="shared" si="30"/>
        <v>0.40181435802381121</v>
      </c>
      <c r="N296">
        <v>9</v>
      </c>
    </row>
    <row r="297" spans="1:14">
      <c r="A297" s="31">
        <v>291</v>
      </c>
      <c r="B297" s="4" t="s">
        <v>1617</v>
      </c>
      <c r="C297" s="7" t="s">
        <v>597</v>
      </c>
      <c r="D297" s="4" t="s">
        <v>26</v>
      </c>
      <c r="E297" s="18">
        <v>7181824</v>
      </c>
      <c r="F297" s="7">
        <v>6515</v>
      </c>
      <c r="G297" s="7">
        <v>12</v>
      </c>
      <c r="H297" s="31">
        <f t="shared" si="27"/>
        <v>78180</v>
      </c>
      <c r="I297" s="18">
        <f t="shared" si="26"/>
        <v>1080</v>
      </c>
      <c r="J297" s="31">
        <f t="shared" si="28"/>
        <v>7036200</v>
      </c>
      <c r="K297" s="36">
        <f t="shared" si="29"/>
        <v>1.0885813965922864E-2</v>
      </c>
      <c r="L297" s="36">
        <f t="shared" si="30"/>
        <v>0.97972325693305773</v>
      </c>
      <c r="N297">
        <v>18</v>
      </c>
    </row>
    <row r="298" spans="1:14">
      <c r="A298" s="31">
        <v>292</v>
      </c>
      <c r="B298" s="4" t="s">
        <v>1617</v>
      </c>
      <c r="C298" s="7" t="s">
        <v>598</v>
      </c>
      <c r="D298" s="4" t="s">
        <v>26</v>
      </c>
      <c r="E298" s="18">
        <v>7181824</v>
      </c>
      <c r="F298" s="7">
        <v>4606</v>
      </c>
      <c r="G298" s="7">
        <v>4</v>
      </c>
      <c r="H298" s="31">
        <f t="shared" si="27"/>
        <v>18424</v>
      </c>
      <c r="I298" s="18">
        <f t="shared" si="26"/>
        <v>360</v>
      </c>
      <c r="J298" s="31">
        <f t="shared" si="28"/>
        <v>1658160</v>
      </c>
      <c r="K298" s="36">
        <f t="shared" si="29"/>
        <v>2.5653650103372068E-3</v>
      </c>
      <c r="L298" s="36">
        <f t="shared" si="30"/>
        <v>0.2308828509303486</v>
      </c>
      <c r="N298">
        <v>6</v>
      </c>
    </row>
    <row r="299" spans="1:14">
      <c r="A299" s="31">
        <v>293</v>
      </c>
      <c r="B299" s="4" t="s">
        <v>1617</v>
      </c>
      <c r="C299" s="7" t="s">
        <v>563</v>
      </c>
      <c r="D299" s="4" t="s">
        <v>26</v>
      </c>
      <c r="E299" s="18">
        <v>7181824</v>
      </c>
      <c r="F299" s="7">
        <v>8319</v>
      </c>
      <c r="G299" s="7">
        <v>6</v>
      </c>
      <c r="H299" s="31">
        <f t="shared" si="27"/>
        <v>49914</v>
      </c>
      <c r="I299" s="18">
        <f t="shared" si="26"/>
        <v>60</v>
      </c>
      <c r="J299" s="31">
        <f t="shared" si="28"/>
        <v>499140</v>
      </c>
      <c r="K299" s="36">
        <f t="shared" si="29"/>
        <v>6.9500450024951883E-3</v>
      </c>
      <c r="L299" s="36">
        <f t="shared" si="30"/>
        <v>6.9500450024951879E-2</v>
      </c>
      <c r="N299">
        <v>1</v>
      </c>
    </row>
    <row r="300" spans="1:14">
      <c r="A300" s="31">
        <v>294</v>
      </c>
      <c r="B300" s="4" t="s">
        <v>1617</v>
      </c>
      <c r="C300" s="7" t="s">
        <v>599</v>
      </c>
      <c r="D300" s="4" t="s">
        <v>26</v>
      </c>
      <c r="E300" s="18">
        <v>7181824</v>
      </c>
      <c r="F300" s="7">
        <v>4858</v>
      </c>
      <c r="G300" s="7">
        <v>5</v>
      </c>
      <c r="H300" s="31">
        <f t="shared" si="27"/>
        <v>24290</v>
      </c>
      <c r="I300" s="18">
        <f t="shared" si="26"/>
        <v>300</v>
      </c>
      <c r="J300" s="31">
        <f t="shared" si="28"/>
        <v>1457400</v>
      </c>
      <c r="K300" s="36">
        <f t="shared" si="29"/>
        <v>3.3821491587652385E-3</v>
      </c>
      <c r="L300" s="36">
        <f t="shared" si="30"/>
        <v>0.20292894952591431</v>
      </c>
      <c r="N300">
        <v>5</v>
      </c>
    </row>
    <row r="301" spans="1:14">
      <c r="A301" s="31">
        <v>295</v>
      </c>
      <c r="B301" s="4" t="s">
        <v>1617</v>
      </c>
      <c r="C301" s="7" t="s">
        <v>600</v>
      </c>
      <c r="D301" s="4" t="s">
        <v>26</v>
      </c>
      <c r="E301" s="18">
        <v>7181824</v>
      </c>
      <c r="F301" s="7">
        <v>3868</v>
      </c>
      <c r="G301" s="7">
        <v>7</v>
      </c>
      <c r="H301" s="31">
        <f t="shared" si="27"/>
        <v>27076</v>
      </c>
      <c r="I301" s="18">
        <f t="shared" si="26"/>
        <v>240</v>
      </c>
      <c r="J301" s="31">
        <f t="shared" si="28"/>
        <v>928320</v>
      </c>
      <c r="K301" s="36">
        <f t="shared" si="29"/>
        <v>3.770072895130819E-3</v>
      </c>
      <c r="L301" s="36">
        <f t="shared" si="30"/>
        <v>0.12925964211877095</v>
      </c>
      <c r="N301">
        <v>4</v>
      </c>
    </row>
    <row r="302" spans="1:14">
      <c r="A302" s="31">
        <v>296</v>
      </c>
      <c r="B302" s="4" t="s">
        <v>1617</v>
      </c>
      <c r="C302" s="7" t="s">
        <v>601</v>
      </c>
      <c r="D302" s="4" t="s">
        <v>26</v>
      </c>
      <c r="E302" s="18">
        <v>7181824</v>
      </c>
      <c r="F302" s="7">
        <v>4916</v>
      </c>
      <c r="G302" s="7">
        <v>4</v>
      </c>
      <c r="H302" s="31">
        <f t="shared" si="27"/>
        <v>19664</v>
      </c>
      <c r="I302" s="18">
        <f t="shared" si="26"/>
        <v>600</v>
      </c>
      <c r="J302" s="31">
        <f t="shared" si="28"/>
        <v>2949600</v>
      </c>
      <c r="K302" s="36">
        <f t="shared" si="29"/>
        <v>2.7380230983104015E-3</v>
      </c>
      <c r="L302" s="36">
        <f t="shared" si="30"/>
        <v>0.41070346474656022</v>
      </c>
      <c r="N302">
        <v>10</v>
      </c>
    </row>
    <row r="303" spans="1:14">
      <c r="A303" s="31">
        <v>297</v>
      </c>
      <c r="B303" s="4" t="s">
        <v>1617</v>
      </c>
      <c r="C303" s="7" t="s">
        <v>561</v>
      </c>
      <c r="D303" s="4" t="s">
        <v>26</v>
      </c>
      <c r="E303" s="18">
        <v>7181824</v>
      </c>
      <c r="F303" s="7">
        <v>6480</v>
      </c>
      <c r="G303" s="7">
        <v>9</v>
      </c>
      <c r="H303" s="31">
        <f t="shared" si="27"/>
        <v>58320</v>
      </c>
      <c r="I303" s="18">
        <f t="shared" si="26"/>
        <v>660</v>
      </c>
      <c r="J303" s="31">
        <f t="shared" si="28"/>
        <v>4276800</v>
      </c>
      <c r="K303" s="36">
        <f t="shared" si="29"/>
        <v>8.1204997504812151E-3</v>
      </c>
      <c r="L303" s="36">
        <f t="shared" si="30"/>
        <v>0.59550331503528908</v>
      </c>
      <c r="N303">
        <v>11</v>
      </c>
    </row>
    <row r="304" spans="1:14">
      <c r="A304" s="31">
        <v>298</v>
      </c>
      <c r="B304" s="4" t="s">
        <v>1617</v>
      </c>
      <c r="C304" s="7" t="s">
        <v>602</v>
      </c>
      <c r="D304" s="4" t="s">
        <v>26</v>
      </c>
      <c r="E304" s="18">
        <v>7181824</v>
      </c>
      <c r="F304" s="7">
        <v>4420</v>
      </c>
      <c r="G304" s="7">
        <v>16</v>
      </c>
      <c r="H304" s="31">
        <f t="shared" si="27"/>
        <v>70720</v>
      </c>
      <c r="I304" s="18">
        <f t="shared" si="26"/>
        <v>1320</v>
      </c>
      <c r="J304" s="31">
        <f t="shared" si="28"/>
        <v>5834400</v>
      </c>
      <c r="K304" s="36">
        <f t="shared" si="29"/>
        <v>9.8470806302131605E-3</v>
      </c>
      <c r="L304" s="36">
        <f t="shared" si="30"/>
        <v>0.81238415199258573</v>
      </c>
      <c r="N304">
        <v>22</v>
      </c>
    </row>
    <row r="305" spans="1:14">
      <c r="A305" s="31">
        <v>299</v>
      </c>
      <c r="B305" s="4" t="s">
        <v>1617</v>
      </c>
      <c r="C305" s="7" t="s">
        <v>603</v>
      </c>
      <c r="D305" s="4" t="s">
        <v>26</v>
      </c>
      <c r="E305" s="18">
        <v>7181824</v>
      </c>
      <c r="F305" s="7">
        <v>5003</v>
      </c>
      <c r="G305" s="7">
        <v>3</v>
      </c>
      <c r="H305" s="31">
        <f t="shared" si="27"/>
        <v>15009</v>
      </c>
      <c r="I305" s="18">
        <f t="shared" si="26"/>
        <v>720</v>
      </c>
      <c r="J305" s="31">
        <f t="shared" si="28"/>
        <v>3602160</v>
      </c>
      <c r="K305" s="36">
        <f t="shared" si="29"/>
        <v>2.0898590664432878E-3</v>
      </c>
      <c r="L305" s="36">
        <f t="shared" si="30"/>
        <v>0.50156617594638908</v>
      </c>
      <c r="N305">
        <v>12</v>
      </c>
    </row>
    <row r="306" spans="1:14">
      <c r="A306" s="31">
        <v>300</v>
      </c>
      <c r="B306" s="4" t="s">
        <v>1617</v>
      </c>
      <c r="C306" s="7" t="s">
        <v>604</v>
      </c>
      <c r="D306" s="4" t="s">
        <v>26</v>
      </c>
      <c r="E306" s="18">
        <v>7181824</v>
      </c>
      <c r="F306" s="7">
        <v>4145</v>
      </c>
      <c r="G306" s="7">
        <v>1</v>
      </c>
      <c r="H306" s="31">
        <f t="shared" si="27"/>
        <v>4145</v>
      </c>
      <c r="I306" s="18">
        <f t="shared" si="26"/>
        <v>960</v>
      </c>
      <c r="J306" s="31">
        <f t="shared" si="28"/>
        <v>3979200</v>
      </c>
      <c r="K306" s="36">
        <f t="shared" si="29"/>
        <v>5.7715143116846078E-4</v>
      </c>
      <c r="L306" s="36">
        <f t="shared" si="30"/>
        <v>0.55406537392172239</v>
      </c>
      <c r="N306">
        <v>16</v>
      </c>
    </row>
    <row r="307" spans="1:14">
      <c r="A307" s="31">
        <v>301</v>
      </c>
      <c r="B307" s="4" t="s">
        <v>1617</v>
      </c>
      <c r="C307" s="7" t="s">
        <v>605</v>
      </c>
      <c r="D307" s="4" t="s">
        <v>26</v>
      </c>
      <c r="E307" s="18">
        <v>7181824</v>
      </c>
      <c r="F307" s="7">
        <v>5748</v>
      </c>
      <c r="G307" s="7">
        <v>5</v>
      </c>
      <c r="H307" s="31">
        <f t="shared" si="27"/>
        <v>28740</v>
      </c>
      <c r="I307" s="18">
        <f t="shared" si="26"/>
        <v>780</v>
      </c>
      <c r="J307" s="31">
        <f t="shared" si="28"/>
        <v>4483440</v>
      </c>
      <c r="K307" s="36">
        <f t="shared" si="29"/>
        <v>4.0017689099593641E-3</v>
      </c>
      <c r="L307" s="36">
        <f t="shared" si="30"/>
        <v>0.62427594995366076</v>
      </c>
      <c r="N307">
        <v>13</v>
      </c>
    </row>
    <row r="308" spans="1:14">
      <c r="A308" s="31">
        <v>302</v>
      </c>
      <c r="B308" s="4" t="s">
        <v>1617</v>
      </c>
      <c r="C308" s="7" t="s">
        <v>441</v>
      </c>
      <c r="D308" s="4" t="s">
        <v>26</v>
      </c>
      <c r="E308" s="18">
        <v>7181824</v>
      </c>
      <c r="F308" s="7">
        <v>3123</v>
      </c>
      <c r="G308" s="7">
        <v>6</v>
      </c>
      <c r="H308" s="31">
        <f t="shared" si="27"/>
        <v>18738</v>
      </c>
      <c r="I308" s="18">
        <f t="shared" si="26"/>
        <v>720</v>
      </c>
      <c r="J308" s="31">
        <f t="shared" si="28"/>
        <v>2248560</v>
      </c>
      <c r="K308" s="36">
        <f t="shared" si="29"/>
        <v>2.6090864939046126E-3</v>
      </c>
      <c r="L308" s="36">
        <f t="shared" si="30"/>
        <v>0.31309037926855349</v>
      </c>
      <c r="N308">
        <v>12</v>
      </c>
    </row>
    <row r="309" spans="1:14">
      <c r="A309" s="31">
        <v>303</v>
      </c>
      <c r="B309" s="4" t="s">
        <v>1617</v>
      </c>
      <c r="C309" s="7" t="s">
        <v>606</v>
      </c>
      <c r="D309" s="4" t="s">
        <v>26</v>
      </c>
      <c r="E309" s="18">
        <v>7181824</v>
      </c>
      <c r="F309" s="7">
        <v>3708</v>
      </c>
      <c r="G309" s="7">
        <v>8</v>
      </c>
      <c r="H309" s="31">
        <f t="shared" si="27"/>
        <v>29664</v>
      </c>
      <c r="I309" s="18">
        <f t="shared" si="26"/>
        <v>420</v>
      </c>
      <c r="J309" s="31">
        <f t="shared" si="28"/>
        <v>1557360</v>
      </c>
      <c r="K309" s="36">
        <f t="shared" si="29"/>
        <v>4.1304270335780994E-3</v>
      </c>
      <c r="L309" s="36">
        <f t="shared" si="30"/>
        <v>0.21684741926285023</v>
      </c>
      <c r="N309">
        <v>7</v>
      </c>
    </row>
    <row r="310" spans="1:14">
      <c r="A310" s="31">
        <v>304</v>
      </c>
      <c r="B310" s="4" t="s">
        <v>1617</v>
      </c>
      <c r="C310" s="7" t="s">
        <v>607</v>
      </c>
      <c r="D310" s="4" t="s">
        <v>26</v>
      </c>
      <c r="E310" s="18">
        <v>7181824</v>
      </c>
      <c r="F310" s="7">
        <v>4157</v>
      </c>
      <c r="G310" s="7">
        <v>15</v>
      </c>
      <c r="H310" s="31">
        <f t="shared" si="27"/>
        <v>62355</v>
      </c>
      <c r="I310" s="18">
        <f t="shared" si="26"/>
        <v>900</v>
      </c>
      <c r="J310" s="31">
        <f t="shared" si="28"/>
        <v>3741300</v>
      </c>
      <c r="K310" s="36">
        <f t="shared" si="29"/>
        <v>8.682334738361731E-3</v>
      </c>
      <c r="L310" s="36">
        <f t="shared" si="30"/>
        <v>0.52094008430170391</v>
      </c>
      <c r="N310">
        <v>15</v>
      </c>
    </row>
    <row r="311" spans="1:14">
      <c r="A311" s="31">
        <v>305</v>
      </c>
      <c r="B311" s="4" t="s">
        <v>1617</v>
      </c>
      <c r="C311" s="7" t="s">
        <v>608</v>
      </c>
      <c r="D311" s="4" t="s">
        <v>26</v>
      </c>
      <c r="E311" s="18">
        <v>7181824</v>
      </c>
      <c r="F311" s="7">
        <v>3562</v>
      </c>
      <c r="G311" s="7">
        <v>26</v>
      </c>
      <c r="H311" s="31">
        <f t="shared" si="27"/>
        <v>92612</v>
      </c>
      <c r="I311" s="18">
        <f t="shared" si="26"/>
        <v>960</v>
      </c>
      <c r="J311" s="31">
        <f t="shared" si="28"/>
        <v>3419520</v>
      </c>
      <c r="K311" s="36">
        <f t="shared" si="29"/>
        <v>1.2895331325301206E-2</v>
      </c>
      <c r="L311" s="36">
        <f t="shared" si="30"/>
        <v>0.47613531047265989</v>
      </c>
      <c r="N311">
        <v>16</v>
      </c>
    </row>
    <row r="312" spans="1:14">
      <c r="A312" s="31">
        <v>306</v>
      </c>
      <c r="B312" s="4" t="s">
        <v>1617</v>
      </c>
      <c r="C312" s="7" t="s">
        <v>609</v>
      </c>
      <c r="D312" s="4" t="s">
        <v>26</v>
      </c>
      <c r="E312" s="18">
        <v>7181824</v>
      </c>
      <c r="F312" s="7">
        <v>5810</v>
      </c>
      <c r="G312" s="7">
        <v>5</v>
      </c>
      <c r="H312" s="31">
        <f t="shared" si="27"/>
        <v>29050</v>
      </c>
      <c r="I312" s="18">
        <f t="shared" si="26"/>
        <v>540</v>
      </c>
      <c r="J312" s="31">
        <f t="shared" si="28"/>
        <v>3137400</v>
      </c>
      <c r="K312" s="36">
        <f t="shared" si="29"/>
        <v>4.0449334319526626E-3</v>
      </c>
      <c r="L312" s="36">
        <f t="shared" si="30"/>
        <v>0.43685281065088755</v>
      </c>
      <c r="N312">
        <v>9</v>
      </c>
    </row>
    <row r="313" spans="1:14">
      <c r="A313" s="31">
        <v>307</v>
      </c>
      <c r="B313" s="4" t="s">
        <v>1617</v>
      </c>
      <c r="C313" s="7" t="s">
        <v>610</v>
      </c>
      <c r="D313" s="4" t="s">
        <v>26</v>
      </c>
      <c r="E313" s="18">
        <v>7181824</v>
      </c>
      <c r="F313" s="7">
        <v>5734</v>
      </c>
      <c r="G313" s="7">
        <v>6</v>
      </c>
      <c r="H313" s="31">
        <f t="shared" si="27"/>
        <v>34404</v>
      </c>
      <c r="I313" s="18">
        <f t="shared" si="26"/>
        <v>720</v>
      </c>
      <c r="J313" s="31">
        <f t="shared" si="28"/>
        <v>4128480</v>
      </c>
      <c r="K313" s="36">
        <f t="shared" si="29"/>
        <v>4.7904264988949882E-3</v>
      </c>
      <c r="L313" s="36">
        <f t="shared" si="30"/>
        <v>0.57485117986739864</v>
      </c>
      <c r="N313">
        <v>12</v>
      </c>
    </row>
    <row r="314" spans="1:14">
      <c r="A314" s="31">
        <v>308</v>
      </c>
      <c r="B314" s="4" t="s">
        <v>1618</v>
      </c>
      <c r="C314" s="7" t="s">
        <v>611</v>
      </c>
      <c r="D314" s="4" t="s">
        <v>26</v>
      </c>
      <c r="E314" s="18">
        <v>7181824</v>
      </c>
      <c r="F314" s="7">
        <v>8456</v>
      </c>
      <c r="G314" s="7">
        <v>14</v>
      </c>
      <c r="H314" s="31">
        <f t="shared" si="27"/>
        <v>118384</v>
      </c>
      <c r="I314" s="18">
        <f t="shared" si="26"/>
        <v>1200</v>
      </c>
      <c r="J314" s="31">
        <f t="shared" si="28"/>
        <v>10147200</v>
      </c>
      <c r="K314" s="36">
        <f t="shared" si="29"/>
        <v>1.6483834747273118E-2</v>
      </c>
      <c r="L314" s="36">
        <f t="shared" si="30"/>
        <v>1.4129001211948384</v>
      </c>
      <c r="N314">
        <v>20</v>
      </c>
    </row>
    <row r="315" spans="1:14">
      <c r="A315" s="31">
        <v>309</v>
      </c>
      <c r="B315" s="4" t="s">
        <v>1618</v>
      </c>
      <c r="C315" s="7" t="s">
        <v>350</v>
      </c>
      <c r="D315" s="4" t="s">
        <v>26</v>
      </c>
      <c r="E315" s="18">
        <v>7181824</v>
      </c>
      <c r="F315" s="7">
        <v>2875</v>
      </c>
      <c r="G315" s="7">
        <v>10</v>
      </c>
      <c r="H315" s="31">
        <f t="shared" si="27"/>
        <v>28750</v>
      </c>
      <c r="I315" s="18">
        <f t="shared" si="26"/>
        <v>1080</v>
      </c>
      <c r="J315" s="31">
        <f t="shared" si="28"/>
        <v>3105000</v>
      </c>
      <c r="K315" s="36">
        <f t="shared" si="29"/>
        <v>4.0031613138946315E-3</v>
      </c>
      <c r="L315" s="36">
        <f t="shared" si="30"/>
        <v>0.43234142190062025</v>
      </c>
      <c r="N315">
        <v>18</v>
      </c>
    </row>
    <row r="316" spans="1:14">
      <c r="A316" s="31">
        <v>310</v>
      </c>
      <c r="B316" s="4" t="s">
        <v>1618</v>
      </c>
      <c r="C316" s="7" t="s">
        <v>582</v>
      </c>
      <c r="D316" s="4" t="s">
        <v>26</v>
      </c>
      <c r="E316" s="18">
        <v>7181824</v>
      </c>
      <c r="F316" s="7">
        <v>2243</v>
      </c>
      <c r="G316" s="7">
        <v>12</v>
      </c>
      <c r="H316" s="31">
        <f t="shared" si="27"/>
        <v>26916</v>
      </c>
      <c r="I316" s="18">
        <f t="shared" si="26"/>
        <v>1260</v>
      </c>
      <c r="J316" s="31">
        <f t="shared" si="28"/>
        <v>2826180</v>
      </c>
      <c r="K316" s="36">
        <f t="shared" si="29"/>
        <v>3.7477944321665361E-3</v>
      </c>
      <c r="L316" s="36">
        <f t="shared" si="30"/>
        <v>0.39351841537748627</v>
      </c>
      <c r="N316">
        <v>21</v>
      </c>
    </row>
    <row r="317" spans="1:14">
      <c r="A317" s="31">
        <v>311</v>
      </c>
      <c r="B317" s="4" t="s">
        <v>1618</v>
      </c>
      <c r="C317" s="7" t="s">
        <v>117</v>
      </c>
      <c r="D317" s="4" t="s">
        <v>26</v>
      </c>
      <c r="E317" s="18">
        <v>7181824</v>
      </c>
      <c r="F317" s="7">
        <v>5232</v>
      </c>
      <c r="G317" s="7">
        <v>2</v>
      </c>
      <c r="H317" s="31">
        <f t="shared" si="27"/>
        <v>10464</v>
      </c>
      <c r="I317" s="18">
        <f t="shared" si="26"/>
        <v>180</v>
      </c>
      <c r="J317" s="31">
        <f t="shared" si="28"/>
        <v>941760</v>
      </c>
      <c r="K317" s="36">
        <f t="shared" si="29"/>
        <v>1.4570114778641192E-3</v>
      </c>
      <c r="L317" s="36">
        <f t="shared" si="30"/>
        <v>0.13113103300777074</v>
      </c>
      <c r="N317">
        <v>3</v>
      </c>
    </row>
    <row r="318" spans="1:14">
      <c r="A318" s="31">
        <v>312</v>
      </c>
      <c r="B318" s="4" t="s">
        <v>1618</v>
      </c>
      <c r="C318" s="7" t="s">
        <v>403</v>
      </c>
      <c r="D318" s="4" t="s">
        <v>26</v>
      </c>
      <c r="E318" s="18">
        <v>7181824</v>
      </c>
      <c r="F318" s="7">
        <v>6270</v>
      </c>
      <c r="G318" s="7">
        <v>10</v>
      </c>
      <c r="H318" s="31">
        <f t="shared" si="27"/>
        <v>62700</v>
      </c>
      <c r="I318" s="18">
        <f t="shared" si="26"/>
        <v>1020</v>
      </c>
      <c r="J318" s="31">
        <f t="shared" si="28"/>
        <v>6395400</v>
      </c>
      <c r="K318" s="36">
        <f t="shared" si="29"/>
        <v>8.7303726741284667E-3</v>
      </c>
      <c r="L318" s="36">
        <f t="shared" si="30"/>
        <v>0.89049801276110363</v>
      </c>
      <c r="N318">
        <v>17</v>
      </c>
    </row>
    <row r="319" spans="1:14">
      <c r="A319" s="31">
        <v>313</v>
      </c>
      <c r="B319" s="4" t="s">
        <v>1618</v>
      </c>
      <c r="C319" s="7" t="s">
        <v>612</v>
      </c>
      <c r="D319" s="4" t="s">
        <v>26</v>
      </c>
      <c r="E319" s="18">
        <v>7181824</v>
      </c>
      <c r="F319" s="7">
        <v>7271</v>
      </c>
      <c r="G319" s="7">
        <v>1</v>
      </c>
      <c r="H319" s="31">
        <f t="shared" si="27"/>
        <v>7271</v>
      </c>
      <c r="I319" s="18">
        <f t="shared" si="26"/>
        <v>120</v>
      </c>
      <c r="J319" s="31">
        <f t="shared" si="28"/>
        <v>872520</v>
      </c>
      <c r="K319" s="36">
        <f t="shared" si="29"/>
        <v>1.0124169013331432E-3</v>
      </c>
      <c r="L319" s="36">
        <f t="shared" si="30"/>
        <v>0.12149002815997718</v>
      </c>
      <c r="N319">
        <v>2</v>
      </c>
    </row>
    <row r="320" spans="1:14">
      <c r="A320" s="31">
        <v>314</v>
      </c>
      <c r="B320" s="4" t="s">
        <v>1618</v>
      </c>
      <c r="C320" s="7" t="s">
        <v>613</v>
      </c>
      <c r="D320" s="4" t="s">
        <v>26</v>
      </c>
      <c r="E320" s="18">
        <v>7181824</v>
      </c>
      <c r="F320" s="7">
        <v>5074</v>
      </c>
      <c r="G320" s="7">
        <v>3</v>
      </c>
      <c r="H320" s="31">
        <f t="shared" si="27"/>
        <v>15222</v>
      </c>
      <c r="I320" s="18">
        <f t="shared" si="26"/>
        <v>120</v>
      </c>
      <c r="J320" s="31">
        <f t="shared" si="28"/>
        <v>608880</v>
      </c>
      <c r="K320" s="36">
        <f t="shared" si="29"/>
        <v>2.1195172702644901E-3</v>
      </c>
      <c r="L320" s="36">
        <f t="shared" si="30"/>
        <v>8.4780690810579595E-2</v>
      </c>
      <c r="N320">
        <v>2</v>
      </c>
    </row>
    <row r="321" spans="1:14">
      <c r="A321" s="31">
        <v>315</v>
      </c>
      <c r="B321" s="4" t="s">
        <v>1618</v>
      </c>
      <c r="C321" s="7" t="s">
        <v>614</v>
      </c>
      <c r="D321" s="4" t="s">
        <v>26</v>
      </c>
      <c r="E321" s="18">
        <v>7181824</v>
      </c>
      <c r="F321" s="7">
        <v>5808</v>
      </c>
      <c r="G321" s="7">
        <v>14</v>
      </c>
      <c r="H321" s="31">
        <f t="shared" si="27"/>
        <v>81312</v>
      </c>
      <c r="I321" s="18">
        <f t="shared" si="26"/>
        <v>1440</v>
      </c>
      <c r="J321" s="31">
        <f t="shared" si="28"/>
        <v>8363520</v>
      </c>
      <c r="K321" s="36">
        <f t="shared" si="29"/>
        <v>1.1321914878448707E-2</v>
      </c>
      <c r="L321" s="36">
        <f t="shared" si="30"/>
        <v>1.1645398160690097</v>
      </c>
      <c r="N321">
        <v>24</v>
      </c>
    </row>
    <row r="322" spans="1:14">
      <c r="A322" s="31">
        <v>316</v>
      </c>
      <c r="B322" s="4" t="s">
        <v>1618</v>
      </c>
      <c r="C322" s="7" t="s">
        <v>486</v>
      </c>
      <c r="D322" s="4" t="s">
        <v>26</v>
      </c>
      <c r="E322" s="18">
        <v>7181824</v>
      </c>
      <c r="F322" s="7">
        <v>3707</v>
      </c>
      <c r="G322" s="7">
        <v>9</v>
      </c>
      <c r="H322" s="31">
        <f t="shared" si="27"/>
        <v>33363</v>
      </c>
      <c r="I322" s="18">
        <f t="shared" si="26"/>
        <v>480</v>
      </c>
      <c r="J322" s="31">
        <f t="shared" si="28"/>
        <v>1779360</v>
      </c>
      <c r="K322" s="36">
        <f t="shared" si="29"/>
        <v>4.645477249233621E-3</v>
      </c>
      <c r="L322" s="36">
        <f t="shared" si="30"/>
        <v>0.24775878662579312</v>
      </c>
      <c r="N322">
        <v>8</v>
      </c>
    </row>
    <row r="323" spans="1:14">
      <c r="A323" s="31">
        <v>317</v>
      </c>
      <c r="B323" s="4" t="s">
        <v>1618</v>
      </c>
      <c r="C323" s="7" t="s">
        <v>403</v>
      </c>
      <c r="D323" s="4" t="s">
        <v>26</v>
      </c>
      <c r="E323" s="18">
        <v>7181824</v>
      </c>
      <c r="F323" s="7">
        <v>10196</v>
      </c>
      <c r="G323" s="7">
        <v>16</v>
      </c>
      <c r="H323" s="31">
        <f t="shared" si="27"/>
        <v>163136</v>
      </c>
      <c r="I323" s="18">
        <f t="shared" si="26"/>
        <v>1680</v>
      </c>
      <c r="J323" s="31">
        <f t="shared" si="28"/>
        <v>17129280</v>
      </c>
      <c r="K323" s="36">
        <f t="shared" si="29"/>
        <v>2.2715120838383118E-2</v>
      </c>
      <c r="L323" s="36">
        <f t="shared" si="30"/>
        <v>2.3850876880302274</v>
      </c>
      <c r="N323">
        <v>28</v>
      </c>
    </row>
    <row r="324" spans="1:14">
      <c r="A324" s="31">
        <v>318</v>
      </c>
      <c r="B324" s="4" t="s">
        <v>1618</v>
      </c>
      <c r="C324" s="7" t="s">
        <v>615</v>
      </c>
      <c r="D324" s="4" t="s">
        <v>26</v>
      </c>
      <c r="E324" s="18">
        <v>7181824</v>
      </c>
      <c r="F324" s="7">
        <v>9687</v>
      </c>
      <c r="G324" s="7">
        <v>31</v>
      </c>
      <c r="H324" s="31">
        <f t="shared" si="27"/>
        <v>300297</v>
      </c>
      <c r="I324" s="18">
        <f t="shared" ref="I324:I386" si="31">N324*60</f>
        <v>3900</v>
      </c>
      <c r="J324" s="31">
        <f t="shared" si="28"/>
        <v>37779300</v>
      </c>
      <c r="K324" s="36">
        <f t="shared" si="29"/>
        <v>4.1813472454908393E-2</v>
      </c>
      <c r="L324" s="36">
        <f t="shared" si="30"/>
        <v>5.2604045991658941</v>
      </c>
      <c r="N324">
        <v>65</v>
      </c>
    </row>
    <row r="325" spans="1:14">
      <c r="A325" s="31">
        <v>319</v>
      </c>
      <c r="B325" s="4" t="s">
        <v>1618</v>
      </c>
      <c r="C325" s="7" t="s">
        <v>350</v>
      </c>
      <c r="D325" s="4" t="s">
        <v>26</v>
      </c>
      <c r="E325" s="18">
        <v>7181824</v>
      </c>
      <c r="F325" s="7">
        <v>5944</v>
      </c>
      <c r="G325" s="7">
        <v>26</v>
      </c>
      <c r="H325" s="31">
        <f t="shared" si="27"/>
        <v>154544</v>
      </c>
      <c r="I325" s="18">
        <f t="shared" si="31"/>
        <v>0</v>
      </c>
      <c r="J325" s="31">
        <f t="shared" si="28"/>
        <v>0</v>
      </c>
      <c r="K325" s="36">
        <f t="shared" si="29"/>
        <v>2.1518767377201112E-2</v>
      </c>
      <c r="L325" s="36">
        <f t="shared" si="30"/>
        <v>0</v>
      </c>
      <c r="N325">
        <v>0</v>
      </c>
    </row>
    <row r="326" spans="1:14">
      <c r="A326" s="31">
        <v>320</v>
      </c>
      <c r="B326" s="4" t="s">
        <v>1618</v>
      </c>
      <c r="C326" s="7" t="s">
        <v>616</v>
      </c>
      <c r="D326" s="4" t="s">
        <v>26</v>
      </c>
      <c r="E326" s="18">
        <v>7181824</v>
      </c>
      <c r="F326" s="7">
        <v>4289</v>
      </c>
      <c r="G326" s="7">
        <v>9</v>
      </c>
      <c r="H326" s="31">
        <f t="shared" si="27"/>
        <v>38601</v>
      </c>
      <c r="I326" s="18">
        <f t="shared" si="31"/>
        <v>1620</v>
      </c>
      <c r="J326" s="31">
        <f t="shared" si="28"/>
        <v>6948180</v>
      </c>
      <c r="K326" s="36">
        <f t="shared" si="29"/>
        <v>5.3748184305268407E-3</v>
      </c>
      <c r="L326" s="36">
        <f t="shared" si="30"/>
        <v>0.96746731749483139</v>
      </c>
      <c r="N326">
        <v>27</v>
      </c>
    </row>
    <row r="327" spans="1:14">
      <c r="A327" s="31">
        <v>321</v>
      </c>
      <c r="B327" s="4" t="s">
        <v>1618</v>
      </c>
      <c r="C327" s="7" t="s">
        <v>617</v>
      </c>
      <c r="D327" s="4" t="s">
        <v>26</v>
      </c>
      <c r="E327" s="18">
        <v>7181824</v>
      </c>
      <c r="F327" s="7">
        <v>6500</v>
      </c>
      <c r="G327" s="7">
        <v>5</v>
      </c>
      <c r="H327" s="31">
        <f t="shared" si="27"/>
        <v>32500</v>
      </c>
      <c r="I327" s="18">
        <f t="shared" si="31"/>
        <v>840</v>
      </c>
      <c r="J327" s="31">
        <f t="shared" si="28"/>
        <v>5460000</v>
      </c>
      <c r="K327" s="36">
        <f t="shared" si="29"/>
        <v>4.5253127896200188E-3</v>
      </c>
      <c r="L327" s="36">
        <f t="shared" si="30"/>
        <v>0.7602525486561631</v>
      </c>
      <c r="N327">
        <v>14</v>
      </c>
    </row>
    <row r="328" spans="1:14">
      <c r="A328" s="31">
        <v>322</v>
      </c>
      <c r="B328" s="4" t="s">
        <v>1618</v>
      </c>
      <c r="C328" s="7" t="s">
        <v>618</v>
      </c>
      <c r="D328" s="4" t="s">
        <v>26</v>
      </c>
      <c r="E328" s="18">
        <v>7181824</v>
      </c>
      <c r="F328" s="7">
        <v>2926</v>
      </c>
      <c r="G328" s="7">
        <v>8</v>
      </c>
      <c r="H328" s="31">
        <f t="shared" si="27"/>
        <v>23408</v>
      </c>
      <c r="I328" s="18">
        <f t="shared" si="31"/>
        <v>1320</v>
      </c>
      <c r="J328" s="31">
        <f t="shared" si="28"/>
        <v>3862320</v>
      </c>
      <c r="K328" s="36">
        <f t="shared" si="29"/>
        <v>3.2593391316746274E-3</v>
      </c>
      <c r="L328" s="36">
        <f t="shared" si="30"/>
        <v>0.5377909567263135</v>
      </c>
      <c r="N328">
        <v>22</v>
      </c>
    </row>
    <row r="329" spans="1:14">
      <c r="A329" s="31">
        <v>323</v>
      </c>
      <c r="B329" s="4" t="s">
        <v>1618</v>
      </c>
      <c r="C329" s="7" t="s">
        <v>619</v>
      </c>
      <c r="D329" s="4" t="s">
        <v>26</v>
      </c>
      <c r="E329" s="18">
        <v>7181824</v>
      </c>
      <c r="F329" s="7">
        <v>5222</v>
      </c>
      <c r="G329" s="7">
        <v>4</v>
      </c>
      <c r="H329" s="31">
        <f t="shared" si="27"/>
        <v>20888</v>
      </c>
      <c r="I329" s="18">
        <f t="shared" si="31"/>
        <v>840</v>
      </c>
      <c r="J329" s="31">
        <f t="shared" si="28"/>
        <v>4386480</v>
      </c>
      <c r="K329" s="36">
        <f t="shared" si="29"/>
        <v>2.9084533399871674E-3</v>
      </c>
      <c r="L329" s="36">
        <f t="shared" si="30"/>
        <v>0.61077520139730523</v>
      </c>
      <c r="N329">
        <v>14</v>
      </c>
    </row>
    <row r="330" spans="1:14">
      <c r="A330" s="31">
        <v>324</v>
      </c>
      <c r="B330" s="4" t="s">
        <v>1618</v>
      </c>
      <c r="C330" s="7" t="s">
        <v>620</v>
      </c>
      <c r="D330" s="4" t="s">
        <v>26</v>
      </c>
      <c r="E330" s="18">
        <v>7181824</v>
      </c>
      <c r="F330" s="7">
        <v>3138</v>
      </c>
      <c r="G330" s="7">
        <v>8</v>
      </c>
      <c r="H330" s="31">
        <f t="shared" si="27"/>
        <v>25104</v>
      </c>
      <c r="I330" s="18">
        <f t="shared" si="31"/>
        <v>1500</v>
      </c>
      <c r="J330" s="31">
        <f t="shared" si="28"/>
        <v>4707000</v>
      </c>
      <c r="K330" s="36">
        <f t="shared" si="29"/>
        <v>3.4954908390960292E-3</v>
      </c>
      <c r="L330" s="36">
        <f t="shared" si="30"/>
        <v>0.65540453233050544</v>
      </c>
      <c r="N330">
        <v>25</v>
      </c>
    </row>
    <row r="331" spans="1:14">
      <c r="A331" s="31">
        <v>325</v>
      </c>
      <c r="B331" s="4" t="s">
        <v>1618</v>
      </c>
      <c r="C331" s="7" t="s">
        <v>611</v>
      </c>
      <c r="D331" s="4" t="s">
        <v>26</v>
      </c>
      <c r="E331" s="18">
        <v>7181824</v>
      </c>
      <c r="F331" s="7">
        <v>6570</v>
      </c>
      <c r="G331" s="7">
        <v>12</v>
      </c>
      <c r="H331" s="31">
        <f t="shared" si="27"/>
        <v>78840</v>
      </c>
      <c r="I331" s="18">
        <f t="shared" si="31"/>
        <v>1440</v>
      </c>
      <c r="J331" s="31">
        <f t="shared" si="28"/>
        <v>9460800</v>
      </c>
      <c r="K331" s="36">
        <f t="shared" si="29"/>
        <v>1.0977712625650532E-2</v>
      </c>
      <c r="L331" s="36">
        <f t="shared" si="30"/>
        <v>1.3173255150780638</v>
      </c>
      <c r="N331">
        <v>24</v>
      </c>
    </row>
    <row r="332" spans="1:14">
      <c r="A332" s="31">
        <v>326</v>
      </c>
      <c r="B332" s="4" t="s">
        <v>1618</v>
      </c>
      <c r="C332" s="7" t="s">
        <v>621</v>
      </c>
      <c r="D332" s="4" t="s">
        <v>26</v>
      </c>
      <c r="E332" s="18">
        <v>7181824</v>
      </c>
      <c r="F332" s="7">
        <v>3712</v>
      </c>
      <c r="G332" s="7">
        <v>6</v>
      </c>
      <c r="H332" s="31">
        <f t="shared" ref="H332:H393" si="32">G332*F332</f>
        <v>22272</v>
      </c>
      <c r="I332" s="18">
        <f t="shared" si="31"/>
        <v>600</v>
      </c>
      <c r="J332" s="31">
        <f t="shared" ref="J332:J393" si="33">I332*F332</f>
        <v>2227200</v>
      </c>
      <c r="K332" s="36">
        <f t="shared" ref="K332:K393" si="34">H332/E332</f>
        <v>3.1011620446282171E-3</v>
      </c>
      <c r="L332" s="36">
        <f t="shared" ref="L332:L393" si="35">J332/E332</f>
        <v>0.31011620446282168</v>
      </c>
      <c r="N332">
        <v>10</v>
      </c>
    </row>
    <row r="333" spans="1:14">
      <c r="A333" s="31">
        <v>327</v>
      </c>
      <c r="B333" s="4" t="s">
        <v>1618</v>
      </c>
      <c r="C333" s="7" t="s">
        <v>622</v>
      </c>
      <c r="D333" s="4" t="s">
        <v>26</v>
      </c>
      <c r="E333" s="18">
        <v>7181824</v>
      </c>
      <c r="F333" s="7">
        <v>5476</v>
      </c>
      <c r="G333" s="7">
        <v>18</v>
      </c>
      <c r="H333" s="31">
        <f t="shared" si="32"/>
        <v>98568</v>
      </c>
      <c r="I333" s="18">
        <f t="shared" si="31"/>
        <v>1200</v>
      </c>
      <c r="J333" s="31">
        <f t="shared" si="33"/>
        <v>6571200</v>
      </c>
      <c r="K333" s="36">
        <f t="shared" si="34"/>
        <v>1.3724647109146646E-2</v>
      </c>
      <c r="L333" s="36">
        <f t="shared" si="35"/>
        <v>0.91497647394310977</v>
      </c>
      <c r="N333">
        <v>20</v>
      </c>
    </row>
    <row r="334" spans="1:14">
      <c r="A334" s="31">
        <v>328</v>
      </c>
      <c r="B334" s="4" t="s">
        <v>1618</v>
      </c>
      <c r="C334" s="7" t="s">
        <v>623</v>
      </c>
      <c r="D334" s="4" t="s">
        <v>26</v>
      </c>
      <c r="E334" s="18">
        <v>7181824</v>
      </c>
      <c r="F334" s="7">
        <v>3852</v>
      </c>
      <c r="G334" s="7">
        <v>4</v>
      </c>
      <c r="H334" s="31">
        <f t="shared" si="32"/>
        <v>15408</v>
      </c>
      <c r="I334" s="18">
        <f t="shared" si="31"/>
        <v>300</v>
      </c>
      <c r="J334" s="31">
        <f t="shared" si="33"/>
        <v>1155600</v>
      </c>
      <c r="K334" s="36">
        <f t="shared" si="34"/>
        <v>2.1454159834604692E-3</v>
      </c>
      <c r="L334" s="36">
        <f t="shared" si="35"/>
        <v>0.16090619875953519</v>
      </c>
      <c r="N334">
        <v>5</v>
      </c>
    </row>
    <row r="335" spans="1:14">
      <c r="A335" s="31">
        <v>329</v>
      </c>
      <c r="B335" s="4" t="s">
        <v>1618</v>
      </c>
      <c r="C335" s="7" t="s">
        <v>624</v>
      </c>
      <c r="D335" s="4" t="s">
        <v>26</v>
      </c>
      <c r="E335" s="18">
        <v>7181824</v>
      </c>
      <c r="F335" s="7">
        <v>6916</v>
      </c>
      <c r="G335" s="7">
        <v>15</v>
      </c>
      <c r="H335" s="31">
        <f t="shared" si="32"/>
        <v>103740</v>
      </c>
      <c r="I335" s="18">
        <f t="shared" si="31"/>
        <v>1320</v>
      </c>
      <c r="J335" s="31">
        <f t="shared" si="33"/>
        <v>9129120</v>
      </c>
      <c r="K335" s="36">
        <f t="shared" si="34"/>
        <v>1.4444798424467099E-2</v>
      </c>
      <c r="L335" s="36">
        <f t="shared" si="35"/>
        <v>1.2711422613531047</v>
      </c>
      <c r="N335">
        <v>22</v>
      </c>
    </row>
    <row r="336" spans="1:14">
      <c r="A336" s="31">
        <v>330</v>
      </c>
      <c r="B336" s="4" t="s">
        <v>1618</v>
      </c>
      <c r="C336" s="7" t="s">
        <v>625</v>
      </c>
      <c r="D336" s="4" t="s">
        <v>26</v>
      </c>
      <c r="E336" s="18">
        <v>7181824</v>
      </c>
      <c r="F336" s="7">
        <v>5097</v>
      </c>
      <c r="G336" s="7">
        <v>10</v>
      </c>
      <c r="H336" s="31">
        <f t="shared" si="32"/>
        <v>50970</v>
      </c>
      <c r="I336" s="18">
        <f t="shared" si="31"/>
        <v>840</v>
      </c>
      <c r="J336" s="31">
        <f t="shared" si="33"/>
        <v>4281480</v>
      </c>
      <c r="K336" s="36">
        <f t="shared" si="34"/>
        <v>7.097082858059457E-3</v>
      </c>
      <c r="L336" s="36">
        <f t="shared" si="35"/>
        <v>0.59615496007699442</v>
      </c>
      <c r="N336">
        <v>14</v>
      </c>
    </row>
    <row r="337" spans="1:14">
      <c r="A337" s="31">
        <v>331</v>
      </c>
      <c r="B337" s="4" t="s">
        <v>1618</v>
      </c>
      <c r="C337" s="7" t="s">
        <v>626</v>
      </c>
      <c r="D337" s="4" t="s">
        <v>26</v>
      </c>
      <c r="E337" s="18">
        <v>7181824</v>
      </c>
      <c r="F337" s="7">
        <v>5054</v>
      </c>
      <c r="G337" s="7">
        <v>8</v>
      </c>
      <c r="H337" s="31">
        <f t="shared" si="32"/>
        <v>40432</v>
      </c>
      <c r="I337" s="18">
        <f t="shared" si="31"/>
        <v>720</v>
      </c>
      <c r="J337" s="31">
        <f t="shared" si="33"/>
        <v>3638880</v>
      </c>
      <c r="K337" s="36">
        <f t="shared" si="34"/>
        <v>5.6297675910743569E-3</v>
      </c>
      <c r="L337" s="36">
        <f t="shared" si="35"/>
        <v>0.50667908319669208</v>
      </c>
      <c r="N337">
        <v>12</v>
      </c>
    </row>
    <row r="338" spans="1:14">
      <c r="A338" s="31">
        <v>332</v>
      </c>
      <c r="B338" s="4" t="s">
        <v>1618</v>
      </c>
      <c r="C338" s="7" t="s">
        <v>627</v>
      </c>
      <c r="D338" s="4" t="s">
        <v>26</v>
      </c>
      <c r="E338" s="18">
        <v>7181824</v>
      </c>
      <c r="F338" s="7">
        <v>346</v>
      </c>
      <c r="G338" s="7">
        <v>7</v>
      </c>
      <c r="H338" s="31">
        <f t="shared" si="32"/>
        <v>2422</v>
      </c>
      <c r="I338" s="18">
        <f t="shared" si="31"/>
        <v>300</v>
      </c>
      <c r="J338" s="31">
        <f t="shared" si="33"/>
        <v>103800</v>
      </c>
      <c r="K338" s="36">
        <f t="shared" si="34"/>
        <v>3.3724023312183644E-4</v>
      </c>
      <c r="L338" s="36">
        <f t="shared" si="35"/>
        <v>1.4453152848078705E-2</v>
      </c>
      <c r="N338">
        <v>5</v>
      </c>
    </row>
    <row r="339" spans="1:14">
      <c r="A339" s="31">
        <v>333</v>
      </c>
      <c r="B339" s="4" t="s">
        <v>1618</v>
      </c>
      <c r="C339" s="7" t="s">
        <v>403</v>
      </c>
      <c r="D339" s="4" t="s">
        <v>26</v>
      </c>
      <c r="E339" s="18">
        <v>7181824</v>
      </c>
      <c r="F339" s="7">
        <v>4252</v>
      </c>
      <c r="G339" s="7">
        <v>13</v>
      </c>
      <c r="H339" s="31">
        <f t="shared" si="32"/>
        <v>55276</v>
      </c>
      <c r="I339" s="18">
        <f t="shared" si="31"/>
        <v>1680</v>
      </c>
      <c r="J339" s="31">
        <f t="shared" si="33"/>
        <v>7143360</v>
      </c>
      <c r="K339" s="36">
        <f t="shared" si="34"/>
        <v>7.6966519925857277E-3</v>
      </c>
      <c r="L339" s="36">
        <f t="shared" si="35"/>
        <v>0.99464425750338636</v>
      </c>
      <c r="N339">
        <v>28</v>
      </c>
    </row>
    <row r="340" spans="1:14">
      <c r="A340" s="31">
        <v>334</v>
      </c>
      <c r="B340" s="4" t="s">
        <v>1618</v>
      </c>
      <c r="C340" s="7" t="s">
        <v>493</v>
      </c>
      <c r="D340" s="4" t="s">
        <v>26</v>
      </c>
      <c r="E340" s="18">
        <v>7181824</v>
      </c>
      <c r="F340" s="7">
        <v>3809</v>
      </c>
      <c r="G340" s="7">
        <v>11</v>
      </c>
      <c r="H340" s="31">
        <f t="shared" si="32"/>
        <v>41899</v>
      </c>
      <c r="I340" s="18">
        <f t="shared" si="31"/>
        <v>1020</v>
      </c>
      <c r="J340" s="31">
        <f t="shared" si="33"/>
        <v>3885180</v>
      </c>
      <c r="K340" s="36">
        <f t="shared" si="34"/>
        <v>5.8340332483781277E-3</v>
      </c>
      <c r="L340" s="36">
        <f t="shared" si="35"/>
        <v>0.54097399212233555</v>
      </c>
      <c r="N340">
        <v>17</v>
      </c>
    </row>
    <row r="341" spans="1:14">
      <c r="A341" s="31">
        <v>335</v>
      </c>
      <c r="B341" s="4" t="s">
        <v>1618</v>
      </c>
      <c r="C341" s="7" t="s">
        <v>628</v>
      </c>
      <c r="D341" s="4" t="s">
        <v>26</v>
      </c>
      <c r="E341" s="18">
        <v>7181824</v>
      </c>
      <c r="F341" s="7">
        <v>18</v>
      </c>
      <c r="G341" s="7">
        <v>4</v>
      </c>
      <c r="H341" s="31">
        <f t="shared" si="32"/>
        <v>72</v>
      </c>
      <c r="I341" s="18">
        <f t="shared" si="31"/>
        <v>300</v>
      </c>
      <c r="J341" s="31">
        <f t="shared" si="33"/>
        <v>5400</v>
      </c>
      <c r="K341" s="36">
        <f t="shared" si="34"/>
        <v>1.0025308333927426E-5</v>
      </c>
      <c r="L341" s="36">
        <f t="shared" si="35"/>
        <v>7.5189812504455693E-4</v>
      </c>
      <c r="N341">
        <v>5</v>
      </c>
    </row>
    <row r="342" spans="1:14">
      <c r="A342" s="31">
        <v>336</v>
      </c>
      <c r="B342" s="4" t="s">
        <v>1618</v>
      </c>
      <c r="C342" s="7" t="s">
        <v>629</v>
      </c>
      <c r="D342" s="4" t="s">
        <v>26</v>
      </c>
      <c r="E342" s="18">
        <v>7181824</v>
      </c>
      <c r="F342" s="7">
        <v>6928</v>
      </c>
      <c r="G342" s="7">
        <v>11</v>
      </c>
      <c r="H342" s="31">
        <f t="shared" si="32"/>
        <v>76208</v>
      </c>
      <c r="I342" s="18">
        <f t="shared" si="31"/>
        <v>1140</v>
      </c>
      <c r="J342" s="31">
        <f t="shared" si="33"/>
        <v>7897920</v>
      </c>
      <c r="K342" s="36">
        <f t="shared" si="34"/>
        <v>1.0611231909888073E-2</v>
      </c>
      <c r="L342" s="36">
        <f t="shared" si="35"/>
        <v>1.0997094888429457</v>
      </c>
      <c r="N342">
        <v>19</v>
      </c>
    </row>
    <row r="343" spans="1:14">
      <c r="A343" s="31">
        <v>337</v>
      </c>
      <c r="B343" s="4" t="s">
        <v>1618</v>
      </c>
      <c r="C343" s="7" t="s">
        <v>561</v>
      </c>
      <c r="D343" s="4" t="s">
        <v>26</v>
      </c>
      <c r="E343" s="18">
        <v>7181824</v>
      </c>
      <c r="F343" s="7">
        <v>4316</v>
      </c>
      <c r="G343" s="7">
        <v>11</v>
      </c>
      <c r="H343" s="31">
        <f t="shared" si="32"/>
        <v>47476</v>
      </c>
      <c r="I343" s="18">
        <f t="shared" si="31"/>
        <v>1020</v>
      </c>
      <c r="J343" s="31">
        <f t="shared" si="33"/>
        <v>4402320</v>
      </c>
      <c r="K343" s="36">
        <f t="shared" si="34"/>
        <v>6.610576923076923E-3</v>
      </c>
      <c r="L343" s="36">
        <f t="shared" si="35"/>
        <v>0.61298076923076927</v>
      </c>
      <c r="N343">
        <v>17</v>
      </c>
    </row>
    <row r="344" spans="1:14">
      <c r="A344" s="31">
        <v>338</v>
      </c>
      <c r="B344" s="4" t="s">
        <v>1618</v>
      </c>
      <c r="C344" s="7" t="s">
        <v>180</v>
      </c>
      <c r="D344" s="4" t="s">
        <v>26</v>
      </c>
      <c r="E344" s="18">
        <v>7181824</v>
      </c>
      <c r="F344" s="7">
        <v>4121</v>
      </c>
      <c r="G344" s="7">
        <v>24</v>
      </c>
      <c r="H344" s="31">
        <f t="shared" si="32"/>
        <v>98904</v>
      </c>
      <c r="I344" s="18">
        <f t="shared" si="31"/>
        <v>2040</v>
      </c>
      <c r="J344" s="31">
        <f t="shared" si="33"/>
        <v>8406840</v>
      </c>
      <c r="K344" s="36">
        <f t="shared" si="34"/>
        <v>1.3771431881371641E-2</v>
      </c>
      <c r="L344" s="36">
        <f t="shared" si="35"/>
        <v>1.1705717099165895</v>
      </c>
      <c r="N344">
        <v>34</v>
      </c>
    </row>
    <row r="345" spans="1:14">
      <c r="A345" s="31">
        <v>339</v>
      </c>
      <c r="B345" s="4" t="s">
        <v>1618</v>
      </c>
      <c r="C345" s="7" t="s">
        <v>630</v>
      </c>
      <c r="D345" s="4" t="s">
        <v>26</v>
      </c>
      <c r="E345" s="18">
        <v>7181824</v>
      </c>
      <c r="F345" s="7">
        <v>3034</v>
      </c>
      <c r="G345" s="7">
        <v>15</v>
      </c>
      <c r="H345" s="31">
        <f t="shared" si="32"/>
        <v>45510</v>
      </c>
      <c r="I345" s="18">
        <f t="shared" si="31"/>
        <v>1560</v>
      </c>
      <c r="J345" s="31">
        <f t="shared" si="33"/>
        <v>4733040</v>
      </c>
      <c r="K345" s="36">
        <f t="shared" si="34"/>
        <v>6.3368303094032937E-3</v>
      </c>
      <c r="L345" s="36">
        <f t="shared" si="35"/>
        <v>0.65903035217794259</v>
      </c>
      <c r="N345">
        <v>26</v>
      </c>
    </row>
    <row r="346" spans="1:14">
      <c r="A346" s="31">
        <v>340</v>
      </c>
      <c r="B346" s="4" t="s">
        <v>1618</v>
      </c>
      <c r="C346" s="7" t="s">
        <v>631</v>
      </c>
      <c r="D346" s="4" t="s">
        <v>26</v>
      </c>
      <c r="E346" s="18">
        <v>7181824</v>
      </c>
      <c r="F346" s="7">
        <v>3659</v>
      </c>
      <c r="G346" s="7">
        <v>6</v>
      </c>
      <c r="H346" s="31">
        <f t="shared" si="32"/>
        <v>21954</v>
      </c>
      <c r="I346" s="18">
        <f t="shared" si="31"/>
        <v>600</v>
      </c>
      <c r="J346" s="31">
        <f t="shared" si="33"/>
        <v>2195400</v>
      </c>
      <c r="K346" s="36">
        <f t="shared" si="34"/>
        <v>3.056883599486704E-3</v>
      </c>
      <c r="L346" s="36">
        <f t="shared" si="35"/>
        <v>0.30568835994867044</v>
      </c>
      <c r="N346">
        <v>10</v>
      </c>
    </row>
    <row r="347" spans="1:14">
      <c r="A347" s="31">
        <v>341</v>
      </c>
      <c r="B347" s="4" t="s">
        <v>1618</v>
      </c>
      <c r="C347" s="7" t="s">
        <v>632</v>
      </c>
      <c r="D347" s="4" t="s">
        <v>26</v>
      </c>
      <c r="E347" s="18">
        <v>7181824</v>
      </c>
      <c r="F347" s="7">
        <v>3323</v>
      </c>
      <c r="G347" s="7">
        <v>7</v>
      </c>
      <c r="H347" s="31">
        <f t="shared" si="32"/>
        <v>23261</v>
      </c>
      <c r="I347" s="18">
        <f t="shared" si="31"/>
        <v>1200</v>
      </c>
      <c r="J347" s="31">
        <f t="shared" si="33"/>
        <v>3987600</v>
      </c>
      <c r="K347" s="36">
        <f t="shared" si="34"/>
        <v>3.2388707938261923E-3</v>
      </c>
      <c r="L347" s="36">
        <f t="shared" si="35"/>
        <v>0.55523499322734726</v>
      </c>
      <c r="N347">
        <v>20</v>
      </c>
    </row>
    <row r="348" spans="1:14">
      <c r="A348" s="31">
        <v>342</v>
      </c>
      <c r="B348" s="4" t="s">
        <v>1618</v>
      </c>
      <c r="C348" s="7" t="s">
        <v>633</v>
      </c>
      <c r="D348" s="4" t="s">
        <v>26</v>
      </c>
      <c r="E348" s="18">
        <v>7181824</v>
      </c>
      <c r="F348" s="7">
        <v>6099</v>
      </c>
      <c r="G348" s="7">
        <v>5</v>
      </c>
      <c r="H348" s="31">
        <f t="shared" si="32"/>
        <v>30495</v>
      </c>
      <c r="I348" s="18">
        <f t="shared" si="31"/>
        <v>780</v>
      </c>
      <c r="J348" s="31">
        <f t="shared" si="33"/>
        <v>4757220</v>
      </c>
      <c r="K348" s="36">
        <f t="shared" si="34"/>
        <v>4.2461358005988449E-3</v>
      </c>
      <c r="L348" s="36">
        <f t="shared" si="35"/>
        <v>0.66239718489341981</v>
      </c>
      <c r="N348">
        <v>13</v>
      </c>
    </row>
    <row r="349" spans="1:14">
      <c r="A349" s="31">
        <v>343</v>
      </c>
      <c r="B349" s="4" t="s">
        <v>1618</v>
      </c>
      <c r="C349" s="7" t="s">
        <v>634</v>
      </c>
      <c r="D349" s="4" t="s">
        <v>26</v>
      </c>
      <c r="E349" s="18">
        <v>7181824</v>
      </c>
      <c r="F349" s="7">
        <v>2607</v>
      </c>
      <c r="G349" s="7">
        <v>8</v>
      </c>
      <c r="H349" s="31">
        <f t="shared" si="32"/>
        <v>20856</v>
      </c>
      <c r="I349" s="18">
        <f t="shared" si="31"/>
        <v>1080</v>
      </c>
      <c r="J349" s="31">
        <f t="shared" si="33"/>
        <v>2815560</v>
      </c>
      <c r="K349" s="36">
        <f t="shared" si="34"/>
        <v>2.9039976473943111E-3</v>
      </c>
      <c r="L349" s="36">
        <f t="shared" si="35"/>
        <v>0.392039682398232</v>
      </c>
      <c r="N349">
        <v>18</v>
      </c>
    </row>
    <row r="350" spans="1:14">
      <c r="A350" s="31">
        <v>344</v>
      </c>
      <c r="B350" s="4" t="s">
        <v>1618</v>
      </c>
      <c r="C350" s="7" t="s">
        <v>635</v>
      </c>
      <c r="D350" s="4" t="s">
        <v>26</v>
      </c>
      <c r="E350" s="18">
        <v>7181824</v>
      </c>
      <c r="F350" s="7">
        <v>2097</v>
      </c>
      <c r="G350" s="7">
        <v>8</v>
      </c>
      <c r="H350" s="31">
        <f t="shared" si="32"/>
        <v>16776</v>
      </c>
      <c r="I350" s="18">
        <f t="shared" si="31"/>
        <v>780</v>
      </c>
      <c r="J350" s="31">
        <f t="shared" si="33"/>
        <v>1635660</v>
      </c>
      <c r="K350" s="36">
        <f t="shared" si="34"/>
        <v>2.3358968418050901E-3</v>
      </c>
      <c r="L350" s="36">
        <f t="shared" si="35"/>
        <v>0.2277499420759963</v>
      </c>
      <c r="N350">
        <v>13</v>
      </c>
    </row>
    <row r="351" spans="1:14">
      <c r="A351" s="31">
        <v>345</v>
      </c>
      <c r="B351" s="4" t="s">
        <v>1618</v>
      </c>
      <c r="C351" s="7" t="s">
        <v>636</v>
      </c>
      <c r="D351" s="4" t="s">
        <v>26</v>
      </c>
      <c r="E351" s="18">
        <v>7181824</v>
      </c>
      <c r="F351" s="7">
        <v>490</v>
      </c>
      <c r="G351" s="7">
        <v>5</v>
      </c>
      <c r="H351" s="31">
        <f t="shared" si="32"/>
        <v>2450</v>
      </c>
      <c r="I351" s="18">
        <f t="shared" si="31"/>
        <v>660</v>
      </c>
      <c r="J351" s="31">
        <f t="shared" si="33"/>
        <v>323400</v>
      </c>
      <c r="K351" s="36">
        <f t="shared" si="34"/>
        <v>3.41138964140586E-4</v>
      </c>
      <c r="L351" s="36">
        <f t="shared" si="35"/>
        <v>4.5030343266557353E-2</v>
      </c>
      <c r="N351">
        <v>11</v>
      </c>
    </row>
    <row r="352" spans="1:14">
      <c r="A352" s="31">
        <v>346</v>
      </c>
      <c r="B352" s="4" t="s">
        <v>1618</v>
      </c>
      <c r="C352" s="7" t="s">
        <v>587</v>
      </c>
      <c r="D352" s="4" t="s">
        <v>26</v>
      </c>
      <c r="E352" s="18">
        <v>7181824</v>
      </c>
      <c r="F352" s="7">
        <v>115</v>
      </c>
      <c r="G352" s="7">
        <v>0</v>
      </c>
      <c r="H352" s="31">
        <f t="shared" si="32"/>
        <v>0</v>
      </c>
      <c r="I352" s="18">
        <f t="shared" si="31"/>
        <v>0</v>
      </c>
      <c r="J352" s="31">
        <f t="shared" si="33"/>
        <v>0</v>
      </c>
      <c r="K352" s="36">
        <f t="shared" si="34"/>
        <v>0</v>
      </c>
      <c r="L352" s="36">
        <f t="shared" si="35"/>
        <v>0</v>
      </c>
      <c r="N352">
        <v>0</v>
      </c>
    </row>
    <row r="353" spans="1:14">
      <c r="A353" s="31">
        <v>347</v>
      </c>
      <c r="B353" s="4" t="s">
        <v>1618</v>
      </c>
      <c r="C353" s="7" t="s">
        <v>637</v>
      </c>
      <c r="D353" s="4" t="s">
        <v>26</v>
      </c>
      <c r="E353" s="18">
        <v>7181824</v>
      </c>
      <c r="F353" s="7">
        <v>137</v>
      </c>
      <c r="G353" s="7">
        <v>6</v>
      </c>
      <c r="H353" s="31">
        <f t="shared" si="32"/>
        <v>822</v>
      </c>
      <c r="I353" s="18">
        <f t="shared" si="31"/>
        <v>300</v>
      </c>
      <c r="J353" s="31">
        <f t="shared" si="33"/>
        <v>41100</v>
      </c>
      <c r="K353" s="36">
        <f t="shared" si="34"/>
        <v>1.1445560347900478E-4</v>
      </c>
      <c r="L353" s="36">
        <f t="shared" si="35"/>
        <v>5.722780173950239E-3</v>
      </c>
      <c r="N353">
        <v>5</v>
      </c>
    </row>
    <row r="354" spans="1:14">
      <c r="A354" s="31">
        <v>348</v>
      </c>
      <c r="B354" s="4" t="s">
        <v>1619</v>
      </c>
      <c r="C354" s="7" t="s">
        <v>403</v>
      </c>
      <c r="D354" s="4" t="s">
        <v>26</v>
      </c>
      <c r="E354" s="18">
        <v>7181824</v>
      </c>
      <c r="F354" s="7">
        <v>4837</v>
      </c>
      <c r="G354" s="7">
        <v>39</v>
      </c>
      <c r="H354" s="31">
        <f t="shared" si="32"/>
        <v>188643</v>
      </c>
      <c r="I354" s="18">
        <f t="shared" si="31"/>
        <v>2400</v>
      </c>
      <c r="J354" s="31">
        <f t="shared" si="33"/>
        <v>11608800</v>
      </c>
      <c r="K354" s="36">
        <f t="shared" si="34"/>
        <v>2.6266725556070434E-2</v>
      </c>
      <c r="L354" s="36">
        <f t="shared" si="35"/>
        <v>1.6164138803735653</v>
      </c>
      <c r="N354">
        <v>40</v>
      </c>
    </row>
    <row r="355" spans="1:14">
      <c r="A355" s="31">
        <v>349</v>
      </c>
      <c r="B355" s="4" t="s">
        <v>1619</v>
      </c>
      <c r="C355" s="7" t="s">
        <v>638</v>
      </c>
      <c r="D355" s="4" t="s">
        <v>26</v>
      </c>
      <c r="E355" s="18">
        <v>7181824</v>
      </c>
      <c r="F355" s="7">
        <v>5750</v>
      </c>
      <c r="G355" s="7">
        <v>34</v>
      </c>
      <c r="H355" s="31">
        <f t="shared" si="32"/>
        <v>195500</v>
      </c>
      <c r="I355" s="18">
        <f t="shared" si="31"/>
        <v>2100</v>
      </c>
      <c r="J355" s="31">
        <f t="shared" si="33"/>
        <v>12075000</v>
      </c>
      <c r="K355" s="36">
        <f t="shared" si="34"/>
        <v>2.7221496934483495E-2</v>
      </c>
      <c r="L355" s="36">
        <f t="shared" si="35"/>
        <v>1.6813277518357455</v>
      </c>
      <c r="N355">
        <v>35</v>
      </c>
    </row>
    <row r="356" spans="1:14">
      <c r="A356" s="31">
        <v>350</v>
      </c>
      <c r="B356" s="4" t="s">
        <v>1619</v>
      </c>
      <c r="C356" s="7" t="s">
        <v>639</v>
      </c>
      <c r="D356" s="4" t="s">
        <v>26</v>
      </c>
      <c r="E356" s="18">
        <v>7181824</v>
      </c>
      <c r="F356" s="7">
        <v>8684</v>
      </c>
      <c r="G356" s="7">
        <v>45</v>
      </c>
      <c r="H356" s="31">
        <f t="shared" si="32"/>
        <v>390780</v>
      </c>
      <c r="I356" s="18">
        <f t="shared" si="31"/>
        <v>2580</v>
      </c>
      <c r="J356" s="31">
        <f t="shared" si="33"/>
        <v>22404720</v>
      </c>
      <c r="K356" s="36">
        <f t="shared" si="34"/>
        <v>5.4412360982391106E-2</v>
      </c>
      <c r="L356" s="36">
        <f t="shared" si="35"/>
        <v>3.1196420296570899</v>
      </c>
      <c r="N356">
        <v>43</v>
      </c>
    </row>
    <row r="357" spans="1:14">
      <c r="A357" s="31">
        <v>351</v>
      </c>
      <c r="B357" s="4" t="s">
        <v>1619</v>
      </c>
      <c r="C357" s="7" t="s">
        <v>640</v>
      </c>
      <c r="D357" s="4" t="s">
        <v>26</v>
      </c>
      <c r="E357" s="18">
        <v>7181824</v>
      </c>
      <c r="F357" s="7">
        <v>2856</v>
      </c>
      <c r="G357" s="7">
        <v>18</v>
      </c>
      <c r="H357" s="31">
        <f t="shared" si="32"/>
        <v>51408</v>
      </c>
      <c r="I357" s="18">
        <f t="shared" si="31"/>
        <v>2880</v>
      </c>
      <c r="J357" s="31">
        <f t="shared" si="33"/>
        <v>8225280</v>
      </c>
      <c r="K357" s="36">
        <f t="shared" si="34"/>
        <v>7.1580701504241817E-3</v>
      </c>
      <c r="L357" s="36">
        <f t="shared" si="35"/>
        <v>1.1452912240678692</v>
      </c>
      <c r="N357">
        <v>48</v>
      </c>
    </row>
    <row r="358" spans="1:14">
      <c r="A358" s="31">
        <v>352</v>
      </c>
      <c r="B358" s="4" t="s">
        <v>1619</v>
      </c>
      <c r="C358" s="7" t="s">
        <v>366</v>
      </c>
      <c r="D358" s="4" t="s">
        <v>26</v>
      </c>
      <c r="E358" s="18">
        <v>7181824</v>
      </c>
      <c r="F358" s="7">
        <v>5872</v>
      </c>
      <c r="G358" s="7">
        <v>20</v>
      </c>
      <c r="H358" s="31">
        <f t="shared" si="32"/>
        <v>117440</v>
      </c>
      <c r="I358" s="18">
        <f t="shared" si="31"/>
        <v>3000</v>
      </c>
      <c r="J358" s="31">
        <f t="shared" si="33"/>
        <v>17616000</v>
      </c>
      <c r="K358" s="36">
        <f t="shared" si="34"/>
        <v>1.6352391815783844E-2</v>
      </c>
      <c r="L358" s="36">
        <f t="shared" si="35"/>
        <v>2.452858772367577</v>
      </c>
      <c r="N358">
        <v>50</v>
      </c>
    </row>
    <row r="359" spans="1:14">
      <c r="A359" s="31">
        <v>353</v>
      </c>
      <c r="B359" s="4" t="s">
        <v>1619</v>
      </c>
      <c r="C359" s="7" t="s">
        <v>641</v>
      </c>
      <c r="D359" s="4" t="s">
        <v>26</v>
      </c>
      <c r="E359" s="18">
        <v>7181824</v>
      </c>
      <c r="F359" s="7">
        <v>8071</v>
      </c>
      <c r="G359" s="7">
        <v>32</v>
      </c>
      <c r="H359" s="31">
        <f t="shared" si="32"/>
        <v>258272</v>
      </c>
      <c r="I359" s="18">
        <f t="shared" si="31"/>
        <v>6480</v>
      </c>
      <c r="J359" s="31">
        <f t="shared" si="33"/>
        <v>52300080</v>
      </c>
      <c r="K359" s="36">
        <f t="shared" si="34"/>
        <v>3.5961894916945888E-2</v>
      </c>
      <c r="L359" s="36">
        <f t="shared" si="35"/>
        <v>7.2822837206815425</v>
      </c>
      <c r="N359">
        <v>108</v>
      </c>
    </row>
    <row r="360" spans="1:14">
      <c r="A360" s="31">
        <v>354</v>
      </c>
      <c r="B360" s="4" t="s">
        <v>1619</v>
      </c>
      <c r="C360" s="7" t="s">
        <v>642</v>
      </c>
      <c r="D360" s="4" t="s">
        <v>26</v>
      </c>
      <c r="E360" s="18">
        <v>7181824</v>
      </c>
      <c r="F360" s="7">
        <v>9370</v>
      </c>
      <c r="G360" s="7">
        <v>61</v>
      </c>
      <c r="H360" s="31">
        <f t="shared" si="32"/>
        <v>571570</v>
      </c>
      <c r="I360" s="18">
        <f t="shared" si="31"/>
        <v>3600</v>
      </c>
      <c r="J360" s="31">
        <f t="shared" si="33"/>
        <v>33732000</v>
      </c>
      <c r="K360" s="36">
        <f t="shared" si="34"/>
        <v>7.958563172809581E-2</v>
      </c>
      <c r="L360" s="36">
        <f t="shared" si="35"/>
        <v>4.696856954444999</v>
      </c>
      <c r="N360">
        <v>60</v>
      </c>
    </row>
    <row r="361" spans="1:14">
      <c r="A361" s="31">
        <v>355</v>
      </c>
      <c r="B361" s="4" t="s">
        <v>1619</v>
      </c>
      <c r="C361" s="7" t="s">
        <v>643</v>
      </c>
      <c r="D361" s="4" t="s">
        <v>26</v>
      </c>
      <c r="E361" s="18">
        <v>7181824</v>
      </c>
      <c r="F361" s="7">
        <v>5466</v>
      </c>
      <c r="G361" s="7">
        <v>48</v>
      </c>
      <c r="H361" s="31">
        <f t="shared" si="32"/>
        <v>262368</v>
      </c>
      <c r="I361" s="18">
        <f t="shared" si="31"/>
        <v>2940</v>
      </c>
      <c r="J361" s="31">
        <f t="shared" si="33"/>
        <v>16070040</v>
      </c>
      <c r="K361" s="36">
        <f t="shared" si="34"/>
        <v>3.653222356883154E-2</v>
      </c>
      <c r="L361" s="36">
        <f t="shared" si="35"/>
        <v>2.2375986935909316</v>
      </c>
      <c r="N361">
        <v>49</v>
      </c>
    </row>
    <row r="362" spans="1:14">
      <c r="A362" s="31">
        <v>356</v>
      </c>
      <c r="B362" s="4" t="s">
        <v>1619</v>
      </c>
      <c r="C362" s="7" t="s">
        <v>644</v>
      </c>
      <c r="D362" s="4" t="s">
        <v>26</v>
      </c>
      <c r="E362" s="18">
        <v>7181824</v>
      </c>
      <c r="F362" s="7">
        <v>9486</v>
      </c>
      <c r="G362" s="7">
        <v>165</v>
      </c>
      <c r="H362" s="31">
        <f t="shared" si="32"/>
        <v>1565190</v>
      </c>
      <c r="I362" s="18">
        <f t="shared" si="31"/>
        <v>8340</v>
      </c>
      <c r="J362" s="31">
        <f t="shared" si="33"/>
        <v>79113240</v>
      </c>
      <c r="K362" s="36">
        <f t="shared" si="34"/>
        <v>0.21793767154416482</v>
      </c>
      <c r="L362" s="36">
        <f t="shared" si="35"/>
        <v>11.015758670777785</v>
      </c>
      <c r="N362">
        <v>139</v>
      </c>
    </row>
    <row r="363" spans="1:14">
      <c r="A363" s="31">
        <v>357</v>
      </c>
      <c r="B363" s="4" t="s">
        <v>1619</v>
      </c>
      <c r="C363" s="7" t="s">
        <v>645</v>
      </c>
      <c r="D363" s="4" t="s">
        <v>26</v>
      </c>
      <c r="E363" s="18">
        <v>7181824</v>
      </c>
      <c r="F363" s="7">
        <v>6428</v>
      </c>
      <c r="G363" s="7">
        <v>21</v>
      </c>
      <c r="H363" s="31">
        <f t="shared" si="32"/>
        <v>134988</v>
      </c>
      <c r="I363" s="18">
        <f t="shared" si="31"/>
        <v>2760</v>
      </c>
      <c r="J363" s="31">
        <f t="shared" si="33"/>
        <v>17741280</v>
      </c>
      <c r="K363" s="36">
        <f t="shared" si="34"/>
        <v>1.8795782241391602E-2</v>
      </c>
      <c r="L363" s="36">
        <f t="shared" si="35"/>
        <v>2.4703028088686105</v>
      </c>
      <c r="N363">
        <v>46</v>
      </c>
    </row>
    <row r="364" spans="1:14">
      <c r="A364" s="31">
        <v>358</v>
      </c>
      <c r="B364" s="4" t="s">
        <v>1619</v>
      </c>
      <c r="C364" s="7" t="s">
        <v>646</v>
      </c>
      <c r="D364" s="4" t="s">
        <v>26</v>
      </c>
      <c r="E364" s="18">
        <v>7181824</v>
      </c>
      <c r="F364" s="7">
        <v>5189</v>
      </c>
      <c r="G364" s="7">
        <v>28</v>
      </c>
      <c r="H364" s="31">
        <f t="shared" si="32"/>
        <v>145292</v>
      </c>
      <c r="I364" s="18">
        <f t="shared" si="31"/>
        <v>1380</v>
      </c>
      <c r="J364" s="31">
        <f t="shared" si="33"/>
        <v>7160820</v>
      </c>
      <c r="K364" s="36">
        <f t="shared" si="34"/>
        <v>2.0230515256291437E-2</v>
      </c>
      <c r="L364" s="36">
        <f t="shared" si="35"/>
        <v>0.99707539477436369</v>
      </c>
      <c r="N364">
        <v>23</v>
      </c>
    </row>
    <row r="365" spans="1:14">
      <c r="A365" s="31">
        <v>359</v>
      </c>
      <c r="B365" s="4" t="s">
        <v>1619</v>
      </c>
      <c r="C365" s="7" t="s">
        <v>647</v>
      </c>
      <c r="D365" s="4" t="s">
        <v>26</v>
      </c>
      <c r="E365" s="18">
        <v>7181824</v>
      </c>
      <c r="F365" s="7">
        <v>711</v>
      </c>
      <c r="G365" s="7">
        <v>9</v>
      </c>
      <c r="H365" s="31">
        <f t="shared" si="32"/>
        <v>6399</v>
      </c>
      <c r="I365" s="18">
        <f t="shared" si="31"/>
        <v>540</v>
      </c>
      <c r="J365" s="31">
        <f t="shared" si="33"/>
        <v>383940</v>
      </c>
      <c r="K365" s="36">
        <f t="shared" si="34"/>
        <v>8.9099927817779998E-4</v>
      </c>
      <c r="L365" s="36">
        <f t="shared" si="35"/>
        <v>5.3459956690667998E-2</v>
      </c>
      <c r="N365">
        <v>9</v>
      </c>
    </row>
    <row r="366" spans="1:14">
      <c r="A366" s="31">
        <v>360</v>
      </c>
      <c r="B366" s="4" t="s">
        <v>1619</v>
      </c>
      <c r="C366" s="7" t="s">
        <v>648</v>
      </c>
      <c r="D366" s="4" t="s">
        <v>26</v>
      </c>
      <c r="E366" s="18">
        <v>7181824</v>
      </c>
      <c r="F366" s="7">
        <v>9777</v>
      </c>
      <c r="G366" s="7">
        <v>58</v>
      </c>
      <c r="H366" s="31">
        <f t="shared" si="32"/>
        <v>567066</v>
      </c>
      <c r="I366" s="18">
        <f t="shared" si="31"/>
        <v>4200</v>
      </c>
      <c r="J366" s="31">
        <f t="shared" si="33"/>
        <v>41063400</v>
      </c>
      <c r="K366" s="36">
        <f t="shared" si="34"/>
        <v>7.8958492995651247E-2</v>
      </c>
      <c r="L366" s="36">
        <f t="shared" si="35"/>
        <v>5.7176839755471587</v>
      </c>
      <c r="N366">
        <v>70</v>
      </c>
    </row>
    <row r="367" spans="1:14">
      <c r="A367" s="31">
        <v>361</v>
      </c>
      <c r="B367" s="4" t="s">
        <v>1619</v>
      </c>
      <c r="C367" s="7" t="s">
        <v>649</v>
      </c>
      <c r="D367" s="4" t="s">
        <v>26</v>
      </c>
      <c r="E367" s="18">
        <v>7181824</v>
      </c>
      <c r="F367" s="7">
        <v>2814</v>
      </c>
      <c r="G367" s="7">
        <v>33</v>
      </c>
      <c r="H367" s="31">
        <f t="shared" si="32"/>
        <v>92862</v>
      </c>
      <c r="I367" s="18">
        <f t="shared" si="31"/>
        <v>1920</v>
      </c>
      <c r="J367" s="31">
        <f t="shared" si="33"/>
        <v>5402880</v>
      </c>
      <c r="K367" s="36">
        <f t="shared" si="34"/>
        <v>1.2930141423682897E-2</v>
      </c>
      <c r="L367" s="36">
        <f t="shared" si="35"/>
        <v>0.75229913737791398</v>
      </c>
      <c r="N367">
        <v>32</v>
      </c>
    </row>
    <row r="368" spans="1:14">
      <c r="A368" s="31">
        <v>362</v>
      </c>
      <c r="B368" s="4" t="s">
        <v>1619</v>
      </c>
      <c r="C368" s="7" t="s">
        <v>650</v>
      </c>
      <c r="D368" s="4" t="s">
        <v>26</v>
      </c>
      <c r="E368" s="18">
        <v>7181824</v>
      </c>
      <c r="F368" s="7">
        <v>3615</v>
      </c>
      <c r="G368" s="7">
        <v>27</v>
      </c>
      <c r="H368" s="31">
        <f t="shared" si="32"/>
        <v>97605</v>
      </c>
      <c r="I368" s="18">
        <f t="shared" si="31"/>
        <v>1440</v>
      </c>
      <c r="J368" s="31">
        <f t="shared" si="33"/>
        <v>5205600</v>
      </c>
      <c r="K368" s="36">
        <f t="shared" si="34"/>
        <v>1.3590558610180367E-2</v>
      </c>
      <c r="L368" s="36">
        <f t="shared" si="35"/>
        <v>0.72482979254295288</v>
      </c>
      <c r="N368">
        <v>24</v>
      </c>
    </row>
    <row r="369" spans="1:14">
      <c r="A369" s="31">
        <v>363</v>
      </c>
      <c r="B369" s="4" t="s">
        <v>1619</v>
      </c>
      <c r="C369" s="7" t="s">
        <v>651</v>
      </c>
      <c r="D369" s="4" t="s">
        <v>26</v>
      </c>
      <c r="E369" s="18">
        <v>7181824</v>
      </c>
      <c r="F369" s="7">
        <v>6833</v>
      </c>
      <c r="G369" s="7">
        <v>19</v>
      </c>
      <c r="H369" s="31">
        <f t="shared" si="32"/>
        <v>129827</v>
      </c>
      <c r="I369" s="18">
        <f t="shared" si="31"/>
        <v>1920</v>
      </c>
      <c r="J369" s="31">
        <f t="shared" si="33"/>
        <v>13119360</v>
      </c>
      <c r="K369" s="36">
        <f t="shared" si="34"/>
        <v>1.8077162570399943E-2</v>
      </c>
      <c r="L369" s="36">
        <f t="shared" si="35"/>
        <v>1.8267448492193628</v>
      </c>
      <c r="N369">
        <v>32</v>
      </c>
    </row>
    <row r="370" spans="1:14">
      <c r="A370" s="31">
        <v>364</v>
      </c>
      <c r="B370" s="4" t="s">
        <v>1619</v>
      </c>
      <c r="C370" s="7" t="s">
        <v>652</v>
      </c>
      <c r="D370" s="4" t="s">
        <v>26</v>
      </c>
      <c r="E370" s="18">
        <v>7181824</v>
      </c>
      <c r="F370" s="7">
        <v>9925</v>
      </c>
      <c r="G370" s="7">
        <v>30</v>
      </c>
      <c r="H370" s="31">
        <f t="shared" si="32"/>
        <v>297750</v>
      </c>
      <c r="I370" s="18">
        <f t="shared" si="31"/>
        <v>480</v>
      </c>
      <c r="J370" s="31">
        <f t="shared" si="33"/>
        <v>4764000</v>
      </c>
      <c r="K370" s="36">
        <f t="shared" si="34"/>
        <v>4.1458827172595705E-2</v>
      </c>
      <c r="L370" s="36">
        <f t="shared" si="35"/>
        <v>0.66334123476153128</v>
      </c>
      <c r="N370">
        <v>8</v>
      </c>
    </row>
    <row r="371" spans="1:14">
      <c r="A371" s="31">
        <v>365</v>
      </c>
      <c r="B371" s="4" t="s">
        <v>1619</v>
      </c>
      <c r="C371" s="7" t="s">
        <v>653</v>
      </c>
      <c r="D371" s="4" t="s">
        <v>26</v>
      </c>
      <c r="E371" s="18">
        <v>7181824</v>
      </c>
      <c r="F371" s="7">
        <v>7140</v>
      </c>
      <c r="G371" s="7">
        <v>9</v>
      </c>
      <c r="H371" s="31">
        <f t="shared" si="32"/>
        <v>64260</v>
      </c>
      <c r="I371" s="18">
        <f t="shared" si="31"/>
        <v>1560</v>
      </c>
      <c r="J371" s="31">
        <f t="shared" si="33"/>
        <v>11138400</v>
      </c>
      <c r="K371" s="36">
        <f t="shared" si="34"/>
        <v>8.9475876880302282E-3</v>
      </c>
      <c r="L371" s="36">
        <f t="shared" si="35"/>
        <v>1.5509151992585728</v>
      </c>
      <c r="N371">
        <v>26</v>
      </c>
    </row>
    <row r="372" spans="1:14">
      <c r="A372" s="31">
        <v>366</v>
      </c>
      <c r="B372" s="4" t="s">
        <v>1619</v>
      </c>
      <c r="C372" s="7" t="s">
        <v>654</v>
      </c>
      <c r="D372" s="4" t="s">
        <v>26</v>
      </c>
      <c r="E372" s="18">
        <v>7181824</v>
      </c>
      <c r="F372" s="7">
        <v>851</v>
      </c>
      <c r="G372" s="7">
        <v>5</v>
      </c>
      <c r="H372" s="31">
        <f t="shared" si="32"/>
        <v>4255</v>
      </c>
      <c r="I372" s="18">
        <f t="shared" si="31"/>
        <v>1080</v>
      </c>
      <c r="J372" s="31">
        <f t="shared" si="33"/>
        <v>919080</v>
      </c>
      <c r="K372" s="36">
        <f t="shared" si="34"/>
        <v>5.9246787445640546E-4</v>
      </c>
      <c r="L372" s="36">
        <f t="shared" si="35"/>
        <v>0.12797306088258359</v>
      </c>
      <c r="N372">
        <v>18</v>
      </c>
    </row>
    <row r="373" spans="1:14">
      <c r="A373" s="31">
        <v>367</v>
      </c>
      <c r="B373" s="4" t="s">
        <v>1619</v>
      </c>
      <c r="C373" s="7" t="s">
        <v>582</v>
      </c>
      <c r="D373" s="4" t="s">
        <v>26</v>
      </c>
      <c r="E373" s="18">
        <v>7181824</v>
      </c>
      <c r="F373" s="7">
        <v>6968</v>
      </c>
      <c r="G373" s="7">
        <v>42</v>
      </c>
      <c r="H373" s="31">
        <f t="shared" si="32"/>
        <v>292656</v>
      </c>
      <c r="I373" s="18">
        <f t="shared" si="31"/>
        <v>2280</v>
      </c>
      <c r="J373" s="31">
        <f t="shared" si="33"/>
        <v>15887040</v>
      </c>
      <c r="K373" s="36">
        <f t="shared" si="34"/>
        <v>4.0749536607970344E-2</v>
      </c>
      <c r="L373" s="36">
        <f t="shared" si="35"/>
        <v>2.2121177015755329</v>
      </c>
      <c r="N373">
        <v>38</v>
      </c>
    </row>
    <row r="374" spans="1:14">
      <c r="A374" s="31">
        <v>368</v>
      </c>
      <c r="B374" s="4" t="s">
        <v>1619</v>
      </c>
      <c r="C374" s="7" t="s">
        <v>655</v>
      </c>
      <c r="D374" s="4" t="s">
        <v>26</v>
      </c>
      <c r="E374" s="18">
        <v>7181824</v>
      </c>
      <c r="F374" s="7">
        <v>10054</v>
      </c>
      <c r="G374" s="7">
        <v>13</v>
      </c>
      <c r="H374" s="31">
        <f t="shared" si="32"/>
        <v>130702</v>
      </c>
      <c r="I374" s="18">
        <f t="shared" si="31"/>
        <v>2280</v>
      </c>
      <c r="J374" s="31">
        <f t="shared" si="33"/>
        <v>22923120</v>
      </c>
      <c r="K374" s="36">
        <f t="shared" si="34"/>
        <v>1.8198997914735865E-2</v>
      </c>
      <c r="L374" s="36">
        <f t="shared" si="35"/>
        <v>3.1918242496613676</v>
      </c>
      <c r="N374">
        <v>38</v>
      </c>
    </row>
    <row r="375" spans="1:14">
      <c r="A375" s="31">
        <v>369</v>
      </c>
      <c r="B375" s="4" t="s">
        <v>1619</v>
      </c>
      <c r="C375" s="7" t="s">
        <v>656</v>
      </c>
      <c r="D375" s="4" t="s">
        <v>26</v>
      </c>
      <c r="E375" s="18">
        <v>7181824</v>
      </c>
      <c r="F375" s="7">
        <v>147</v>
      </c>
      <c r="G375" s="7">
        <v>0</v>
      </c>
      <c r="H375" s="31">
        <f t="shared" si="32"/>
        <v>0</v>
      </c>
      <c r="I375" s="18">
        <f t="shared" si="31"/>
        <v>0</v>
      </c>
      <c r="J375" s="31">
        <f t="shared" si="33"/>
        <v>0</v>
      </c>
      <c r="K375" s="36">
        <f t="shared" si="34"/>
        <v>0</v>
      </c>
      <c r="L375" s="36">
        <f t="shared" si="35"/>
        <v>0</v>
      </c>
      <c r="N375">
        <v>0</v>
      </c>
    </row>
    <row r="376" spans="1:14">
      <c r="A376" s="31">
        <v>370</v>
      </c>
      <c r="B376" s="4" t="s">
        <v>1619</v>
      </c>
      <c r="C376" s="7" t="s">
        <v>582</v>
      </c>
      <c r="D376" s="4" t="s">
        <v>26</v>
      </c>
      <c r="E376" s="18">
        <v>7181824</v>
      </c>
      <c r="F376" s="7">
        <v>7357</v>
      </c>
      <c r="G376" s="7">
        <v>41</v>
      </c>
      <c r="H376" s="31">
        <f t="shared" si="32"/>
        <v>301637</v>
      </c>
      <c r="I376" s="18">
        <f t="shared" si="31"/>
        <v>7260</v>
      </c>
      <c r="J376" s="31">
        <f t="shared" si="33"/>
        <v>53411820</v>
      </c>
      <c r="K376" s="36">
        <f t="shared" si="34"/>
        <v>4.2000054582234263E-2</v>
      </c>
      <c r="L376" s="36">
        <f t="shared" si="35"/>
        <v>7.4370828357809939</v>
      </c>
      <c r="N376">
        <v>121</v>
      </c>
    </row>
    <row r="377" spans="1:14">
      <c r="A377" s="31">
        <v>371</v>
      </c>
      <c r="B377" s="4" t="s">
        <v>1619</v>
      </c>
      <c r="C377" s="7" t="s">
        <v>441</v>
      </c>
      <c r="D377" s="4" t="s">
        <v>26</v>
      </c>
      <c r="E377" s="18">
        <v>7181824</v>
      </c>
      <c r="F377" s="7">
        <v>7218</v>
      </c>
      <c r="G377" s="7">
        <v>48</v>
      </c>
      <c r="H377" s="31">
        <f t="shared" si="32"/>
        <v>346464</v>
      </c>
      <c r="I377" s="18">
        <f t="shared" si="31"/>
        <v>6480</v>
      </c>
      <c r="J377" s="31">
        <f t="shared" si="33"/>
        <v>46772640</v>
      </c>
      <c r="K377" s="36">
        <f t="shared" si="34"/>
        <v>4.8241783702858775E-2</v>
      </c>
      <c r="L377" s="36">
        <f t="shared" si="35"/>
        <v>6.5126407998859346</v>
      </c>
      <c r="N377">
        <v>108</v>
      </c>
    </row>
    <row r="378" spans="1:14">
      <c r="A378" s="31">
        <v>372</v>
      </c>
      <c r="B378" s="4" t="s">
        <v>1619</v>
      </c>
      <c r="C378" s="7" t="s">
        <v>657</v>
      </c>
      <c r="D378" s="4" t="s">
        <v>26</v>
      </c>
      <c r="E378" s="18">
        <v>7181824</v>
      </c>
      <c r="F378" s="7">
        <v>6622</v>
      </c>
      <c r="G378" s="7">
        <v>37</v>
      </c>
      <c r="H378" s="31">
        <f t="shared" si="32"/>
        <v>245014</v>
      </c>
      <c r="I378" s="18">
        <f t="shared" si="31"/>
        <v>5100</v>
      </c>
      <c r="J378" s="31">
        <f t="shared" si="33"/>
        <v>33772200</v>
      </c>
      <c r="K378" s="36">
        <f t="shared" si="34"/>
        <v>3.4115845779567978E-2</v>
      </c>
      <c r="L378" s="36">
        <f t="shared" si="35"/>
        <v>4.7024544182647752</v>
      </c>
      <c r="N378">
        <v>85</v>
      </c>
    </row>
    <row r="379" spans="1:14">
      <c r="A379" s="31">
        <v>373</v>
      </c>
      <c r="B379" s="4" t="s">
        <v>1619</v>
      </c>
      <c r="C379" s="7" t="s">
        <v>658</v>
      </c>
      <c r="D379" s="4" t="s">
        <v>26</v>
      </c>
      <c r="E379" s="18">
        <v>7181824</v>
      </c>
      <c r="F379" s="7">
        <v>7662</v>
      </c>
      <c r="G379" s="7">
        <v>66</v>
      </c>
      <c r="H379" s="31">
        <f t="shared" si="32"/>
        <v>505692</v>
      </c>
      <c r="I379" s="18">
        <f t="shared" si="31"/>
        <v>10800</v>
      </c>
      <c r="J379" s="31">
        <f t="shared" si="33"/>
        <v>82749600</v>
      </c>
      <c r="K379" s="36">
        <f t="shared" si="34"/>
        <v>7.0412753083339275E-2</v>
      </c>
      <c r="L379" s="36">
        <f t="shared" si="35"/>
        <v>11.522086868182789</v>
      </c>
      <c r="N379">
        <v>180</v>
      </c>
    </row>
    <row r="380" spans="1:14">
      <c r="A380" s="31">
        <v>374</v>
      </c>
      <c r="B380" s="4" t="s">
        <v>1619</v>
      </c>
      <c r="C380" s="7" t="s">
        <v>659</v>
      </c>
      <c r="D380" s="4" t="s">
        <v>26</v>
      </c>
      <c r="E380" s="18">
        <v>7181824</v>
      </c>
      <c r="F380" s="7">
        <v>6909</v>
      </c>
      <c r="G380" s="7">
        <v>63</v>
      </c>
      <c r="H380" s="31">
        <f t="shared" si="32"/>
        <v>435267</v>
      </c>
      <c r="I380" s="18">
        <f t="shared" si="31"/>
        <v>7920</v>
      </c>
      <c r="J380" s="31">
        <f t="shared" si="33"/>
        <v>54719280</v>
      </c>
      <c r="K380" s="36">
        <f t="shared" si="34"/>
        <v>6.0606748369216513E-2</v>
      </c>
      <c r="L380" s="36">
        <f t="shared" si="35"/>
        <v>7.619134080701504</v>
      </c>
      <c r="N380">
        <v>132</v>
      </c>
    </row>
    <row r="381" spans="1:14">
      <c r="A381" s="31">
        <v>375</v>
      </c>
      <c r="B381" s="4" t="s">
        <v>1619</v>
      </c>
      <c r="C381" s="7" t="s">
        <v>403</v>
      </c>
      <c r="D381" s="4" t="s">
        <v>26</v>
      </c>
      <c r="E381" s="18">
        <v>7181824</v>
      </c>
      <c r="F381" s="7">
        <v>5687</v>
      </c>
      <c r="G381" s="7">
        <v>62</v>
      </c>
      <c r="H381" s="31">
        <f t="shared" si="32"/>
        <v>352594</v>
      </c>
      <c r="I381" s="18">
        <f t="shared" si="31"/>
        <v>6600</v>
      </c>
      <c r="J381" s="31">
        <f t="shared" si="33"/>
        <v>37534200</v>
      </c>
      <c r="K381" s="36">
        <f t="shared" si="34"/>
        <v>4.9095327315177871E-2</v>
      </c>
      <c r="L381" s="36">
        <f t="shared" si="35"/>
        <v>5.2262767787124833</v>
      </c>
      <c r="N381">
        <v>110</v>
      </c>
    </row>
    <row r="382" spans="1:14">
      <c r="A382" s="31">
        <v>376</v>
      </c>
      <c r="B382" s="4" t="s">
        <v>1619</v>
      </c>
      <c r="C382" s="7" t="s">
        <v>403</v>
      </c>
      <c r="D382" s="4" t="s">
        <v>26</v>
      </c>
      <c r="E382" s="18">
        <v>7181824</v>
      </c>
      <c r="F382" s="7">
        <v>10065</v>
      </c>
      <c r="G382" s="7">
        <v>52</v>
      </c>
      <c r="H382" s="31">
        <f t="shared" si="32"/>
        <v>523380</v>
      </c>
      <c r="I382" s="18">
        <f t="shared" si="31"/>
        <v>6780</v>
      </c>
      <c r="J382" s="31">
        <f t="shared" si="33"/>
        <v>68240700</v>
      </c>
      <c r="K382" s="36">
        <f t="shared" si="34"/>
        <v>7.2875637164040774E-2</v>
      </c>
      <c r="L382" s="36">
        <f t="shared" si="35"/>
        <v>9.5018619225422398</v>
      </c>
      <c r="N382">
        <v>113</v>
      </c>
    </row>
    <row r="383" spans="1:14">
      <c r="A383" s="31">
        <v>377</v>
      </c>
      <c r="B383" s="4" t="s">
        <v>1619</v>
      </c>
      <c r="C383" s="7" t="s">
        <v>660</v>
      </c>
      <c r="D383" s="4" t="s">
        <v>26</v>
      </c>
      <c r="E383" s="18">
        <v>7181824</v>
      </c>
      <c r="F383" s="7">
        <v>7739</v>
      </c>
      <c r="G383" s="7">
        <v>49</v>
      </c>
      <c r="H383" s="31">
        <f t="shared" si="32"/>
        <v>379211</v>
      </c>
      <c r="I383" s="18">
        <f t="shared" si="31"/>
        <v>6720</v>
      </c>
      <c r="J383" s="31">
        <f t="shared" si="33"/>
        <v>52006080</v>
      </c>
      <c r="K383" s="36">
        <f t="shared" si="34"/>
        <v>5.2801488869679905E-2</v>
      </c>
      <c r="L383" s="36">
        <f t="shared" si="35"/>
        <v>7.2413470449846722</v>
      </c>
      <c r="N383">
        <v>112</v>
      </c>
    </row>
    <row r="384" spans="1:14">
      <c r="A384" s="31">
        <v>378</v>
      </c>
      <c r="B384" s="4" t="s">
        <v>1619</v>
      </c>
      <c r="C384" s="7" t="s">
        <v>661</v>
      </c>
      <c r="D384" s="4" t="s">
        <v>26</v>
      </c>
      <c r="E384" s="18">
        <v>7181824</v>
      </c>
      <c r="F384" s="7">
        <v>4642</v>
      </c>
      <c r="G384" s="7">
        <v>12</v>
      </c>
      <c r="H384" s="31">
        <f t="shared" si="32"/>
        <v>55704</v>
      </c>
      <c r="I384" s="18">
        <f t="shared" si="31"/>
        <v>5880</v>
      </c>
      <c r="J384" s="31">
        <f t="shared" si="33"/>
        <v>27294960</v>
      </c>
      <c r="K384" s="36">
        <f t="shared" si="34"/>
        <v>7.7562468810151849E-3</v>
      </c>
      <c r="L384" s="36">
        <f t="shared" si="35"/>
        <v>3.8005609716974407</v>
      </c>
      <c r="N384">
        <v>98</v>
      </c>
    </row>
    <row r="385" spans="1:14">
      <c r="A385" s="31">
        <v>379</v>
      </c>
      <c r="B385" s="4" t="s">
        <v>1619</v>
      </c>
      <c r="C385" s="7" t="s">
        <v>662</v>
      </c>
      <c r="D385" s="4" t="s">
        <v>26</v>
      </c>
      <c r="E385" s="18">
        <v>7181824</v>
      </c>
      <c r="F385" s="7">
        <v>5419</v>
      </c>
      <c r="G385" s="7">
        <v>14</v>
      </c>
      <c r="H385" s="31">
        <f t="shared" si="32"/>
        <v>75866</v>
      </c>
      <c r="I385" s="18">
        <f t="shared" si="31"/>
        <v>32580</v>
      </c>
      <c r="J385" s="31">
        <f t="shared" si="33"/>
        <v>176551020</v>
      </c>
      <c r="K385" s="36">
        <f t="shared" si="34"/>
        <v>1.0563611695301917E-2</v>
      </c>
      <c r="L385" s="36">
        <f t="shared" si="35"/>
        <v>24.583033502352606</v>
      </c>
      <c r="N385">
        <v>543</v>
      </c>
    </row>
    <row r="386" spans="1:14">
      <c r="A386" s="31">
        <v>380</v>
      </c>
      <c r="B386" s="4" t="s">
        <v>1619</v>
      </c>
      <c r="C386" s="7" t="s">
        <v>403</v>
      </c>
      <c r="D386" s="4" t="s">
        <v>26</v>
      </c>
      <c r="E386" s="18">
        <v>7181824</v>
      </c>
      <c r="F386" s="7">
        <v>5865</v>
      </c>
      <c r="G386" s="7">
        <v>37</v>
      </c>
      <c r="H386" s="31">
        <f t="shared" si="32"/>
        <v>217005</v>
      </c>
      <c r="I386" s="18">
        <f t="shared" si="31"/>
        <v>6900</v>
      </c>
      <c r="J386" s="31">
        <f t="shared" si="33"/>
        <v>40468500</v>
      </c>
      <c r="K386" s="36">
        <f t="shared" si="34"/>
        <v>3.021586159727668E-2</v>
      </c>
      <c r="L386" s="36">
        <f t="shared" si="35"/>
        <v>5.6348498654380839</v>
      </c>
      <c r="N386">
        <v>115</v>
      </c>
    </row>
    <row r="387" spans="1:14">
      <c r="A387" s="31">
        <v>381</v>
      </c>
      <c r="B387" s="4" t="s">
        <v>1619</v>
      </c>
      <c r="C387" s="7" t="s">
        <v>663</v>
      </c>
      <c r="D387" s="4" t="s">
        <v>26</v>
      </c>
      <c r="E387" s="18">
        <v>7181824</v>
      </c>
      <c r="F387" s="7">
        <v>8651</v>
      </c>
      <c r="G387" s="7">
        <v>20</v>
      </c>
      <c r="H387" s="31">
        <f t="shared" si="32"/>
        <v>173020</v>
      </c>
      <c r="I387" s="18">
        <f t="shared" ref="I387:I449" si="36">N387*60</f>
        <v>6960</v>
      </c>
      <c r="J387" s="31">
        <f t="shared" si="33"/>
        <v>60210960</v>
      </c>
      <c r="K387" s="36">
        <f t="shared" si="34"/>
        <v>2.409137288800171E-2</v>
      </c>
      <c r="L387" s="36">
        <f t="shared" si="35"/>
        <v>8.3837977650245961</v>
      </c>
      <c r="N387">
        <v>116</v>
      </c>
    </row>
    <row r="388" spans="1:14">
      <c r="A388" s="31">
        <v>382</v>
      </c>
      <c r="B388" s="4" t="s">
        <v>1619</v>
      </c>
      <c r="C388" s="7" t="s">
        <v>365</v>
      </c>
      <c r="D388" s="4" t="s">
        <v>26</v>
      </c>
      <c r="E388" s="18">
        <v>7181824</v>
      </c>
      <c r="F388" s="7">
        <v>7907</v>
      </c>
      <c r="G388" s="7">
        <v>17</v>
      </c>
      <c r="H388" s="31">
        <f t="shared" si="32"/>
        <v>134419</v>
      </c>
      <c r="I388" s="18">
        <f t="shared" si="36"/>
        <v>6720</v>
      </c>
      <c r="J388" s="31">
        <f t="shared" si="33"/>
        <v>53135040</v>
      </c>
      <c r="K388" s="36">
        <f t="shared" si="34"/>
        <v>1.871655445747487E-2</v>
      </c>
      <c r="L388" s="36">
        <f t="shared" si="35"/>
        <v>7.3985438796606546</v>
      </c>
      <c r="N388">
        <v>112</v>
      </c>
    </row>
    <row r="389" spans="1:14">
      <c r="A389" s="31">
        <v>383</v>
      </c>
      <c r="B389" s="4" t="s">
        <v>1619</v>
      </c>
      <c r="C389" s="7" t="s">
        <v>664</v>
      </c>
      <c r="D389" s="4" t="s">
        <v>26</v>
      </c>
      <c r="E389" s="18">
        <v>7181824</v>
      </c>
      <c r="F389" s="7">
        <v>8190</v>
      </c>
      <c r="G389" s="7">
        <v>47</v>
      </c>
      <c r="H389" s="31">
        <f t="shared" si="32"/>
        <v>384930</v>
      </c>
      <c r="I389" s="18">
        <f t="shared" si="36"/>
        <v>5760</v>
      </c>
      <c r="J389" s="31">
        <f t="shared" si="33"/>
        <v>47174400</v>
      </c>
      <c r="K389" s="36">
        <f t="shared" si="34"/>
        <v>5.35978046802595E-2</v>
      </c>
      <c r="L389" s="36">
        <f t="shared" si="35"/>
        <v>6.5685820203892495</v>
      </c>
      <c r="N389">
        <v>96</v>
      </c>
    </row>
    <row r="390" spans="1:14">
      <c r="A390" s="31">
        <v>384</v>
      </c>
      <c r="B390" s="4" t="s">
        <v>1619</v>
      </c>
      <c r="C390" s="7" t="s">
        <v>645</v>
      </c>
      <c r="D390" s="4" t="s">
        <v>26</v>
      </c>
      <c r="E390" s="18">
        <v>7181824</v>
      </c>
      <c r="F390" s="7">
        <v>4018</v>
      </c>
      <c r="G390" s="7">
        <v>31</v>
      </c>
      <c r="H390" s="31">
        <f t="shared" si="32"/>
        <v>124558</v>
      </c>
      <c r="I390" s="18">
        <f t="shared" si="36"/>
        <v>7980</v>
      </c>
      <c r="J390" s="31">
        <f t="shared" si="33"/>
        <v>32063640</v>
      </c>
      <c r="K390" s="36">
        <f t="shared" si="34"/>
        <v>1.7343504936907395E-2</v>
      </c>
      <c r="L390" s="36">
        <f t="shared" si="35"/>
        <v>4.4645538515006775</v>
      </c>
      <c r="N390">
        <v>133</v>
      </c>
    </row>
    <row r="391" spans="1:14">
      <c r="A391" s="31">
        <v>385</v>
      </c>
      <c r="B391" s="4" t="s">
        <v>1619</v>
      </c>
      <c r="C391" s="7" t="s">
        <v>665</v>
      </c>
      <c r="D391" s="4" t="s">
        <v>26</v>
      </c>
      <c r="E391" s="18">
        <v>7181824</v>
      </c>
      <c r="F391" s="7">
        <v>4879</v>
      </c>
      <c r="G391" s="7">
        <v>18</v>
      </c>
      <c r="H391" s="31">
        <f t="shared" si="32"/>
        <v>87822</v>
      </c>
      <c r="I391" s="18">
        <f t="shared" si="36"/>
        <v>3780</v>
      </c>
      <c r="J391" s="31">
        <f t="shared" si="33"/>
        <v>18442620</v>
      </c>
      <c r="K391" s="36">
        <f t="shared" si="34"/>
        <v>1.2228369840307977E-2</v>
      </c>
      <c r="L391" s="36">
        <f t="shared" si="35"/>
        <v>2.5679576664646753</v>
      </c>
      <c r="N391">
        <v>63</v>
      </c>
    </row>
    <row r="392" spans="1:14">
      <c r="A392" s="31">
        <v>386</v>
      </c>
      <c r="B392" s="4" t="s">
        <v>1619</v>
      </c>
      <c r="C392" s="7" t="s">
        <v>666</v>
      </c>
      <c r="D392" s="4" t="s">
        <v>26</v>
      </c>
      <c r="E392" s="18">
        <v>7181824</v>
      </c>
      <c r="F392" s="7">
        <v>4483</v>
      </c>
      <c r="G392" s="7">
        <v>30</v>
      </c>
      <c r="H392" s="31">
        <f t="shared" si="32"/>
        <v>134490</v>
      </c>
      <c r="I392" s="18">
        <f t="shared" si="36"/>
        <v>8400</v>
      </c>
      <c r="J392" s="31">
        <f t="shared" si="33"/>
        <v>37657200</v>
      </c>
      <c r="K392" s="36">
        <f t="shared" si="34"/>
        <v>1.8726440525415271E-2</v>
      </c>
      <c r="L392" s="36">
        <f t="shared" si="35"/>
        <v>5.243403347116276</v>
      </c>
      <c r="N392">
        <v>140</v>
      </c>
    </row>
    <row r="393" spans="1:14">
      <c r="A393" s="31">
        <v>387</v>
      </c>
      <c r="B393" s="4" t="s">
        <v>1619</v>
      </c>
      <c r="C393" s="7" t="s">
        <v>667</v>
      </c>
      <c r="D393" s="4" t="s">
        <v>26</v>
      </c>
      <c r="E393" s="18">
        <v>7181824</v>
      </c>
      <c r="F393" s="7">
        <v>6537</v>
      </c>
      <c r="G393" s="7">
        <v>28</v>
      </c>
      <c r="H393" s="31">
        <f t="shared" si="32"/>
        <v>183036</v>
      </c>
      <c r="I393" s="18">
        <f t="shared" si="36"/>
        <v>5760</v>
      </c>
      <c r="J393" s="31">
        <f t="shared" si="33"/>
        <v>37653120</v>
      </c>
      <c r="K393" s="36">
        <f t="shared" si="34"/>
        <v>2.5486004669565836E-2</v>
      </c>
      <c r="L393" s="36">
        <f t="shared" si="35"/>
        <v>5.2428352463106869</v>
      </c>
      <c r="N393">
        <v>96</v>
      </c>
    </row>
    <row r="394" spans="1:14">
      <c r="A394" s="31">
        <v>388</v>
      </c>
      <c r="B394" s="4" t="s">
        <v>1619</v>
      </c>
      <c r="C394" s="7" t="s">
        <v>441</v>
      </c>
      <c r="D394" s="4" t="s">
        <v>26</v>
      </c>
      <c r="E394" s="18">
        <v>7181824</v>
      </c>
      <c r="F394" s="7">
        <v>6846</v>
      </c>
      <c r="G394" s="7">
        <v>25</v>
      </c>
      <c r="H394" s="31">
        <f t="shared" ref="H394:H454" si="37">G394*F394</f>
        <v>171150</v>
      </c>
      <c r="I394" s="18">
        <f t="shared" si="36"/>
        <v>7320</v>
      </c>
      <c r="J394" s="31">
        <f t="shared" ref="J394:J454" si="38">I394*F394</f>
        <v>50112720</v>
      </c>
      <c r="K394" s="36">
        <f t="shared" ref="K394:K454" si="39">H394/E394</f>
        <v>2.3830993352106651E-2</v>
      </c>
      <c r="L394" s="36">
        <f t="shared" ref="L394:L454" si="40">J394/E394</f>
        <v>6.9777148534968276</v>
      </c>
      <c r="N394">
        <v>122</v>
      </c>
    </row>
    <row r="395" spans="1:14">
      <c r="A395" s="31">
        <v>389</v>
      </c>
      <c r="B395" s="4" t="s">
        <v>1619</v>
      </c>
      <c r="C395" s="7" t="s">
        <v>668</v>
      </c>
      <c r="D395" s="4" t="s">
        <v>26</v>
      </c>
      <c r="E395" s="18">
        <v>7181824</v>
      </c>
      <c r="F395" s="7">
        <v>408</v>
      </c>
      <c r="G395" s="7">
        <v>12</v>
      </c>
      <c r="H395" s="31">
        <f t="shared" si="37"/>
        <v>4896</v>
      </c>
      <c r="I395" s="18">
        <f t="shared" si="36"/>
        <v>6600</v>
      </c>
      <c r="J395" s="31">
        <f t="shared" si="38"/>
        <v>2692800</v>
      </c>
      <c r="K395" s="36">
        <f t="shared" si="39"/>
        <v>6.817209667070649E-4</v>
      </c>
      <c r="L395" s="36">
        <f t="shared" si="40"/>
        <v>0.3749465316888857</v>
      </c>
      <c r="N395">
        <v>110</v>
      </c>
    </row>
    <row r="396" spans="1:14">
      <c r="A396" s="31">
        <v>390</v>
      </c>
      <c r="B396" s="4" t="s">
        <v>1619</v>
      </c>
      <c r="C396" s="7" t="s">
        <v>215</v>
      </c>
      <c r="D396" s="4" t="s">
        <v>26</v>
      </c>
      <c r="E396" s="18">
        <v>7181824</v>
      </c>
      <c r="F396" s="7">
        <v>111</v>
      </c>
      <c r="G396" s="7">
        <v>14</v>
      </c>
      <c r="H396" s="31">
        <f t="shared" si="37"/>
        <v>1554</v>
      </c>
      <c r="I396" s="18">
        <f t="shared" si="36"/>
        <v>9180</v>
      </c>
      <c r="J396" s="31">
        <f t="shared" si="38"/>
        <v>1018980</v>
      </c>
      <c r="K396" s="36">
        <f t="shared" si="39"/>
        <v>2.1637957154060027E-4</v>
      </c>
      <c r="L396" s="36">
        <f t="shared" si="40"/>
        <v>0.1418831761959079</v>
      </c>
      <c r="N396">
        <v>153</v>
      </c>
    </row>
    <row r="397" spans="1:14">
      <c r="A397" s="31">
        <v>391</v>
      </c>
      <c r="B397" s="4" t="s">
        <v>1619</v>
      </c>
      <c r="C397" s="7" t="s">
        <v>669</v>
      </c>
      <c r="D397" s="4" t="s">
        <v>26</v>
      </c>
      <c r="E397" s="18">
        <v>7181824</v>
      </c>
      <c r="F397" s="7">
        <v>8</v>
      </c>
      <c r="G397" s="7">
        <v>4</v>
      </c>
      <c r="H397" s="31">
        <f t="shared" si="37"/>
        <v>32</v>
      </c>
      <c r="I397" s="18">
        <f t="shared" si="36"/>
        <v>3900</v>
      </c>
      <c r="J397" s="31">
        <f t="shared" si="38"/>
        <v>31200</v>
      </c>
      <c r="K397" s="36">
        <f t="shared" si="39"/>
        <v>4.4556925928566338E-6</v>
      </c>
      <c r="L397" s="36">
        <f t="shared" si="40"/>
        <v>4.3443002780352178E-3</v>
      </c>
      <c r="N397">
        <v>65</v>
      </c>
    </row>
    <row r="398" spans="1:14">
      <c r="A398" s="31">
        <v>392</v>
      </c>
      <c r="B398" s="4" t="s">
        <v>1620</v>
      </c>
      <c r="C398" s="4" t="s">
        <v>350</v>
      </c>
      <c r="D398" s="4" t="s">
        <v>26</v>
      </c>
      <c r="E398" s="18">
        <v>7181824</v>
      </c>
      <c r="F398" s="7">
        <v>6528</v>
      </c>
      <c r="G398" s="7">
        <v>18</v>
      </c>
      <c r="H398" s="31">
        <f t="shared" si="37"/>
        <v>117504</v>
      </c>
      <c r="I398" s="18">
        <f t="shared" si="36"/>
        <v>1560</v>
      </c>
      <c r="J398" s="31">
        <f t="shared" si="38"/>
        <v>10183680</v>
      </c>
      <c r="K398" s="36">
        <f t="shared" si="39"/>
        <v>1.6361303200969558E-2</v>
      </c>
      <c r="L398" s="36">
        <f t="shared" si="40"/>
        <v>1.417979610750695</v>
      </c>
      <c r="N398">
        <v>26</v>
      </c>
    </row>
    <row r="399" spans="1:14">
      <c r="A399" s="31">
        <v>393</v>
      </c>
      <c r="B399" s="4" t="s">
        <v>1620</v>
      </c>
      <c r="C399" s="4" t="s">
        <v>670</v>
      </c>
      <c r="D399" s="4" t="s">
        <v>26</v>
      </c>
      <c r="E399" s="18">
        <v>7181824</v>
      </c>
      <c r="F399" s="7">
        <v>10398</v>
      </c>
      <c r="G399" s="7">
        <v>20</v>
      </c>
      <c r="H399" s="31">
        <f t="shared" si="37"/>
        <v>207960</v>
      </c>
      <c r="I399" s="18">
        <f t="shared" si="36"/>
        <v>1320</v>
      </c>
      <c r="J399" s="31">
        <f t="shared" si="38"/>
        <v>13725360</v>
      </c>
      <c r="K399" s="36">
        <f t="shared" si="39"/>
        <v>2.8956432237827047E-2</v>
      </c>
      <c r="L399" s="36">
        <f t="shared" si="40"/>
        <v>1.9111245276965851</v>
      </c>
      <c r="N399">
        <v>22</v>
      </c>
    </row>
    <row r="400" spans="1:14">
      <c r="A400" s="31">
        <v>394</v>
      </c>
      <c r="B400" s="4" t="s">
        <v>1620</v>
      </c>
      <c r="C400" s="4" t="s">
        <v>671</v>
      </c>
      <c r="D400" s="4" t="s">
        <v>26</v>
      </c>
      <c r="E400" s="18">
        <v>7181824</v>
      </c>
      <c r="F400" s="7">
        <v>5068</v>
      </c>
      <c r="G400" s="7">
        <v>12</v>
      </c>
      <c r="H400" s="31">
        <f t="shared" si="37"/>
        <v>60816</v>
      </c>
      <c r="I400" s="18">
        <f t="shared" si="36"/>
        <v>1440</v>
      </c>
      <c r="J400" s="31">
        <f t="shared" si="38"/>
        <v>7297920</v>
      </c>
      <c r="K400" s="36">
        <f t="shared" si="39"/>
        <v>8.4680437727240321E-3</v>
      </c>
      <c r="L400" s="36">
        <f t="shared" si="40"/>
        <v>1.0161652527268838</v>
      </c>
      <c r="N400">
        <v>24</v>
      </c>
    </row>
    <row r="401" spans="1:14">
      <c r="A401" s="31">
        <v>395</v>
      </c>
      <c r="B401" s="4" t="s">
        <v>1620</v>
      </c>
      <c r="C401" s="4" t="s">
        <v>672</v>
      </c>
      <c r="D401" s="4" t="s">
        <v>26</v>
      </c>
      <c r="E401" s="18">
        <v>7181824</v>
      </c>
      <c r="F401" s="7">
        <v>5878</v>
      </c>
      <c r="G401" s="7">
        <v>29</v>
      </c>
      <c r="H401" s="31">
        <f t="shared" si="37"/>
        <v>170462</v>
      </c>
      <c r="I401" s="18">
        <f t="shared" si="36"/>
        <v>2640</v>
      </c>
      <c r="J401" s="31">
        <f t="shared" si="38"/>
        <v>15517920</v>
      </c>
      <c r="K401" s="36">
        <f t="shared" si="39"/>
        <v>2.3735195961360235E-2</v>
      </c>
      <c r="L401" s="36">
        <f t="shared" si="40"/>
        <v>2.1607212875169317</v>
      </c>
      <c r="N401">
        <v>44</v>
      </c>
    </row>
    <row r="402" spans="1:14">
      <c r="A402" s="31">
        <v>396</v>
      </c>
      <c r="B402" s="4" t="s">
        <v>1620</v>
      </c>
      <c r="C402" s="4" t="s">
        <v>673</v>
      </c>
      <c r="D402" s="4" t="s">
        <v>26</v>
      </c>
      <c r="E402" s="18">
        <v>7181824</v>
      </c>
      <c r="F402" s="7">
        <v>7818</v>
      </c>
      <c r="G402" s="7">
        <v>24</v>
      </c>
      <c r="H402" s="31">
        <f t="shared" si="37"/>
        <v>187632</v>
      </c>
      <c r="I402" s="18">
        <f t="shared" si="36"/>
        <v>2100</v>
      </c>
      <c r="J402" s="31">
        <f t="shared" si="38"/>
        <v>16417800</v>
      </c>
      <c r="K402" s="36">
        <f t="shared" si="39"/>
        <v>2.6125953518214871E-2</v>
      </c>
      <c r="L402" s="36">
        <f t="shared" si="40"/>
        <v>2.286020932843801</v>
      </c>
      <c r="N402">
        <v>35</v>
      </c>
    </row>
    <row r="403" spans="1:14">
      <c r="A403" s="31">
        <v>397</v>
      </c>
      <c r="B403" s="4" t="s">
        <v>1620</v>
      </c>
      <c r="C403" s="4" t="s">
        <v>674</v>
      </c>
      <c r="D403" s="4" t="s">
        <v>26</v>
      </c>
      <c r="E403" s="18">
        <v>7181824</v>
      </c>
      <c r="F403" s="7">
        <v>1380</v>
      </c>
      <c r="G403" s="7">
        <v>6</v>
      </c>
      <c r="H403" s="31">
        <f t="shared" si="37"/>
        <v>8280</v>
      </c>
      <c r="I403" s="18">
        <f t="shared" si="36"/>
        <v>1200</v>
      </c>
      <c r="J403" s="31">
        <f t="shared" si="38"/>
        <v>1656000</v>
      </c>
      <c r="K403" s="36">
        <f t="shared" si="39"/>
        <v>1.1529104584016539E-3</v>
      </c>
      <c r="L403" s="36">
        <f t="shared" si="40"/>
        <v>0.23058209168033078</v>
      </c>
      <c r="N403">
        <v>20</v>
      </c>
    </row>
    <row r="404" spans="1:14">
      <c r="A404" s="31">
        <v>398</v>
      </c>
      <c r="B404" s="4" t="s">
        <v>1620</v>
      </c>
      <c r="C404" s="4" t="s">
        <v>675</v>
      </c>
      <c r="D404" s="4" t="s">
        <v>26</v>
      </c>
      <c r="E404" s="18">
        <v>7181824</v>
      </c>
      <c r="F404" s="7">
        <v>4391</v>
      </c>
      <c r="G404" s="7">
        <v>23</v>
      </c>
      <c r="H404" s="31">
        <f t="shared" si="37"/>
        <v>100993</v>
      </c>
      <c r="I404" s="18">
        <f t="shared" si="36"/>
        <v>2340</v>
      </c>
      <c r="J404" s="31">
        <f t="shared" si="38"/>
        <v>10274940</v>
      </c>
      <c r="K404" s="36">
        <f t="shared" si="39"/>
        <v>1.4062305063449063E-2</v>
      </c>
      <c r="L404" s="36">
        <f t="shared" si="40"/>
        <v>1.430686689063948</v>
      </c>
      <c r="N404">
        <v>39</v>
      </c>
    </row>
    <row r="405" spans="1:14">
      <c r="A405" s="31">
        <v>399</v>
      </c>
      <c r="B405" s="4" t="s">
        <v>1620</v>
      </c>
      <c r="C405" s="4" t="s">
        <v>676</v>
      </c>
      <c r="D405" s="4" t="s">
        <v>26</v>
      </c>
      <c r="E405" s="18">
        <v>7181824</v>
      </c>
      <c r="F405" s="7">
        <v>4712</v>
      </c>
      <c r="G405" s="7">
        <v>30</v>
      </c>
      <c r="H405" s="31">
        <f t="shared" si="37"/>
        <v>141360</v>
      </c>
      <c r="I405" s="18">
        <f t="shared" si="36"/>
        <v>2700</v>
      </c>
      <c r="J405" s="31">
        <f t="shared" si="38"/>
        <v>12722400</v>
      </c>
      <c r="K405" s="36">
        <f t="shared" si="39"/>
        <v>1.9683022028944178E-2</v>
      </c>
      <c r="L405" s="36">
        <f t="shared" si="40"/>
        <v>1.7714719826049761</v>
      </c>
      <c r="N405">
        <v>45</v>
      </c>
    </row>
    <row r="406" spans="1:14">
      <c r="A406" s="31">
        <v>400</v>
      </c>
      <c r="B406" s="4" t="s">
        <v>1620</v>
      </c>
      <c r="C406" s="4" t="s">
        <v>677</v>
      </c>
      <c r="D406" s="4" t="s">
        <v>26</v>
      </c>
      <c r="E406" s="18">
        <v>7181824</v>
      </c>
      <c r="F406" s="7">
        <v>8596</v>
      </c>
      <c r="G406" s="7">
        <v>45</v>
      </c>
      <c r="H406" s="31">
        <f t="shared" si="37"/>
        <v>386820</v>
      </c>
      <c r="I406" s="18">
        <f t="shared" si="36"/>
        <v>3420</v>
      </c>
      <c r="J406" s="31">
        <f t="shared" si="38"/>
        <v>29398320</v>
      </c>
      <c r="K406" s="36">
        <f t="shared" si="39"/>
        <v>5.3860969024025096E-2</v>
      </c>
      <c r="L406" s="36">
        <f t="shared" si="40"/>
        <v>4.0934336458259075</v>
      </c>
      <c r="N406">
        <v>57</v>
      </c>
    </row>
    <row r="407" spans="1:14">
      <c r="A407" s="31">
        <v>401</v>
      </c>
      <c r="B407" s="4" t="s">
        <v>1620</v>
      </c>
      <c r="C407" s="4" t="s">
        <v>561</v>
      </c>
      <c r="D407" s="4" t="s">
        <v>26</v>
      </c>
      <c r="E407" s="18">
        <v>7181824</v>
      </c>
      <c r="F407" s="7">
        <v>3630</v>
      </c>
      <c r="G407" s="7">
        <v>36</v>
      </c>
      <c r="H407" s="31">
        <f t="shared" si="37"/>
        <v>130680</v>
      </c>
      <c r="I407" s="18">
        <f t="shared" si="36"/>
        <v>5520</v>
      </c>
      <c r="J407" s="31">
        <f t="shared" si="38"/>
        <v>20037600</v>
      </c>
      <c r="K407" s="36">
        <f t="shared" si="39"/>
        <v>1.8195934626078276E-2</v>
      </c>
      <c r="L407" s="36">
        <f t="shared" si="40"/>
        <v>2.7900433093320025</v>
      </c>
      <c r="N407">
        <v>92</v>
      </c>
    </row>
    <row r="408" spans="1:14">
      <c r="A408" s="31">
        <v>402</v>
      </c>
      <c r="B408" s="4" t="s">
        <v>1620</v>
      </c>
      <c r="C408" s="4" t="s">
        <v>678</v>
      </c>
      <c r="D408" s="4" t="s">
        <v>26</v>
      </c>
      <c r="E408" s="18">
        <v>7181824</v>
      </c>
      <c r="F408" s="7">
        <v>14177</v>
      </c>
      <c r="G408" s="7">
        <v>18</v>
      </c>
      <c r="H408" s="31">
        <f t="shared" si="37"/>
        <v>255186</v>
      </c>
      <c r="I408" s="18">
        <f t="shared" si="36"/>
        <v>1860</v>
      </c>
      <c r="J408" s="31">
        <f t="shared" si="38"/>
        <v>26369220</v>
      </c>
      <c r="K408" s="36">
        <f t="shared" si="39"/>
        <v>3.5532199062522279E-2</v>
      </c>
      <c r="L408" s="36">
        <f t="shared" si="40"/>
        <v>3.6716605697939686</v>
      </c>
      <c r="N408">
        <v>31</v>
      </c>
    </row>
    <row r="409" spans="1:14">
      <c r="A409" s="31">
        <v>403</v>
      </c>
      <c r="B409" s="4" t="s">
        <v>1620</v>
      </c>
      <c r="C409" s="4" t="s">
        <v>679</v>
      </c>
      <c r="D409" s="4" t="s">
        <v>26</v>
      </c>
      <c r="E409" s="18">
        <v>7181824</v>
      </c>
      <c r="F409" s="7">
        <v>7206</v>
      </c>
      <c r="G409" s="7">
        <v>10</v>
      </c>
      <c r="H409" s="31">
        <f t="shared" si="37"/>
        <v>72060</v>
      </c>
      <c r="I409" s="18">
        <f t="shared" si="36"/>
        <v>840</v>
      </c>
      <c r="J409" s="31">
        <f t="shared" si="38"/>
        <v>6053040</v>
      </c>
      <c r="K409" s="36">
        <f t="shared" si="39"/>
        <v>1.0033662757539032E-2</v>
      </c>
      <c r="L409" s="36">
        <f t="shared" si="40"/>
        <v>0.84282767163327865</v>
      </c>
      <c r="N409">
        <v>14</v>
      </c>
    </row>
    <row r="410" spans="1:14">
      <c r="A410" s="31">
        <v>404</v>
      </c>
      <c r="B410" s="4" t="s">
        <v>1620</v>
      </c>
      <c r="C410" s="4" t="s">
        <v>680</v>
      </c>
      <c r="D410" s="4" t="s">
        <v>26</v>
      </c>
      <c r="E410" s="18">
        <v>7181824</v>
      </c>
      <c r="F410" s="7">
        <v>14181</v>
      </c>
      <c r="G410" s="7">
        <v>122</v>
      </c>
      <c r="H410" s="31">
        <f t="shared" si="37"/>
        <v>1730082</v>
      </c>
      <c r="I410" s="18">
        <f t="shared" si="36"/>
        <v>10680</v>
      </c>
      <c r="J410" s="31">
        <f t="shared" si="38"/>
        <v>151453080</v>
      </c>
      <c r="K410" s="36">
        <f t="shared" si="39"/>
        <v>0.24089729851358094</v>
      </c>
      <c r="L410" s="36">
        <f t="shared" si="40"/>
        <v>21.088386460041349</v>
      </c>
      <c r="N410">
        <v>178</v>
      </c>
    </row>
    <row r="411" spans="1:14">
      <c r="A411" s="31">
        <v>405</v>
      </c>
      <c r="B411" s="4" t="s">
        <v>1620</v>
      </c>
      <c r="C411" s="64" t="s">
        <v>309</v>
      </c>
      <c r="D411" s="4" t="s">
        <v>26</v>
      </c>
      <c r="E411" s="18">
        <v>7181824</v>
      </c>
      <c r="F411" s="7">
        <v>763</v>
      </c>
      <c r="G411" s="7">
        <v>7</v>
      </c>
      <c r="H411" s="31">
        <f t="shared" si="37"/>
        <v>5341</v>
      </c>
      <c r="I411" s="18">
        <f t="shared" si="36"/>
        <v>1020</v>
      </c>
      <c r="J411" s="31">
        <f t="shared" si="38"/>
        <v>778260</v>
      </c>
      <c r="K411" s="36">
        <f t="shared" si="39"/>
        <v>7.4368294182647755E-4</v>
      </c>
      <c r="L411" s="36">
        <f t="shared" si="40"/>
        <v>0.10836522866614387</v>
      </c>
      <c r="N411">
        <v>17</v>
      </c>
    </row>
    <row r="412" spans="1:14">
      <c r="A412" s="31">
        <v>406</v>
      </c>
      <c r="B412" s="4" t="s">
        <v>1620</v>
      </c>
      <c r="C412" s="4" t="s">
        <v>681</v>
      </c>
      <c r="D412" s="4" t="s">
        <v>26</v>
      </c>
      <c r="E412" s="18">
        <v>7181824</v>
      </c>
      <c r="F412" s="7">
        <v>10198</v>
      </c>
      <c r="G412" s="7">
        <v>24</v>
      </c>
      <c r="H412" s="31">
        <f t="shared" si="37"/>
        <v>244752</v>
      </c>
      <c r="I412" s="18">
        <f t="shared" si="36"/>
        <v>2700</v>
      </c>
      <c r="J412" s="31">
        <f t="shared" si="38"/>
        <v>27534600</v>
      </c>
      <c r="K412" s="36">
        <f t="shared" si="39"/>
        <v>3.4079364796463965E-2</v>
      </c>
      <c r="L412" s="36">
        <f t="shared" si="40"/>
        <v>3.8339285396021956</v>
      </c>
      <c r="N412">
        <v>45</v>
      </c>
    </row>
    <row r="413" spans="1:14">
      <c r="A413" s="31">
        <v>407</v>
      </c>
      <c r="B413" s="4" t="s">
        <v>1620</v>
      </c>
      <c r="C413" s="4" t="s">
        <v>682</v>
      </c>
      <c r="D413" s="4" t="s">
        <v>26</v>
      </c>
      <c r="E413" s="18">
        <v>7181824</v>
      </c>
      <c r="F413" s="7">
        <v>6780</v>
      </c>
      <c r="G413" s="7">
        <v>17</v>
      </c>
      <c r="H413" s="31">
        <f t="shared" si="37"/>
        <v>115260</v>
      </c>
      <c r="I413" s="18">
        <f t="shared" si="36"/>
        <v>1860</v>
      </c>
      <c r="J413" s="31">
        <f t="shared" si="38"/>
        <v>12610800</v>
      </c>
      <c r="K413" s="36">
        <f t="shared" si="39"/>
        <v>1.6048847757895487E-2</v>
      </c>
      <c r="L413" s="36">
        <f t="shared" si="40"/>
        <v>1.7559327546873886</v>
      </c>
      <c r="N413">
        <v>31</v>
      </c>
    </row>
    <row r="414" spans="1:14">
      <c r="A414" s="31">
        <v>408</v>
      </c>
      <c r="B414" s="4" t="s">
        <v>1620</v>
      </c>
      <c r="C414" s="4" t="s">
        <v>427</v>
      </c>
      <c r="D414" s="4" t="s">
        <v>26</v>
      </c>
      <c r="E414" s="18">
        <v>7181824</v>
      </c>
      <c r="F414" s="7">
        <v>324</v>
      </c>
      <c r="G414" s="7">
        <v>7</v>
      </c>
      <c r="H414" s="31">
        <f t="shared" si="37"/>
        <v>2268</v>
      </c>
      <c r="I414" s="18">
        <f t="shared" si="36"/>
        <v>480</v>
      </c>
      <c r="J414" s="31">
        <f t="shared" si="38"/>
        <v>155520</v>
      </c>
      <c r="K414" s="36">
        <f t="shared" si="39"/>
        <v>3.1579721251871393E-4</v>
      </c>
      <c r="L414" s="36">
        <f t="shared" si="40"/>
        <v>2.165466600128324E-2</v>
      </c>
      <c r="N414">
        <v>8</v>
      </c>
    </row>
    <row r="415" spans="1:14">
      <c r="A415" s="31">
        <v>409</v>
      </c>
      <c r="B415" s="4" t="s">
        <v>1620</v>
      </c>
      <c r="C415" s="4" t="s">
        <v>561</v>
      </c>
      <c r="D415" s="4" t="s">
        <v>26</v>
      </c>
      <c r="E415" s="18">
        <v>7181824</v>
      </c>
      <c r="F415" s="7">
        <v>4274</v>
      </c>
      <c r="G415" s="7">
        <v>8</v>
      </c>
      <c r="H415" s="31">
        <f t="shared" si="37"/>
        <v>34192</v>
      </c>
      <c r="I415" s="18">
        <f t="shared" si="36"/>
        <v>1320</v>
      </c>
      <c r="J415" s="31">
        <f t="shared" si="38"/>
        <v>5641680</v>
      </c>
      <c r="K415" s="36">
        <f t="shared" si="39"/>
        <v>4.7609075354673128E-3</v>
      </c>
      <c r="L415" s="36">
        <f t="shared" si="40"/>
        <v>0.7855497433521067</v>
      </c>
      <c r="N415">
        <v>22</v>
      </c>
    </row>
    <row r="416" spans="1:14">
      <c r="A416" s="31">
        <v>410</v>
      </c>
      <c r="B416" s="4" t="s">
        <v>1620</v>
      </c>
      <c r="C416" s="4" t="s">
        <v>683</v>
      </c>
      <c r="D416" s="4" t="s">
        <v>26</v>
      </c>
      <c r="E416" s="18">
        <v>7181824</v>
      </c>
      <c r="F416" s="7">
        <v>10556</v>
      </c>
      <c r="G416" s="7">
        <v>43</v>
      </c>
      <c r="H416" s="31">
        <f t="shared" si="37"/>
        <v>453908</v>
      </c>
      <c r="I416" s="18">
        <f t="shared" si="36"/>
        <v>3960</v>
      </c>
      <c r="J416" s="31">
        <f t="shared" si="38"/>
        <v>41801760</v>
      </c>
      <c r="K416" s="36">
        <f t="shared" si="39"/>
        <v>6.3202328544949032E-2</v>
      </c>
      <c r="L416" s="36">
        <f t="shared" si="40"/>
        <v>5.8204935125115851</v>
      </c>
      <c r="N416">
        <v>66</v>
      </c>
    </row>
    <row r="417" spans="1:14">
      <c r="A417" s="31">
        <v>411</v>
      </c>
      <c r="B417" s="4" t="s">
        <v>1620</v>
      </c>
      <c r="C417" s="4" t="s">
        <v>684</v>
      </c>
      <c r="D417" s="4" t="s">
        <v>26</v>
      </c>
      <c r="E417" s="18">
        <v>7181824</v>
      </c>
      <c r="F417" s="7">
        <v>8568</v>
      </c>
      <c r="G417" s="7">
        <v>37</v>
      </c>
      <c r="H417" s="31">
        <f t="shared" si="37"/>
        <v>317016</v>
      </c>
      <c r="I417" s="18">
        <f t="shared" si="36"/>
        <v>3180</v>
      </c>
      <c r="J417" s="31">
        <f t="shared" si="38"/>
        <v>27246240</v>
      </c>
      <c r="K417" s="36">
        <f t="shared" si="39"/>
        <v>4.4141432594282458E-2</v>
      </c>
      <c r="L417" s="36">
        <f t="shared" si="40"/>
        <v>3.7937771797248163</v>
      </c>
      <c r="N417">
        <v>53</v>
      </c>
    </row>
    <row r="418" spans="1:14">
      <c r="A418" s="31">
        <v>412</v>
      </c>
      <c r="B418" s="4" t="s">
        <v>1620</v>
      </c>
      <c r="C418" s="4" t="s">
        <v>589</v>
      </c>
      <c r="D418" s="4" t="s">
        <v>26</v>
      </c>
      <c r="E418" s="18">
        <v>7181824</v>
      </c>
      <c r="F418" s="7">
        <v>12503</v>
      </c>
      <c r="G418" s="7">
        <v>12</v>
      </c>
      <c r="H418" s="31">
        <f t="shared" si="37"/>
        <v>150036</v>
      </c>
      <c r="I418" s="18">
        <f t="shared" si="36"/>
        <v>1560</v>
      </c>
      <c r="J418" s="31">
        <f t="shared" si="38"/>
        <v>19504680</v>
      </c>
      <c r="K418" s="36">
        <f t="shared" si="39"/>
        <v>2.0891071683182435E-2</v>
      </c>
      <c r="L418" s="36">
        <f t="shared" si="40"/>
        <v>2.7158393188137162</v>
      </c>
      <c r="N418">
        <v>26</v>
      </c>
    </row>
    <row r="419" spans="1:14">
      <c r="A419" s="31">
        <v>413</v>
      </c>
      <c r="B419" s="4" t="s">
        <v>1620</v>
      </c>
      <c r="C419" s="4" t="s">
        <v>403</v>
      </c>
      <c r="D419" s="4" t="s">
        <v>26</v>
      </c>
      <c r="E419" s="18">
        <v>7181824</v>
      </c>
      <c r="F419" s="7">
        <v>3107</v>
      </c>
      <c r="G419" s="7">
        <v>21</v>
      </c>
      <c r="H419" s="31">
        <f t="shared" si="37"/>
        <v>65247</v>
      </c>
      <c r="I419" s="18">
        <f t="shared" si="36"/>
        <v>2640</v>
      </c>
      <c r="J419" s="31">
        <f t="shared" si="38"/>
        <v>8202480</v>
      </c>
      <c r="K419" s="36">
        <f t="shared" si="39"/>
        <v>9.0850179564411493E-3</v>
      </c>
      <c r="L419" s="36">
        <f t="shared" si="40"/>
        <v>1.1421165430954587</v>
      </c>
      <c r="N419">
        <v>44</v>
      </c>
    </row>
    <row r="420" spans="1:14">
      <c r="A420" s="31">
        <v>414</v>
      </c>
      <c r="B420" s="4" t="s">
        <v>1620</v>
      </c>
      <c r="C420" s="4" t="s">
        <v>685</v>
      </c>
      <c r="D420" s="4" t="s">
        <v>26</v>
      </c>
      <c r="E420" s="18">
        <v>7181824</v>
      </c>
      <c r="F420" s="7">
        <v>11641</v>
      </c>
      <c r="G420" s="7">
        <v>12</v>
      </c>
      <c r="H420" s="31">
        <f t="shared" si="37"/>
        <v>139692</v>
      </c>
      <c r="I420" s="18">
        <f t="shared" si="36"/>
        <v>2280</v>
      </c>
      <c r="J420" s="31">
        <f t="shared" si="38"/>
        <v>26541480</v>
      </c>
      <c r="K420" s="36">
        <f t="shared" si="39"/>
        <v>1.9450769052541526E-2</v>
      </c>
      <c r="L420" s="36">
        <f t="shared" si="40"/>
        <v>3.6956461199828903</v>
      </c>
      <c r="N420">
        <v>38</v>
      </c>
    </row>
    <row r="421" spans="1:14">
      <c r="A421" s="31">
        <v>415</v>
      </c>
      <c r="B421" s="4" t="s">
        <v>1620</v>
      </c>
      <c r="C421" s="4" t="s">
        <v>686</v>
      </c>
      <c r="D421" s="4" t="s">
        <v>26</v>
      </c>
      <c r="E421" s="18">
        <v>7181824</v>
      </c>
      <c r="F421" s="7">
        <v>9249</v>
      </c>
      <c r="G421" s="7">
        <v>10</v>
      </c>
      <c r="H421" s="31">
        <f t="shared" si="37"/>
        <v>92490</v>
      </c>
      <c r="I421" s="18">
        <f t="shared" si="36"/>
        <v>1200</v>
      </c>
      <c r="J421" s="31">
        <f t="shared" si="38"/>
        <v>11098800</v>
      </c>
      <c r="K421" s="36">
        <f t="shared" si="39"/>
        <v>1.2878343997290939E-2</v>
      </c>
      <c r="L421" s="36">
        <f t="shared" si="40"/>
        <v>1.5454012796749126</v>
      </c>
      <c r="N421">
        <v>20</v>
      </c>
    </row>
    <row r="422" spans="1:14">
      <c r="A422" s="31">
        <v>416</v>
      </c>
      <c r="B422" s="4" t="s">
        <v>1620</v>
      </c>
      <c r="C422" s="4" t="s">
        <v>687</v>
      </c>
      <c r="D422" s="4" t="s">
        <v>26</v>
      </c>
      <c r="E422" s="18">
        <v>7181824</v>
      </c>
      <c r="F422" s="7">
        <v>3779</v>
      </c>
      <c r="G422" s="7">
        <v>20</v>
      </c>
      <c r="H422" s="31">
        <f t="shared" si="37"/>
        <v>75580</v>
      </c>
      <c r="I422" s="18">
        <f t="shared" si="36"/>
        <v>1920</v>
      </c>
      <c r="J422" s="31">
        <f t="shared" si="38"/>
        <v>7255680</v>
      </c>
      <c r="K422" s="36">
        <f t="shared" si="39"/>
        <v>1.0523788942753262E-2</v>
      </c>
      <c r="L422" s="36">
        <f t="shared" si="40"/>
        <v>1.0102837385043131</v>
      </c>
      <c r="N422">
        <v>32</v>
      </c>
    </row>
    <row r="423" spans="1:14">
      <c r="A423" s="31">
        <v>417</v>
      </c>
      <c r="B423" s="4" t="s">
        <v>1620</v>
      </c>
      <c r="C423" s="4" t="s">
        <v>688</v>
      </c>
      <c r="D423" s="4" t="s">
        <v>26</v>
      </c>
      <c r="E423" s="18">
        <v>7181824</v>
      </c>
      <c r="F423" s="7">
        <v>9917</v>
      </c>
      <c r="G423" s="7">
        <v>23</v>
      </c>
      <c r="H423" s="31">
        <f t="shared" si="37"/>
        <v>228091</v>
      </c>
      <c r="I423" s="18">
        <f t="shared" si="36"/>
        <v>2460</v>
      </c>
      <c r="J423" s="31">
        <f t="shared" si="38"/>
        <v>24395820</v>
      </c>
      <c r="K423" s="36">
        <f t="shared" si="39"/>
        <v>3.1759480599914451E-2</v>
      </c>
      <c r="L423" s="36">
        <f t="shared" si="40"/>
        <v>3.3968835772082411</v>
      </c>
      <c r="N423">
        <v>41</v>
      </c>
    </row>
    <row r="424" spans="1:14">
      <c r="A424" s="31">
        <v>418</v>
      </c>
      <c r="B424" s="4" t="s">
        <v>1620</v>
      </c>
      <c r="C424" s="4" t="s">
        <v>689</v>
      </c>
      <c r="D424" s="4" t="s">
        <v>26</v>
      </c>
      <c r="E424" s="18">
        <v>7181824</v>
      </c>
      <c r="F424" s="7">
        <v>6882</v>
      </c>
      <c r="G424" s="7">
        <v>11</v>
      </c>
      <c r="H424" s="31">
        <f t="shared" si="37"/>
        <v>75702</v>
      </c>
      <c r="I424" s="18">
        <f t="shared" si="36"/>
        <v>840</v>
      </c>
      <c r="J424" s="31">
        <f t="shared" si="38"/>
        <v>5780880</v>
      </c>
      <c r="K424" s="36">
        <f t="shared" si="39"/>
        <v>1.0540776270763528E-2</v>
      </c>
      <c r="L424" s="36">
        <f t="shared" si="40"/>
        <v>0.804932006131033</v>
      </c>
      <c r="N424">
        <v>14</v>
      </c>
    </row>
    <row r="425" spans="1:14">
      <c r="A425" s="31">
        <v>419</v>
      </c>
      <c r="B425" s="4" t="s">
        <v>1620</v>
      </c>
      <c r="C425" s="4" t="s">
        <v>690</v>
      </c>
      <c r="D425" s="4" t="s">
        <v>26</v>
      </c>
      <c r="E425" s="18">
        <v>7181824</v>
      </c>
      <c r="F425" s="7">
        <v>2084</v>
      </c>
      <c r="G425" s="7">
        <v>8</v>
      </c>
      <c r="H425" s="31">
        <f t="shared" si="37"/>
        <v>16672</v>
      </c>
      <c r="I425" s="18">
        <f t="shared" si="36"/>
        <v>540</v>
      </c>
      <c r="J425" s="31">
        <f t="shared" si="38"/>
        <v>1125360</v>
      </c>
      <c r="K425" s="36">
        <f t="shared" si="39"/>
        <v>2.3214158408783061E-3</v>
      </c>
      <c r="L425" s="36">
        <f t="shared" si="40"/>
        <v>0.15669556925928566</v>
      </c>
      <c r="N425">
        <v>9</v>
      </c>
    </row>
    <row r="426" spans="1:14">
      <c r="A426" s="31">
        <v>420</v>
      </c>
      <c r="B426" s="4" t="s">
        <v>1620</v>
      </c>
      <c r="C426" s="4" t="s">
        <v>563</v>
      </c>
      <c r="D426" s="4" t="s">
        <v>26</v>
      </c>
      <c r="E426" s="18">
        <v>7181824</v>
      </c>
      <c r="F426" s="7">
        <v>8055</v>
      </c>
      <c r="G426" s="7">
        <v>17</v>
      </c>
      <c r="H426" s="31">
        <f t="shared" si="37"/>
        <v>136935</v>
      </c>
      <c r="I426" s="18">
        <f t="shared" si="36"/>
        <v>1560</v>
      </c>
      <c r="J426" s="31">
        <f t="shared" si="38"/>
        <v>12565800</v>
      </c>
      <c r="K426" s="36">
        <f t="shared" si="39"/>
        <v>1.9066883287588224E-2</v>
      </c>
      <c r="L426" s="36">
        <f t="shared" si="40"/>
        <v>1.7496669369786839</v>
      </c>
      <c r="N426">
        <v>26</v>
      </c>
    </row>
    <row r="427" spans="1:14">
      <c r="A427" s="31">
        <v>421</v>
      </c>
      <c r="B427" s="4" t="s">
        <v>1620</v>
      </c>
      <c r="C427" s="4" t="s">
        <v>561</v>
      </c>
      <c r="D427" s="4" t="s">
        <v>26</v>
      </c>
      <c r="E427" s="18">
        <v>7181824</v>
      </c>
      <c r="F427" s="7">
        <v>7152</v>
      </c>
      <c r="G427" s="7">
        <v>10</v>
      </c>
      <c r="H427" s="31">
        <f t="shared" si="37"/>
        <v>71520</v>
      </c>
      <c r="I427" s="18">
        <f t="shared" si="36"/>
        <v>720</v>
      </c>
      <c r="J427" s="31">
        <f t="shared" si="38"/>
        <v>5149440</v>
      </c>
      <c r="K427" s="36">
        <f t="shared" si="39"/>
        <v>9.9584729450345761E-3</v>
      </c>
      <c r="L427" s="36">
        <f t="shared" si="40"/>
        <v>0.71701005204248947</v>
      </c>
      <c r="N427">
        <v>12</v>
      </c>
    </row>
    <row r="428" spans="1:14">
      <c r="A428" s="31">
        <v>422</v>
      </c>
      <c r="B428" s="4" t="s">
        <v>1620</v>
      </c>
      <c r="C428" s="4" t="s">
        <v>416</v>
      </c>
      <c r="D428" s="4" t="s">
        <v>26</v>
      </c>
      <c r="E428" s="18">
        <v>7181824</v>
      </c>
      <c r="F428" s="7">
        <v>8722</v>
      </c>
      <c r="G428" s="7">
        <v>23</v>
      </c>
      <c r="H428" s="31">
        <f t="shared" si="37"/>
        <v>200606</v>
      </c>
      <c r="I428" s="18">
        <f t="shared" si="36"/>
        <v>1800</v>
      </c>
      <c r="J428" s="31">
        <f t="shared" si="38"/>
        <v>15699600</v>
      </c>
      <c r="K428" s="36">
        <f t="shared" si="39"/>
        <v>2.7932458383831182E-2</v>
      </c>
      <c r="L428" s="36">
        <f t="shared" si="40"/>
        <v>2.1860184822128752</v>
      </c>
      <c r="N428">
        <v>30</v>
      </c>
    </row>
    <row r="429" spans="1:14">
      <c r="A429" s="31">
        <v>423</v>
      </c>
      <c r="B429" s="4" t="s">
        <v>1620</v>
      </c>
      <c r="C429" s="4" t="s">
        <v>691</v>
      </c>
      <c r="D429" s="4" t="s">
        <v>26</v>
      </c>
      <c r="E429" s="18">
        <v>7181824</v>
      </c>
      <c r="F429" s="7">
        <v>5071</v>
      </c>
      <c r="G429" s="7">
        <v>10</v>
      </c>
      <c r="H429" s="31">
        <f t="shared" si="37"/>
        <v>50710</v>
      </c>
      <c r="I429" s="18">
        <f t="shared" si="36"/>
        <v>780</v>
      </c>
      <c r="J429" s="31">
        <f t="shared" si="38"/>
        <v>3955380</v>
      </c>
      <c r="K429" s="36">
        <f t="shared" si="39"/>
        <v>7.0608803557424965E-3</v>
      </c>
      <c r="L429" s="36">
        <f t="shared" si="40"/>
        <v>0.55074866774791476</v>
      </c>
      <c r="N429">
        <v>13</v>
      </c>
    </row>
    <row r="430" spans="1:14">
      <c r="A430" s="31">
        <v>424</v>
      </c>
      <c r="B430" s="4" t="s">
        <v>1620</v>
      </c>
      <c r="C430" s="4" t="s">
        <v>692</v>
      </c>
      <c r="D430" s="4" t="s">
        <v>26</v>
      </c>
      <c r="E430" s="18">
        <v>7181824</v>
      </c>
      <c r="F430" s="7">
        <v>5539</v>
      </c>
      <c r="G430" s="7">
        <v>22</v>
      </c>
      <c r="H430" s="31">
        <f t="shared" si="37"/>
        <v>121858</v>
      </c>
      <c r="I430" s="18">
        <f t="shared" si="36"/>
        <v>1680</v>
      </c>
      <c r="J430" s="31">
        <f t="shared" si="38"/>
        <v>9305520</v>
      </c>
      <c r="K430" s="36">
        <f t="shared" si="39"/>
        <v>1.6967555874385115E-2</v>
      </c>
      <c r="L430" s="36">
        <f t="shared" si="40"/>
        <v>1.2957042667712269</v>
      </c>
      <c r="N430">
        <v>28</v>
      </c>
    </row>
    <row r="431" spans="1:14">
      <c r="A431" s="31">
        <v>425</v>
      </c>
      <c r="B431" s="4" t="s">
        <v>1620</v>
      </c>
      <c r="C431" s="4" t="s">
        <v>693</v>
      </c>
      <c r="D431" s="4" t="s">
        <v>26</v>
      </c>
      <c r="E431" s="18">
        <v>7181824</v>
      </c>
      <c r="F431" s="7">
        <v>8001</v>
      </c>
      <c r="G431" s="7">
        <v>18</v>
      </c>
      <c r="H431" s="31">
        <f t="shared" si="37"/>
        <v>144018</v>
      </c>
      <c r="I431" s="18">
        <f t="shared" si="36"/>
        <v>1500</v>
      </c>
      <c r="J431" s="31">
        <f t="shared" si="38"/>
        <v>12001500</v>
      </c>
      <c r="K431" s="36">
        <f t="shared" si="39"/>
        <v>2.0053122994938333E-2</v>
      </c>
      <c r="L431" s="36">
        <f t="shared" si="40"/>
        <v>1.6710935829115279</v>
      </c>
      <c r="N431">
        <v>25</v>
      </c>
    </row>
    <row r="432" spans="1:14">
      <c r="A432" s="31">
        <v>426</v>
      </c>
      <c r="B432" s="4" t="s">
        <v>1620</v>
      </c>
      <c r="C432" s="4" t="s">
        <v>694</v>
      </c>
      <c r="D432" s="4" t="s">
        <v>26</v>
      </c>
      <c r="E432" s="18">
        <v>7181824</v>
      </c>
      <c r="F432" s="7">
        <v>5132</v>
      </c>
      <c r="G432" s="7">
        <v>13</v>
      </c>
      <c r="H432" s="31">
        <f t="shared" si="37"/>
        <v>66716</v>
      </c>
      <c r="I432" s="18">
        <f t="shared" si="36"/>
        <v>2220</v>
      </c>
      <c r="J432" s="31">
        <f t="shared" si="38"/>
        <v>11393040</v>
      </c>
      <c r="K432" s="36">
        <f t="shared" si="39"/>
        <v>9.2895620945319737E-3</v>
      </c>
      <c r="L432" s="36">
        <f t="shared" si="40"/>
        <v>1.5863713730662294</v>
      </c>
      <c r="N432">
        <v>37</v>
      </c>
    </row>
    <row r="433" spans="1:14">
      <c r="A433" s="31">
        <v>427</v>
      </c>
      <c r="B433" s="4" t="s">
        <v>1620</v>
      </c>
      <c r="C433" s="4" t="s">
        <v>695</v>
      </c>
      <c r="D433" s="4" t="s">
        <v>26</v>
      </c>
      <c r="E433" s="18">
        <v>7181824</v>
      </c>
      <c r="F433" s="7">
        <v>9301</v>
      </c>
      <c r="G433" s="7">
        <v>26</v>
      </c>
      <c r="H433" s="31">
        <f t="shared" si="37"/>
        <v>241826</v>
      </c>
      <c r="I433" s="18">
        <f t="shared" si="36"/>
        <v>660</v>
      </c>
      <c r="J433" s="31">
        <f t="shared" si="38"/>
        <v>6138660</v>
      </c>
      <c r="K433" s="36">
        <f t="shared" si="39"/>
        <v>3.3671947405004635E-2</v>
      </c>
      <c r="L433" s="36">
        <f t="shared" si="40"/>
        <v>0.85474943412704074</v>
      </c>
      <c r="N433">
        <v>11</v>
      </c>
    </row>
    <row r="434" spans="1:14">
      <c r="A434" s="31">
        <v>428</v>
      </c>
      <c r="B434" s="4" t="s">
        <v>1620</v>
      </c>
      <c r="C434" s="4" t="s">
        <v>696</v>
      </c>
      <c r="D434" s="4" t="s">
        <v>26</v>
      </c>
      <c r="E434" s="18">
        <v>7181824</v>
      </c>
      <c r="F434" s="7">
        <v>4562</v>
      </c>
      <c r="G434" s="7">
        <v>11</v>
      </c>
      <c r="H434" s="31">
        <f t="shared" si="37"/>
        <v>50182</v>
      </c>
      <c r="I434" s="18">
        <f t="shared" si="36"/>
        <v>720</v>
      </c>
      <c r="J434" s="31">
        <f t="shared" si="38"/>
        <v>3284640</v>
      </c>
      <c r="K434" s="36">
        <f t="shared" si="39"/>
        <v>6.9873614279603626E-3</v>
      </c>
      <c r="L434" s="36">
        <f t="shared" si="40"/>
        <v>0.45735456619376919</v>
      </c>
      <c r="N434">
        <v>12</v>
      </c>
    </row>
    <row r="435" spans="1:14">
      <c r="A435" s="31">
        <v>429</v>
      </c>
      <c r="B435" s="4" t="s">
        <v>1620</v>
      </c>
      <c r="C435" s="4" t="s">
        <v>697</v>
      </c>
      <c r="D435" s="4" t="s">
        <v>26</v>
      </c>
      <c r="E435" s="18">
        <v>7181824</v>
      </c>
      <c r="F435" s="7">
        <v>5270</v>
      </c>
      <c r="G435" s="7">
        <v>5</v>
      </c>
      <c r="H435" s="31">
        <f t="shared" si="37"/>
        <v>26350</v>
      </c>
      <c r="I435" s="18">
        <f t="shared" si="36"/>
        <v>240</v>
      </c>
      <c r="J435" s="31">
        <f t="shared" si="38"/>
        <v>1264800</v>
      </c>
      <c r="K435" s="36">
        <f t="shared" si="39"/>
        <v>3.6689843694303844E-3</v>
      </c>
      <c r="L435" s="36">
        <f t="shared" si="40"/>
        <v>0.17611124973265843</v>
      </c>
      <c r="N435">
        <v>4</v>
      </c>
    </row>
    <row r="436" spans="1:14">
      <c r="A436" s="31">
        <v>430</v>
      </c>
      <c r="B436" s="4" t="s">
        <v>1620</v>
      </c>
      <c r="C436" s="4" t="s">
        <v>698</v>
      </c>
      <c r="D436" s="4" t="s">
        <v>26</v>
      </c>
      <c r="E436" s="18">
        <v>7181824</v>
      </c>
      <c r="F436" s="7">
        <v>11029</v>
      </c>
      <c r="G436" s="7">
        <v>18</v>
      </c>
      <c r="H436" s="31">
        <f t="shared" si="37"/>
        <v>198522</v>
      </c>
      <c r="I436" s="18">
        <f t="shared" si="36"/>
        <v>1680</v>
      </c>
      <c r="J436" s="31">
        <f t="shared" si="38"/>
        <v>18528720</v>
      </c>
      <c r="K436" s="36">
        <f t="shared" si="39"/>
        <v>2.7642281403721394E-2</v>
      </c>
      <c r="L436" s="36">
        <f t="shared" si="40"/>
        <v>2.5799462643473303</v>
      </c>
      <c r="N436">
        <v>28</v>
      </c>
    </row>
    <row r="437" spans="1:14">
      <c r="A437" s="31">
        <v>431</v>
      </c>
      <c r="B437" s="4" t="s">
        <v>1620</v>
      </c>
      <c r="C437" s="4" t="s">
        <v>699</v>
      </c>
      <c r="D437" s="4" t="s">
        <v>26</v>
      </c>
      <c r="E437" s="18">
        <v>7181824</v>
      </c>
      <c r="F437" s="7">
        <v>7400</v>
      </c>
      <c r="G437" s="7">
        <v>10</v>
      </c>
      <c r="H437" s="31">
        <f t="shared" si="37"/>
        <v>74000</v>
      </c>
      <c r="I437" s="18">
        <f t="shared" si="36"/>
        <v>840</v>
      </c>
      <c r="J437" s="31">
        <f t="shared" si="38"/>
        <v>6216000</v>
      </c>
      <c r="K437" s="36">
        <f t="shared" si="39"/>
        <v>1.0303789120980966E-2</v>
      </c>
      <c r="L437" s="36">
        <f t="shared" si="40"/>
        <v>0.86551828616240112</v>
      </c>
      <c r="N437">
        <v>14</v>
      </c>
    </row>
    <row r="438" spans="1:14">
      <c r="A438" s="31">
        <v>432</v>
      </c>
      <c r="B438" s="4" t="s">
        <v>1620</v>
      </c>
      <c r="C438" s="4" t="s">
        <v>700</v>
      </c>
      <c r="D438" s="4" t="s">
        <v>26</v>
      </c>
      <c r="E438" s="18">
        <v>7181824</v>
      </c>
      <c r="F438" s="7">
        <v>3670</v>
      </c>
      <c r="G438" s="7">
        <v>7</v>
      </c>
      <c r="H438" s="31">
        <f t="shared" si="37"/>
        <v>25690</v>
      </c>
      <c r="I438" s="18">
        <f t="shared" si="36"/>
        <v>480</v>
      </c>
      <c r="J438" s="31">
        <f t="shared" si="38"/>
        <v>1761600</v>
      </c>
      <c r="K438" s="36">
        <f t="shared" si="39"/>
        <v>3.5770857097027161E-3</v>
      </c>
      <c r="L438" s="36">
        <f t="shared" si="40"/>
        <v>0.24528587723675768</v>
      </c>
      <c r="N438">
        <v>8</v>
      </c>
    </row>
    <row r="439" spans="1:14">
      <c r="A439" s="31">
        <v>433</v>
      </c>
      <c r="B439" s="4" t="s">
        <v>1620</v>
      </c>
      <c r="C439" s="4" t="s">
        <v>701</v>
      </c>
      <c r="D439" s="4" t="s">
        <v>26</v>
      </c>
      <c r="E439" s="18">
        <v>7181824</v>
      </c>
      <c r="F439" s="7">
        <v>8305</v>
      </c>
      <c r="G439" s="7">
        <v>7</v>
      </c>
      <c r="H439" s="31">
        <f t="shared" si="37"/>
        <v>58135</v>
      </c>
      <c r="I439" s="18">
        <f t="shared" si="36"/>
        <v>1200</v>
      </c>
      <c r="J439" s="31">
        <f t="shared" si="38"/>
        <v>9966000</v>
      </c>
      <c r="K439" s="36">
        <f t="shared" si="39"/>
        <v>8.0947402776787632E-3</v>
      </c>
      <c r="L439" s="36">
        <f t="shared" si="40"/>
        <v>1.3876697618877878</v>
      </c>
      <c r="N439">
        <v>20</v>
      </c>
    </row>
    <row r="440" spans="1:14">
      <c r="A440" s="31">
        <v>434</v>
      </c>
      <c r="B440" s="4" t="s">
        <v>1620</v>
      </c>
      <c r="C440" s="4" t="s">
        <v>702</v>
      </c>
      <c r="D440" s="4" t="s">
        <v>26</v>
      </c>
      <c r="E440" s="18">
        <v>7181824</v>
      </c>
      <c r="F440" s="7">
        <v>2411</v>
      </c>
      <c r="G440" s="7">
        <v>1</v>
      </c>
      <c r="H440" s="31">
        <f t="shared" si="37"/>
        <v>2411</v>
      </c>
      <c r="I440" s="18">
        <f t="shared" si="36"/>
        <v>300</v>
      </c>
      <c r="J440" s="31">
        <f t="shared" si="38"/>
        <v>723300</v>
      </c>
      <c r="K440" s="36">
        <f t="shared" si="39"/>
        <v>3.3570858879304198E-4</v>
      </c>
      <c r="L440" s="36">
        <f t="shared" si="40"/>
        <v>0.1007125766379126</v>
      </c>
      <c r="N440">
        <v>5</v>
      </c>
    </row>
    <row r="441" spans="1:14">
      <c r="A441" s="31">
        <v>435</v>
      </c>
      <c r="B441" s="4" t="s">
        <v>1620</v>
      </c>
      <c r="C441" s="4" t="s">
        <v>703</v>
      </c>
      <c r="D441" s="4" t="s">
        <v>26</v>
      </c>
      <c r="E441" s="18">
        <v>7181824</v>
      </c>
      <c r="F441" s="7">
        <v>1964</v>
      </c>
      <c r="G441" s="7">
        <v>2</v>
      </c>
      <c r="H441" s="31">
        <f t="shared" si="37"/>
        <v>3928</v>
      </c>
      <c r="I441" s="18">
        <f t="shared" si="36"/>
        <v>240</v>
      </c>
      <c r="J441" s="31">
        <f t="shared" si="38"/>
        <v>471360</v>
      </c>
      <c r="K441" s="36">
        <f t="shared" si="39"/>
        <v>5.4693626577315179E-4</v>
      </c>
      <c r="L441" s="36">
        <f t="shared" si="40"/>
        <v>6.5632351892778218E-2</v>
      </c>
      <c r="N441">
        <v>4</v>
      </c>
    </row>
    <row r="442" spans="1:14">
      <c r="A442" s="31">
        <v>436</v>
      </c>
      <c r="B442" s="4" t="s">
        <v>1620</v>
      </c>
      <c r="C442" s="4" t="s">
        <v>563</v>
      </c>
      <c r="D442" s="4" t="s">
        <v>26</v>
      </c>
      <c r="E442" s="18">
        <v>7181824</v>
      </c>
      <c r="F442" s="7">
        <v>9841</v>
      </c>
      <c r="G442" s="7">
        <v>9</v>
      </c>
      <c r="H442" s="31">
        <f t="shared" si="37"/>
        <v>88569</v>
      </c>
      <c r="I442" s="18">
        <f t="shared" si="36"/>
        <v>780</v>
      </c>
      <c r="J442" s="31">
        <f t="shared" si="38"/>
        <v>7675980</v>
      </c>
      <c r="K442" s="36">
        <f t="shared" si="39"/>
        <v>1.2332382414272475E-2</v>
      </c>
      <c r="L442" s="36">
        <f t="shared" si="40"/>
        <v>1.0688064759036144</v>
      </c>
      <c r="N442">
        <v>13</v>
      </c>
    </row>
    <row r="443" spans="1:14">
      <c r="A443" s="31">
        <v>437</v>
      </c>
      <c r="B443" s="4" t="s">
        <v>1620</v>
      </c>
      <c r="C443" s="4" t="s">
        <v>551</v>
      </c>
      <c r="D443" s="4" t="s">
        <v>26</v>
      </c>
      <c r="E443" s="18">
        <v>7181824</v>
      </c>
      <c r="F443" s="7">
        <v>8735</v>
      </c>
      <c r="G443" s="7">
        <v>19</v>
      </c>
      <c r="H443" s="31">
        <f t="shared" si="37"/>
        <v>165965</v>
      </c>
      <c r="I443" s="18">
        <f t="shared" si="36"/>
        <v>1500</v>
      </c>
      <c r="J443" s="31">
        <f t="shared" si="38"/>
        <v>13102500</v>
      </c>
      <c r="K443" s="36">
        <f t="shared" si="39"/>
        <v>2.3109031911670349E-2</v>
      </c>
      <c r="L443" s="36">
        <f t="shared" si="40"/>
        <v>1.8243972561845012</v>
      </c>
      <c r="N443">
        <v>25</v>
      </c>
    </row>
    <row r="444" spans="1:14">
      <c r="A444" s="31">
        <v>438</v>
      </c>
      <c r="B444" s="4" t="s">
        <v>1620</v>
      </c>
      <c r="C444" s="4" t="s">
        <v>704</v>
      </c>
      <c r="D444" s="4" t="s">
        <v>26</v>
      </c>
      <c r="E444" s="18">
        <v>7181824</v>
      </c>
      <c r="F444" s="7">
        <v>65</v>
      </c>
      <c r="G444" s="7">
        <v>0</v>
      </c>
      <c r="H444" s="31">
        <f t="shared" si="37"/>
        <v>0</v>
      </c>
      <c r="I444" s="18">
        <f t="shared" si="36"/>
        <v>0</v>
      </c>
      <c r="J444" s="31">
        <f t="shared" si="38"/>
        <v>0</v>
      </c>
      <c r="K444" s="36">
        <f t="shared" si="39"/>
        <v>0</v>
      </c>
      <c r="L444" s="36">
        <f t="shared" si="40"/>
        <v>0</v>
      </c>
      <c r="N444">
        <v>0</v>
      </c>
    </row>
    <row r="445" spans="1:14">
      <c r="A445" s="31">
        <v>439</v>
      </c>
      <c r="B445" s="4" t="s">
        <v>1620</v>
      </c>
      <c r="C445" s="4" t="s">
        <v>705</v>
      </c>
      <c r="D445" s="4" t="s">
        <v>26</v>
      </c>
      <c r="E445" s="18">
        <v>7181824</v>
      </c>
      <c r="F445" s="7">
        <v>3603</v>
      </c>
      <c r="G445" s="7">
        <v>7</v>
      </c>
      <c r="H445" s="31">
        <f t="shared" si="37"/>
        <v>25221</v>
      </c>
      <c r="I445" s="18">
        <f t="shared" si="36"/>
        <v>420</v>
      </c>
      <c r="J445" s="31">
        <f t="shared" si="38"/>
        <v>1513260</v>
      </c>
      <c r="K445" s="36">
        <f t="shared" si="39"/>
        <v>3.5117819651386611E-3</v>
      </c>
      <c r="L445" s="36">
        <f t="shared" si="40"/>
        <v>0.21070691790831966</v>
      </c>
      <c r="N445">
        <v>7</v>
      </c>
    </row>
    <row r="446" spans="1:14">
      <c r="A446" s="31">
        <v>440</v>
      </c>
      <c r="B446" s="4" t="s">
        <v>1620</v>
      </c>
      <c r="C446" s="4" t="s">
        <v>563</v>
      </c>
      <c r="D446" s="4" t="s">
        <v>26</v>
      </c>
      <c r="E446" s="18">
        <v>7181824</v>
      </c>
      <c r="F446" s="7">
        <v>5786</v>
      </c>
      <c r="G446" s="7">
        <v>14</v>
      </c>
      <c r="H446" s="31">
        <f t="shared" si="37"/>
        <v>81004</v>
      </c>
      <c r="I446" s="18">
        <f t="shared" si="36"/>
        <v>1500</v>
      </c>
      <c r="J446" s="31">
        <f t="shared" si="38"/>
        <v>8679000</v>
      </c>
      <c r="K446" s="36">
        <f t="shared" si="39"/>
        <v>1.1279028837242461E-2</v>
      </c>
      <c r="L446" s="36">
        <f t="shared" si="40"/>
        <v>1.2084673754188351</v>
      </c>
      <c r="N446">
        <v>25</v>
      </c>
    </row>
    <row r="447" spans="1:14">
      <c r="A447" s="31">
        <v>441</v>
      </c>
      <c r="B447" s="4" t="s">
        <v>1620</v>
      </c>
      <c r="C447" s="4" t="s">
        <v>561</v>
      </c>
      <c r="D447" s="4" t="s">
        <v>26</v>
      </c>
      <c r="E447" s="18">
        <v>7181824</v>
      </c>
      <c r="F447" s="7">
        <v>7713</v>
      </c>
      <c r="G447" s="7">
        <v>24</v>
      </c>
      <c r="H447" s="31">
        <f t="shared" si="37"/>
        <v>185112</v>
      </c>
      <c r="I447" s="18">
        <f t="shared" si="36"/>
        <v>3780</v>
      </c>
      <c r="J447" s="31">
        <f t="shared" si="38"/>
        <v>29155140</v>
      </c>
      <c r="K447" s="36">
        <f t="shared" si="39"/>
        <v>2.577506772652741E-2</v>
      </c>
      <c r="L447" s="36">
        <f t="shared" si="40"/>
        <v>4.0595731669280672</v>
      </c>
      <c r="N447">
        <v>63</v>
      </c>
    </row>
    <row r="448" spans="1:14">
      <c r="A448" s="31">
        <v>442</v>
      </c>
      <c r="B448" s="4" t="s">
        <v>1620</v>
      </c>
      <c r="C448" s="4" t="s">
        <v>706</v>
      </c>
      <c r="D448" s="4" t="s">
        <v>26</v>
      </c>
      <c r="E448" s="18">
        <v>7181824</v>
      </c>
      <c r="F448" s="7">
        <v>49</v>
      </c>
      <c r="G448" s="7">
        <v>4</v>
      </c>
      <c r="H448" s="31">
        <f t="shared" si="37"/>
        <v>196</v>
      </c>
      <c r="I448" s="18">
        <f t="shared" si="36"/>
        <v>900</v>
      </c>
      <c r="J448" s="31">
        <f t="shared" si="38"/>
        <v>44100</v>
      </c>
      <c r="K448" s="36">
        <f t="shared" si="39"/>
        <v>2.7291117131246881E-5</v>
      </c>
      <c r="L448" s="36">
        <f t="shared" si="40"/>
        <v>6.1405013545305486E-3</v>
      </c>
      <c r="N448">
        <v>15</v>
      </c>
    </row>
    <row r="449" spans="1:14">
      <c r="A449" s="31">
        <v>443</v>
      </c>
      <c r="B449" s="4" t="s">
        <v>1620</v>
      </c>
      <c r="C449" s="4" t="s">
        <v>582</v>
      </c>
      <c r="D449" s="4" t="s">
        <v>26</v>
      </c>
      <c r="E449" s="18">
        <v>7181824</v>
      </c>
      <c r="F449" s="7">
        <v>5605</v>
      </c>
      <c r="G449" s="7">
        <v>35</v>
      </c>
      <c r="H449" s="31">
        <f t="shared" si="37"/>
        <v>196175</v>
      </c>
      <c r="I449" s="18">
        <f t="shared" si="36"/>
        <v>3600</v>
      </c>
      <c r="J449" s="31">
        <f t="shared" si="38"/>
        <v>20178000</v>
      </c>
      <c r="K449" s="36">
        <f t="shared" si="39"/>
        <v>2.7315484200114065E-2</v>
      </c>
      <c r="L449" s="36">
        <f t="shared" si="40"/>
        <v>2.8095926605831609</v>
      </c>
      <c r="N449">
        <v>60</v>
      </c>
    </row>
    <row r="450" spans="1:14">
      <c r="A450" s="31">
        <v>444</v>
      </c>
      <c r="B450" s="4" t="s">
        <v>1620</v>
      </c>
      <c r="C450" s="4" t="s">
        <v>403</v>
      </c>
      <c r="D450" s="4" t="s">
        <v>26</v>
      </c>
      <c r="E450" s="18">
        <v>7181824</v>
      </c>
      <c r="F450" s="7">
        <v>9883</v>
      </c>
      <c r="G450" s="7">
        <v>37</v>
      </c>
      <c r="H450" s="31">
        <f t="shared" si="37"/>
        <v>365671</v>
      </c>
      <c r="I450" s="18">
        <f t="shared" ref="I450:I511" si="41">N450*60</f>
        <v>4980</v>
      </c>
      <c r="J450" s="31">
        <f t="shared" si="38"/>
        <v>49217340</v>
      </c>
      <c r="K450" s="36">
        <f t="shared" si="39"/>
        <v>5.0916173941327442E-2</v>
      </c>
      <c r="L450" s="36">
        <f t="shared" si="40"/>
        <v>6.8530417899408285</v>
      </c>
      <c r="N450">
        <v>83</v>
      </c>
    </row>
    <row r="451" spans="1:14">
      <c r="A451" s="31">
        <v>445</v>
      </c>
      <c r="B451" s="4" t="s">
        <v>1620</v>
      </c>
      <c r="C451" s="4" t="s">
        <v>707</v>
      </c>
      <c r="D451" s="4" t="s">
        <v>26</v>
      </c>
      <c r="E451" s="18">
        <v>7181824</v>
      </c>
      <c r="F451" s="7">
        <v>10569</v>
      </c>
      <c r="G451" s="7">
        <v>6</v>
      </c>
      <c r="H451" s="31">
        <f t="shared" si="37"/>
        <v>63414</v>
      </c>
      <c r="I451" s="18">
        <f t="shared" si="41"/>
        <v>2640</v>
      </c>
      <c r="J451" s="31">
        <f t="shared" si="38"/>
        <v>27902160</v>
      </c>
      <c r="K451" s="36">
        <f t="shared" si="39"/>
        <v>8.8297903151065803E-3</v>
      </c>
      <c r="L451" s="36">
        <f t="shared" si="40"/>
        <v>3.8851077386468953</v>
      </c>
      <c r="N451">
        <v>44</v>
      </c>
    </row>
    <row r="452" spans="1:14">
      <c r="A452" s="31">
        <v>446</v>
      </c>
      <c r="B452" s="4" t="s">
        <v>1620</v>
      </c>
      <c r="C452" s="4" t="s">
        <v>708</v>
      </c>
      <c r="D452" s="4" t="s">
        <v>26</v>
      </c>
      <c r="E452" s="18">
        <v>7181824</v>
      </c>
      <c r="F452" s="7">
        <v>10614</v>
      </c>
      <c r="G452" s="7">
        <v>106</v>
      </c>
      <c r="H452" s="31">
        <f t="shared" si="37"/>
        <v>1125084</v>
      </c>
      <c r="I452" s="18">
        <f t="shared" si="41"/>
        <v>7800</v>
      </c>
      <c r="J452" s="31">
        <f t="shared" si="38"/>
        <v>82789200</v>
      </c>
      <c r="K452" s="36">
        <f t="shared" si="39"/>
        <v>0.15665713891067226</v>
      </c>
      <c r="L452" s="36">
        <f t="shared" si="40"/>
        <v>11.527600787766451</v>
      </c>
      <c r="N452">
        <v>130</v>
      </c>
    </row>
    <row r="453" spans="1:14">
      <c r="A453" s="31">
        <v>447</v>
      </c>
      <c r="B453" s="4" t="s">
        <v>1620</v>
      </c>
      <c r="C453" s="4" t="s">
        <v>561</v>
      </c>
      <c r="D453" s="4" t="s">
        <v>26</v>
      </c>
      <c r="E453" s="18">
        <v>7181824</v>
      </c>
      <c r="F453" s="7">
        <v>6639</v>
      </c>
      <c r="G453" s="7">
        <v>96</v>
      </c>
      <c r="H453" s="31">
        <f t="shared" si="37"/>
        <v>637344</v>
      </c>
      <c r="I453" s="18">
        <f t="shared" si="41"/>
        <v>6720</v>
      </c>
      <c r="J453" s="31">
        <f t="shared" si="38"/>
        <v>44614080</v>
      </c>
      <c r="K453" s="36">
        <f t="shared" si="39"/>
        <v>8.8744029371925576E-2</v>
      </c>
      <c r="L453" s="36">
        <f t="shared" si="40"/>
        <v>6.2120820560347898</v>
      </c>
      <c r="N453">
        <v>112</v>
      </c>
    </row>
    <row r="454" spans="1:14">
      <c r="A454" s="31">
        <v>448</v>
      </c>
      <c r="B454" s="4" t="s">
        <v>1620</v>
      </c>
      <c r="C454" s="4" t="s">
        <v>709</v>
      </c>
      <c r="D454" s="4" t="s">
        <v>26</v>
      </c>
      <c r="E454" s="18">
        <v>7181824</v>
      </c>
      <c r="F454" s="7">
        <v>11948</v>
      </c>
      <c r="G454" s="7">
        <v>68</v>
      </c>
      <c r="H454" s="31">
        <f t="shared" si="37"/>
        <v>812464</v>
      </c>
      <c r="I454" s="18">
        <f t="shared" si="41"/>
        <v>7020</v>
      </c>
      <c r="J454" s="31">
        <f t="shared" si="38"/>
        <v>83874960</v>
      </c>
      <c r="K454" s="36">
        <f t="shared" si="39"/>
        <v>0.11312780708633349</v>
      </c>
      <c r="L454" s="36">
        <f t="shared" si="40"/>
        <v>11.678782437442075</v>
      </c>
      <c r="N454">
        <v>117</v>
      </c>
    </row>
    <row r="455" spans="1:14">
      <c r="A455" s="31">
        <v>449</v>
      </c>
      <c r="B455" s="4" t="s">
        <v>1621</v>
      </c>
      <c r="C455" s="4" t="s">
        <v>403</v>
      </c>
      <c r="D455" s="4" t="s">
        <v>26</v>
      </c>
      <c r="E455" s="18">
        <v>7181824</v>
      </c>
      <c r="F455" s="7">
        <v>7984</v>
      </c>
      <c r="G455" s="7">
        <v>100</v>
      </c>
      <c r="H455" s="31">
        <f t="shared" ref="H455:H515" si="42">G455*F455</f>
        <v>798400</v>
      </c>
      <c r="I455" s="18">
        <f t="shared" si="41"/>
        <v>480</v>
      </c>
      <c r="J455" s="31">
        <f t="shared" ref="J455:J515" si="43">I455*F455</f>
        <v>3832320</v>
      </c>
      <c r="K455" s="36">
        <f t="shared" ref="K455:K515" si="44">H455/E455</f>
        <v>0.111169530191773</v>
      </c>
      <c r="L455" s="36">
        <f t="shared" ref="L455:L515" si="45">J455/E455</f>
        <v>0.53361374492051039</v>
      </c>
      <c r="N455">
        <v>8</v>
      </c>
    </row>
    <row r="456" spans="1:14">
      <c r="A456" s="31">
        <v>450</v>
      </c>
      <c r="B456" s="4" t="s">
        <v>1621</v>
      </c>
      <c r="C456" s="4" t="s">
        <v>710</v>
      </c>
      <c r="D456" s="4" t="s">
        <v>26</v>
      </c>
      <c r="E456" s="18">
        <v>7181824</v>
      </c>
      <c r="F456" s="7">
        <v>3867</v>
      </c>
      <c r="G456" s="7">
        <v>144</v>
      </c>
      <c r="H456" s="31">
        <f t="shared" si="42"/>
        <v>556848</v>
      </c>
      <c r="I456" s="18">
        <f t="shared" si="41"/>
        <v>720</v>
      </c>
      <c r="J456" s="31">
        <f t="shared" si="43"/>
        <v>2784240</v>
      </c>
      <c r="K456" s="36">
        <f t="shared" si="44"/>
        <v>7.7535734654594707E-2</v>
      </c>
      <c r="L456" s="36">
        <f t="shared" si="45"/>
        <v>0.38767867327297356</v>
      </c>
      <c r="N456">
        <v>12</v>
      </c>
    </row>
    <row r="457" spans="1:14">
      <c r="A457" s="31">
        <v>451</v>
      </c>
      <c r="B457" s="4" t="s">
        <v>1621</v>
      </c>
      <c r="C457" s="4" t="s">
        <v>711</v>
      </c>
      <c r="D457" s="4" t="s">
        <v>26</v>
      </c>
      <c r="E457" s="18">
        <v>7181824</v>
      </c>
      <c r="F457" s="7">
        <v>6284</v>
      </c>
      <c r="G457" s="7">
        <v>81</v>
      </c>
      <c r="H457" s="31">
        <f t="shared" si="42"/>
        <v>509004</v>
      </c>
      <c r="I457" s="18">
        <f t="shared" si="41"/>
        <v>360</v>
      </c>
      <c r="J457" s="31">
        <f t="shared" si="43"/>
        <v>2262240</v>
      </c>
      <c r="K457" s="36">
        <f t="shared" si="44"/>
        <v>7.0873917266699935E-2</v>
      </c>
      <c r="L457" s="36">
        <f t="shared" si="45"/>
        <v>0.3149951878519997</v>
      </c>
      <c r="N457">
        <v>6</v>
      </c>
    </row>
    <row r="458" spans="1:14">
      <c r="A458" s="31">
        <v>452</v>
      </c>
      <c r="B458" s="4" t="s">
        <v>1621</v>
      </c>
      <c r="C458" s="4" t="s">
        <v>712</v>
      </c>
      <c r="D458" s="4" t="s">
        <v>26</v>
      </c>
      <c r="E458" s="18">
        <v>7181824</v>
      </c>
      <c r="F458" s="7">
        <v>3226</v>
      </c>
      <c r="G458" s="7">
        <v>131</v>
      </c>
      <c r="H458" s="31">
        <f t="shared" si="42"/>
        <v>422606</v>
      </c>
      <c r="I458" s="18">
        <f t="shared" si="41"/>
        <v>660</v>
      </c>
      <c r="J458" s="31">
        <f t="shared" si="43"/>
        <v>2129160</v>
      </c>
      <c r="K458" s="36">
        <f t="shared" si="44"/>
        <v>5.8843825746774076E-2</v>
      </c>
      <c r="L458" s="36">
        <f t="shared" si="45"/>
        <v>0.29646507628145718</v>
      </c>
      <c r="N458">
        <v>11</v>
      </c>
    </row>
    <row r="459" spans="1:14">
      <c r="A459" s="31">
        <v>453</v>
      </c>
      <c r="B459" s="4" t="s">
        <v>1621</v>
      </c>
      <c r="C459" s="4" t="s">
        <v>713</v>
      </c>
      <c r="D459" s="4" t="s">
        <v>26</v>
      </c>
      <c r="E459" s="18">
        <v>7181824</v>
      </c>
      <c r="F459" s="7">
        <v>2675</v>
      </c>
      <c r="G459" s="7">
        <v>106</v>
      </c>
      <c r="H459" s="31">
        <f t="shared" si="42"/>
        <v>283550</v>
      </c>
      <c r="I459" s="18">
        <f t="shared" si="41"/>
        <v>480</v>
      </c>
      <c r="J459" s="31">
        <f t="shared" si="43"/>
        <v>1284000</v>
      </c>
      <c r="K459" s="36">
        <f t="shared" si="44"/>
        <v>3.9481613584515581E-2</v>
      </c>
      <c r="L459" s="36">
        <f t="shared" si="45"/>
        <v>0.17878466528837242</v>
      </c>
      <c r="N459">
        <v>8</v>
      </c>
    </row>
    <row r="460" spans="1:14">
      <c r="A460" s="31">
        <v>454</v>
      </c>
      <c r="B460" s="4" t="s">
        <v>1621</v>
      </c>
      <c r="C460" s="4" t="s">
        <v>714</v>
      </c>
      <c r="D460" s="4" t="s">
        <v>26</v>
      </c>
      <c r="E460" s="18">
        <v>7181824</v>
      </c>
      <c r="F460" s="7">
        <v>5749</v>
      </c>
      <c r="G460" s="7">
        <v>87</v>
      </c>
      <c r="H460" s="31">
        <f t="shared" si="42"/>
        <v>500163</v>
      </c>
      <c r="I460" s="18">
        <f t="shared" si="41"/>
        <v>420</v>
      </c>
      <c r="J460" s="31">
        <f t="shared" si="43"/>
        <v>2414580</v>
      </c>
      <c r="K460" s="36">
        <f t="shared" si="44"/>
        <v>6.9642892947529761E-2</v>
      </c>
      <c r="L460" s="36">
        <f t="shared" si="45"/>
        <v>0.33620706940186784</v>
      </c>
      <c r="N460">
        <v>7</v>
      </c>
    </row>
    <row r="461" spans="1:14">
      <c r="A461" s="31">
        <v>455</v>
      </c>
      <c r="B461" s="4" t="s">
        <v>1621</v>
      </c>
      <c r="C461" s="4" t="s">
        <v>715</v>
      </c>
      <c r="D461" s="4" t="s">
        <v>26</v>
      </c>
      <c r="E461" s="18">
        <v>7181824</v>
      </c>
      <c r="F461" s="7">
        <v>314</v>
      </c>
      <c r="G461" s="7">
        <v>21</v>
      </c>
      <c r="H461" s="31">
        <f t="shared" si="42"/>
        <v>6594</v>
      </c>
      <c r="I461" s="18">
        <f t="shared" si="41"/>
        <v>120</v>
      </c>
      <c r="J461" s="31">
        <f t="shared" si="43"/>
        <v>37680</v>
      </c>
      <c r="K461" s="36">
        <f t="shared" si="44"/>
        <v>9.1815115491552005E-4</v>
      </c>
      <c r="L461" s="36">
        <f t="shared" si="45"/>
        <v>5.2465780280886859E-3</v>
      </c>
      <c r="N461">
        <v>2</v>
      </c>
    </row>
    <row r="462" spans="1:14">
      <c r="A462" s="31">
        <v>456</v>
      </c>
      <c r="B462" s="4" t="s">
        <v>1621</v>
      </c>
      <c r="C462" s="4" t="s">
        <v>716</v>
      </c>
      <c r="D462" s="4" t="s">
        <v>26</v>
      </c>
      <c r="E462" s="18">
        <v>7181824</v>
      </c>
      <c r="F462" s="7">
        <v>8953</v>
      </c>
      <c r="G462" s="7">
        <v>164</v>
      </c>
      <c r="H462" s="31">
        <f t="shared" si="42"/>
        <v>1468292</v>
      </c>
      <c r="I462" s="18">
        <f t="shared" si="41"/>
        <v>840</v>
      </c>
      <c r="J462" s="31">
        <f t="shared" si="43"/>
        <v>7520520</v>
      </c>
      <c r="K462" s="36">
        <f t="shared" si="44"/>
        <v>0.20444555589220789</v>
      </c>
      <c r="L462" s="36">
        <f t="shared" si="45"/>
        <v>1.0471601643259427</v>
      </c>
      <c r="N462">
        <v>14</v>
      </c>
    </row>
    <row r="463" spans="1:14">
      <c r="A463" s="31">
        <v>457</v>
      </c>
      <c r="B463" s="4" t="s">
        <v>1621</v>
      </c>
      <c r="C463" s="4" t="s">
        <v>665</v>
      </c>
      <c r="D463" s="4" t="s">
        <v>26</v>
      </c>
      <c r="E463" s="18">
        <v>7181824</v>
      </c>
      <c r="F463" s="7">
        <v>2640</v>
      </c>
      <c r="G463" s="7">
        <v>88</v>
      </c>
      <c r="H463" s="31">
        <f t="shared" si="42"/>
        <v>232320</v>
      </c>
      <c r="I463" s="18">
        <f t="shared" si="41"/>
        <v>420</v>
      </c>
      <c r="J463" s="31">
        <f t="shared" si="43"/>
        <v>1108800</v>
      </c>
      <c r="K463" s="36">
        <f t="shared" si="44"/>
        <v>3.2348328224139161E-2</v>
      </c>
      <c r="L463" s="36">
        <f t="shared" si="45"/>
        <v>0.15438974834248237</v>
      </c>
      <c r="N463">
        <v>7</v>
      </c>
    </row>
    <row r="464" spans="1:14">
      <c r="A464" s="31">
        <v>458</v>
      </c>
      <c r="B464" s="4" t="s">
        <v>1621</v>
      </c>
      <c r="C464" s="4" t="s">
        <v>717</v>
      </c>
      <c r="D464" s="4" t="s">
        <v>26</v>
      </c>
      <c r="E464" s="18">
        <v>7181824</v>
      </c>
      <c r="F464" s="7">
        <v>1489</v>
      </c>
      <c r="G464" s="7">
        <v>16</v>
      </c>
      <c r="H464" s="31">
        <f t="shared" si="42"/>
        <v>23824</v>
      </c>
      <c r="I464" s="18">
        <f t="shared" si="41"/>
        <v>60</v>
      </c>
      <c r="J464" s="31">
        <f t="shared" si="43"/>
        <v>89340</v>
      </c>
      <c r="K464" s="36">
        <f t="shared" si="44"/>
        <v>3.3172631353817639E-3</v>
      </c>
      <c r="L464" s="36">
        <f t="shared" si="45"/>
        <v>1.2439736757681613E-2</v>
      </c>
      <c r="N464">
        <v>1</v>
      </c>
    </row>
    <row r="465" spans="1:14">
      <c r="A465" s="31">
        <v>459</v>
      </c>
      <c r="B465" s="4" t="s">
        <v>1621</v>
      </c>
      <c r="C465" s="4" t="s">
        <v>718</v>
      </c>
      <c r="D465" s="4" t="s">
        <v>26</v>
      </c>
      <c r="E465" s="18">
        <v>7181824</v>
      </c>
      <c r="F465" s="7">
        <v>1983</v>
      </c>
      <c r="G465" s="7">
        <v>46</v>
      </c>
      <c r="H465" s="31">
        <f t="shared" si="42"/>
        <v>91218</v>
      </c>
      <c r="I465" s="18">
        <f t="shared" si="41"/>
        <v>180</v>
      </c>
      <c r="J465" s="31">
        <f t="shared" si="43"/>
        <v>356940</v>
      </c>
      <c r="K465" s="36">
        <f t="shared" si="44"/>
        <v>1.2701230216724887E-2</v>
      </c>
      <c r="L465" s="36">
        <f t="shared" si="45"/>
        <v>4.970046606544521E-2</v>
      </c>
      <c r="N465">
        <v>3</v>
      </c>
    </row>
    <row r="466" spans="1:14">
      <c r="A466" s="31">
        <v>460</v>
      </c>
      <c r="B466" s="4" t="s">
        <v>1621</v>
      </c>
      <c r="C466" s="4" t="s">
        <v>486</v>
      </c>
      <c r="D466" s="4" t="s">
        <v>26</v>
      </c>
      <c r="E466" s="18">
        <v>7181824</v>
      </c>
      <c r="F466" s="7">
        <v>6761</v>
      </c>
      <c r="G466" s="7">
        <v>458</v>
      </c>
      <c r="H466" s="31">
        <f t="shared" si="42"/>
        <v>3096538</v>
      </c>
      <c r="I466" s="18">
        <f t="shared" si="41"/>
        <v>2280</v>
      </c>
      <c r="J466" s="31">
        <f t="shared" si="43"/>
        <v>15415080</v>
      </c>
      <c r="K466" s="36">
        <f t="shared" si="44"/>
        <v>0.4311631696905967</v>
      </c>
      <c r="L466" s="36">
        <f t="shared" si="45"/>
        <v>2.1464018054466387</v>
      </c>
      <c r="N466">
        <v>38</v>
      </c>
    </row>
    <row r="467" spans="1:14">
      <c r="A467" s="31">
        <v>461</v>
      </c>
      <c r="B467" s="4" t="s">
        <v>1621</v>
      </c>
      <c r="C467" s="4" t="s">
        <v>719</v>
      </c>
      <c r="D467" s="4" t="s">
        <v>26</v>
      </c>
      <c r="E467" s="18">
        <v>7181824</v>
      </c>
      <c r="F467" s="7">
        <v>4384</v>
      </c>
      <c r="G467" s="7">
        <v>115</v>
      </c>
      <c r="H467" s="31">
        <f t="shared" si="42"/>
        <v>504160</v>
      </c>
      <c r="I467" s="18">
        <f t="shared" si="41"/>
        <v>540</v>
      </c>
      <c r="J467" s="31">
        <f t="shared" si="43"/>
        <v>2367360</v>
      </c>
      <c r="K467" s="36">
        <f t="shared" si="44"/>
        <v>7.0199436800456261E-2</v>
      </c>
      <c r="L467" s="36">
        <f t="shared" si="45"/>
        <v>0.32963213801953378</v>
      </c>
      <c r="N467">
        <v>9</v>
      </c>
    </row>
    <row r="468" spans="1:14">
      <c r="A468" s="31">
        <v>462</v>
      </c>
      <c r="B468" s="4" t="s">
        <v>1621</v>
      </c>
      <c r="C468" s="4" t="s">
        <v>720</v>
      </c>
      <c r="D468" s="4" t="s">
        <v>26</v>
      </c>
      <c r="E468" s="18">
        <v>7181824</v>
      </c>
      <c r="F468" s="7">
        <v>4296</v>
      </c>
      <c r="G468" s="7">
        <v>67</v>
      </c>
      <c r="H468" s="31">
        <f t="shared" si="42"/>
        <v>287832</v>
      </c>
      <c r="I468" s="18">
        <f t="shared" si="41"/>
        <v>900</v>
      </c>
      <c r="J468" s="31">
        <f t="shared" si="43"/>
        <v>3866400</v>
      </c>
      <c r="K468" s="36">
        <f t="shared" si="44"/>
        <v>4.0077840949597203E-2</v>
      </c>
      <c r="L468" s="36">
        <f t="shared" si="45"/>
        <v>0.53835905753190272</v>
      </c>
      <c r="N468">
        <v>15</v>
      </c>
    </row>
    <row r="469" spans="1:14">
      <c r="A469" s="31">
        <v>463</v>
      </c>
      <c r="B469" s="4" t="s">
        <v>1621</v>
      </c>
      <c r="C469" s="4" t="s">
        <v>721</v>
      </c>
      <c r="D469" s="4" t="s">
        <v>26</v>
      </c>
      <c r="E469" s="18">
        <v>7181824</v>
      </c>
      <c r="F469" s="7">
        <v>6305</v>
      </c>
      <c r="G469" s="7">
        <v>205</v>
      </c>
      <c r="H469" s="31">
        <f t="shared" si="42"/>
        <v>1292525</v>
      </c>
      <c r="I469" s="18">
        <f t="shared" si="41"/>
        <v>1020</v>
      </c>
      <c r="J469" s="31">
        <f t="shared" si="43"/>
        <v>6431100</v>
      </c>
      <c r="K469" s="36">
        <f t="shared" si="44"/>
        <v>0.17997168964318813</v>
      </c>
      <c r="L469" s="36">
        <f t="shared" si="45"/>
        <v>0.89546889481000924</v>
      </c>
      <c r="N469">
        <v>17</v>
      </c>
    </row>
    <row r="470" spans="1:14">
      <c r="A470" s="31">
        <v>464</v>
      </c>
      <c r="B470" s="4" t="s">
        <v>1621</v>
      </c>
      <c r="C470" s="4" t="s">
        <v>722</v>
      </c>
      <c r="D470" s="4" t="s">
        <v>26</v>
      </c>
      <c r="E470" s="18">
        <v>7181824</v>
      </c>
      <c r="F470" s="7">
        <v>13738</v>
      </c>
      <c r="G470" s="7">
        <v>312</v>
      </c>
      <c r="H470" s="31">
        <f t="shared" si="42"/>
        <v>4286256</v>
      </c>
      <c r="I470" s="18">
        <f t="shared" si="41"/>
        <v>1560</v>
      </c>
      <c r="J470" s="31">
        <f t="shared" si="43"/>
        <v>21431280</v>
      </c>
      <c r="K470" s="36">
        <f t="shared" si="44"/>
        <v>0.5968199721964782</v>
      </c>
      <c r="L470" s="36">
        <f t="shared" si="45"/>
        <v>2.9840998609823912</v>
      </c>
      <c r="N470">
        <v>26</v>
      </c>
    </row>
    <row r="471" spans="1:14">
      <c r="A471" s="31">
        <v>465</v>
      </c>
      <c r="B471" s="4" t="s">
        <v>1621</v>
      </c>
      <c r="C471" s="4" t="s">
        <v>520</v>
      </c>
      <c r="D471" s="4" t="s">
        <v>26</v>
      </c>
      <c r="E471" s="18">
        <v>7181824</v>
      </c>
      <c r="F471" s="7">
        <v>3030</v>
      </c>
      <c r="G471" s="7">
        <v>82</v>
      </c>
      <c r="H471" s="31">
        <f t="shared" si="42"/>
        <v>248460</v>
      </c>
      <c r="I471" s="18">
        <f t="shared" si="41"/>
        <v>360</v>
      </c>
      <c r="J471" s="31">
        <f t="shared" si="43"/>
        <v>1090800</v>
      </c>
      <c r="K471" s="36">
        <f t="shared" si="44"/>
        <v>3.4595668175661225E-2</v>
      </c>
      <c r="L471" s="36">
        <f t="shared" si="45"/>
        <v>0.15188342125900051</v>
      </c>
      <c r="N471">
        <v>6</v>
      </c>
    </row>
    <row r="472" spans="1:14">
      <c r="A472" s="31">
        <v>466</v>
      </c>
      <c r="B472" s="4" t="s">
        <v>1621</v>
      </c>
      <c r="C472" s="4" t="s">
        <v>723</v>
      </c>
      <c r="D472" s="4" t="s">
        <v>26</v>
      </c>
      <c r="E472" s="18">
        <v>7181824</v>
      </c>
      <c r="F472" s="7">
        <v>2984</v>
      </c>
      <c r="G472" s="7">
        <v>119</v>
      </c>
      <c r="H472" s="31">
        <f t="shared" si="42"/>
        <v>355096</v>
      </c>
      <c r="I472" s="18">
        <f t="shared" si="41"/>
        <v>540</v>
      </c>
      <c r="J472" s="31">
        <f t="shared" si="43"/>
        <v>1611360</v>
      </c>
      <c r="K472" s="36">
        <f t="shared" si="44"/>
        <v>4.9443706779781847E-2</v>
      </c>
      <c r="L472" s="36">
        <f t="shared" si="45"/>
        <v>0.22436640051329579</v>
      </c>
      <c r="N472">
        <v>9</v>
      </c>
    </row>
    <row r="473" spans="1:14">
      <c r="A473" s="31">
        <v>467</v>
      </c>
      <c r="B473" s="4" t="s">
        <v>1621</v>
      </c>
      <c r="C473" s="4" t="s">
        <v>724</v>
      </c>
      <c r="D473" s="4" t="s">
        <v>26</v>
      </c>
      <c r="E473" s="18">
        <v>7181824</v>
      </c>
      <c r="F473" s="7">
        <v>4791</v>
      </c>
      <c r="G473" s="7">
        <v>97</v>
      </c>
      <c r="H473" s="31">
        <f t="shared" si="42"/>
        <v>464727</v>
      </c>
      <c r="I473" s="18">
        <f t="shared" si="41"/>
        <v>480</v>
      </c>
      <c r="J473" s="31">
        <f t="shared" si="43"/>
        <v>2299680</v>
      </c>
      <c r="K473" s="36">
        <f t="shared" si="44"/>
        <v>6.4708770362515156E-2</v>
      </c>
      <c r="L473" s="36">
        <f t="shared" si="45"/>
        <v>0.32020834818564198</v>
      </c>
      <c r="N473">
        <v>8</v>
      </c>
    </row>
    <row r="474" spans="1:14">
      <c r="A474" s="31">
        <v>468</v>
      </c>
      <c r="B474" s="4" t="s">
        <v>1621</v>
      </c>
      <c r="C474" s="4" t="s">
        <v>643</v>
      </c>
      <c r="D474" s="4" t="s">
        <v>26</v>
      </c>
      <c r="E474" s="18">
        <v>7181824</v>
      </c>
      <c r="F474" s="7">
        <v>9008</v>
      </c>
      <c r="G474" s="7">
        <v>52</v>
      </c>
      <c r="H474" s="31">
        <f t="shared" si="42"/>
        <v>468416</v>
      </c>
      <c r="I474" s="18">
        <f t="shared" si="41"/>
        <v>240</v>
      </c>
      <c r="J474" s="31">
        <f t="shared" si="43"/>
        <v>2161920</v>
      </c>
      <c r="K474" s="36">
        <f t="shared" si="44"/>
        <v>6.5222428174235403E-2</v>
      </c>
      <c r="L474" s="36">
        <f t="shared" si="45"/>
        <v>0.30102659157339418</v>
      </c>
      <c r="N474">
        <v>4</v>
      </c>
    </row>
    <row r="475" spans="1:14">
      <c r="A475" s="31">
        <v>469</v>
      </c>
      <c r="B475" s="4" t="s">
        <v>1621</v>
      </c>
      <c r="C475" s="4" t="s">
        <v>725</v>
      </c>
      <c r="D475" s="4" t="s">
        <v>26</v>
      </c>
      <c r="E475" s="18">
        <v>7181824</v>
      </c>
      <c r="F475" s="7">
        <v>5902</v>
      </c>
      <c r="G475" s="7">
        <v>97</v>
      </c>
      <c r="H475" s="31">
        <f t="shared" si="42"/>
        <v>572494</v>
      </c>
      <c r="I475" s="18">
        <f t="shared" si="41"/>
        <v>480</v>
      </c>
      <c r="J475" s="31">
        <f t="shared" si="43"/>
        <v>2832960</v>
      </c>
      <c r="K475" s="36">
        <f t="shared" si="44"/>
        <v>7.9714289851714554E-2</v>
      </c>
      <c r="L475" s="36">
        <f t="shared" si="45"/>
        <v>0.39446246524559775</v>
      </c>
      <c r="N475">
        <v>8</v>
      </c>
    </row>
    <row r="476" spans="1:14">
      <c r="A476" s="31">
        <v>470</v>
      </c>
      <c r="B476" s="4" t="s">
        <v>1621</v>
      </c>
      <c r="C476" s="4" t="s">
        <v>726</v>
      </c>
      <c r="D476" s="4" t="s">
        <v>26</v>
      </c>
      <c r="E476" s="18">
        <v>7181824</v>
      </c>
      <c r="F476" s="7">
        <v>3201</v>
      </c>
      <c r="G476" s="7">
        <v>53</v>
      </c>
      <c r="H476" s="31">
        <f t="shared" si="42"/>
        <v>169653</v>
      </c>
      <c r="I476" s="18">
        <f t="shared" si="41"/>
        <v>240</v>
      </c>
      <c r="J476" s="31">
        <f t="shared" si="43"/>
        <v>768240</v>
      </c>
      <c r="K476" s="36">
        <f t="shared" si="44"/>
        <v>2.3622550482997075E-2</v>
      </c>
      <c r="L476" s="36">
        <f t="shared" si="45"/>
        <v>0.10697003992300563</v>
      </c>
      <c r="N476">
        <v>4</v>
      </c>
    </row>
    <row r="477" spans="1:14">
      <c r="A477" s="31">
        <v>471</v>
      </c>
      <c r="B477" s="4" t="s">
        <v>1621</v>
      </c>
      <c r="C477" s="4" t="s">
        <v>727</v>
      </c>
      <c r="D477" s="4" t="s">
        <v>26</v>
      </c>
      <c r="E477" s="18">
        <v>7181824</v>
      </c>
      <c r="F477" s="7">
        <v>3789</v>
      </c>
      <c r="G477" s="7">
        <v>48</v>
      </c>
      <c r="H477" s="31">
        <f t="shared" si="42"/>
        <v>181872</v>
      </c>
      <c r="I477" s="18">
        <f t="shared" si="41"/>
        <v>240</v>
      </c>
      <c r="J477" s="31">
        <f t="shared" si="43"/>
        <v>909360</v>
      </c>
      <c r="K477" s="36">
        <f t="shared" si="44"/>
        <v>2.5323928851500678E-2</v>
      </c>
      <c r="L477" s="36">
        <f t="shared" si="45"/>
        <v>0.12661964425750338</v>
      </c>
      <c r="N477">
        <v>4</v>
      </c>
    </row>
    <row r="478" spans="1:14">
      <c r="A478" s="31">
        <v>472</v>
      </c>
      <c r="B478" s="4" t="s">
        <v>1621</v>
      </c>
      <c r="C478" s="64" t="s">
        <v>318</v>
      </c>
      <c r="D478" s="4" t="s">
        <v>1612</v>
      </c>
      <c r="E478" s="18">
        <v>7181824</v>
      </c>
      <c r="F478" s="7">
        <v>0</v>
      </c>
      <c r="G478" s="7">
        <v>0</v>
      </c>
      <c r="H478" s="31">
        <f t="shared" si="42"/>
        <v>0</v>
      </c>
      <c r="I478" s="18">
        <f t="shared" si="41"/>
        <v>0</v>
      </c>
      <c r="J478" s="31">
        <f t="shared" si="43"/>
        <v>0</v>
      </c>
      <c r="K478" s="36">
        <f t="shared" si="44"/>
        <v>0</v>
      </c>
      <c r="L478" s="36">
        <f t="shared" si="45"/>
        <v>0</v>
      </c>
      <c r="N478">
        <v>0</v>
      </c>
    </row>
    <row r="479" spans="1:14">
      <c r="A479" s="31">
        <v>473</v>
      </c>
      <c r="B479" s="4" t="s">
        <v>1621</v>
      </c>
      <c r="C479" s="4" t="s">
        <v>728</v>
      </c>
      <c r="D479" s="4" t="s">
        <v>26</v>
      </c>
      <c r="E479" s="18">
        <v>7181824</v>
      </c>
      <c r="F479" s="7">
        <v>10914</v>
      </c>
      <c r="G479" s="7">
        <v>165</v>
      </c>
      <c r="H479" s="31">
        <f t="shared" si="42"/>
        <v>1800810</v>
      </c>
      <c r="I479" s="18">
        <f t="shared" si="41"/>
        <v>780</v>
      </c>
      <c r="J479" s="31">
        <f t="shared" si="43"/>
        <v>8512920</v>
      </c>
      <c r="K479" s="36">
        <f t="shared" si="44"/>
        <v>0.25074549306694233</v>
      </c>
      <c r="L479" s="36">
        <f t="shared" si="45"/>
        <v>1.1853423308619091</v>
      </c>
      <c r="N479">
        <v>13</v>
      </c>
    </row>
    <row r="480" spans="1:14">
      <c r="A480" s="31">
        <v>474</v>
      </c>
      <c r="B480" s="4" t="s">
        <v>1621</v>
      </c>
      <c r="C480" s="4" t="s">
        <v>729</v>
      </c>
      <c r="D480" s="4" t="s">
        <v>26</v>
      </c>
      <c r="E480" s="18">
        <v>7181824</v>
      </c>
      <c r="F480" s="7">
        <v>7527</v>
      </c>
      <c r="G480" s="7">
        <v>98</v>
      </c>
      <c r="H480" s="31">
        <f t="shared" si="42"/>
        <v>737646</v>
      </c>
      <c r="I480" s="18">
        <f t="shared" si="41"/>
        <v>480</v>
      </c>
      <c r="J480" s="31">
        <f t="shared" si="43"/>
        <v>3612960</v>
      </c>
      <c r="K480" s="36">
        <f t="shared" si="44"/>
        <v>0.10271011932344763</v>
      </c>
      <c r="L480" s="36">
        <f t="shared" si="45"/>
        <v>0.5030699721964782</v>
      </c>
      <c r="N480">
        <v>8</v>
      </c>
    </row>
    <row r="481" spans="1:14">
      <c r="A481" s="31">
        <v>475</v>
      </c>
      <c r="B481" s="4" t="s">
        <v>1621</v>
      </c>
      <c r="C481" s="4" t="s">
        <v>730</v>
      </c>
      <c r="D481" s="4" t="s">
        <v>26</v>
      </c>
      <c r="E481" s="18">
        <v>7181824</v>
      </c>
      <c r="F481" s="7">
        <v>7865</v>
      </c>
      <c r="G481" s="7">
        <v>206</v>
      </c>
      <c r="H481" s="31">
        <f t="shared" si="42"/>
        <v>1620190</v>
      </c>
      <c r="I481" s="18">
        <f t="shared" si="41"/>
        <v>1020</v>
      </c>
      <c r="J481" s="31">
        <f t="shared" si="43"/>
        <v>8022300</v>
      </c>
      <c r="K481" s="36">
        <f t="shared" si="44"/>
        <v>0.22559589318813716</v>
      </c>
      <c r="L481" s="36">
        <f t="shared" si="45"/>
        <v>1.1170282089898054</v>
      </c>
      <c r="N481">
        <v>17</v>
      </c>
    </row>
    <row r="482" spans="1:14">
      <c r="A482" s="31">
        <v>476</v>
      </c>
      <c r="B482" s="4" t="s">
        <v>1621</v>
      </c>
      <c r="C482" s="4" t="s">
        <v>731</v>
      </c>
      <c r="D482" s="4" t="s">
        <v>26</v>
      </c>
      <c r="E482" s="18">
        <v>7181824</v>
      </c>
      <c r="F482" s="7">
        <v>8727</v>
      </c>
      <c r="G482" s="7">
        <v>174</v>
      </c>
      <c r="H482" s="31">
        <f t="shared" si="42"/>
        <v>1518498</v>
      </c>
      <c r="I482" s="18">
        <f t="shared" si="41"/>
        <v>840</v>
      </c>
      <c r="J482" s="31">
        <f t="shared" si="43"/>
        <v>7330680</v>
      </c>
      <c r="K482" s="36">
        <f t="shared" si="44"/>
        <v>0.21143625908961289</v>
      </c>
      <c r="L482" s="36">
        <f t="shared" si="45"/>
        <v>1.0207267680188208</v>
      </c>
      <c r="N482">
        <v>14</v>
      </c>
    </row>
    <row r="483" spans="1:14">
      <c r="A483" s="31">
        <v>477</v>
      </c>
      <c r="B483" s="4" t="s">
        <v>1621</v>
      </c>
      <c r="C483" s="4" t="s">
        <v>403</v>
      </c>
      <c r="D483" s="4" t="s">
        <v>26</v>
      </c>
      <c r="E483" s="18">
        <v>7181824</v>
      </c>
      <c r="F483" s="7">
        <v>8430</v>
      </c>
      <c r="G483" s="7">
        <v>75</v>
      </c>
      <c r="H483" s="31">
        <f t="shared" si="42"/>
        <v>632250</v>
      </c>
      <c r="I483" s="18">
        <f t="shared" si="41"/>
        <v>360</v>
      </c>
      <c r="J483" s="31">
        <f t="shared" si="43"/>
        <v>3034800</v>
      </c>
      <c r="K483" s="36">
        <f t="shared" si="44"/>
        <v>8.80347388073002E-2</v>
      </c>
      <c r="L483" s="36">
        <f t="shared" si="45"/>
        <v>0.42256674627504098</v>
      </c>
      <c r="N483">
        <v>6</v>
      </c>
    </row>
    <row r="484" spans="1:14">
      <c r="A484" s="31">
        <v>478</v>
      </c>
      <c r="B484" s="4" t="s">
        <v>1621</v>
      </c>
      <c r="C484" s="4" t="s">
        <v>732</v>
      </c>
      <c r="D484" s="4" t="s">
        <v>26</v>
      </c>
      <c r="E484" s="18">
        <v>7181824</v>
      </c>
      <c r="F484" s="7">
        <v>3511</v>
      </c>
      <c r="G484" s="7">
        <v>156</v>
      </c>
      <c r="H484" s="31">
        <f t="shared" si="42"/>
        <v>547716</v>
      </c>
      <c r="I484" s="18">
        <f t="shared" si="41"/>
        <v>780</v>
      </c>
      <c r="J484" s="31">
        <f t="shared" si="43"/>
        <v>2738580</v>
      </c>
      <c r="K484" s="36">
        <f t="shared" si="44"/>
        <v>7.6264191380908244E-2</v>
      </c>
      <c r="L484" s="36">
        <f t="shared" si="45"/>
        <v>0.38132095690454126</v>
      </c>
      <c r="N484">
        <v>13</v>
      </c>
    </row>
    <row r="485" spans="1:14">
      <c r="A485" s="31">
        <v>479</v>
      </c>
      <c r="B485" s="4" t="s">
        <v>1621</v>
      </c>
      <c r="C485" s="4" t="s">
        <v>733</v>
      </c>
      <c r="D485" s="4" t="s">
        <v>26</v>
      </c>
      <c r="E485" s="18">
        <v>7181824</v>
      </c>
      <c r="F485" s="7">
        <v>5339</v>
      </c>
      <c r="G485" s="7">
        <v>144</v>
      </c>
      <c r="H485" s="31">
        <f t="shared" si="42"/>
        <v>768816</v>
      </c>
      <c r="I485" s="18">
        <f t="shared" si="41"/>
        <v>720</v>
      </c>
      <c r="J485" s="31">
        <f t="shared" si="43"/>
        <v>3844080</v>
      </c>
      <c r="K485" s="36">
        <f t="shared" si="44"/>
        <v>0.10705024238967706</v>
      </c>
      <c r="L485" s="36">
        <f t="shared" si="45"/>
        <v>0.53525121194838521</v>
      </c>
      <c r="N485">
        <v>12</v>
      </c>
    </row>
    <row r="486" spans="1:14">
      <c r="A486" s="31">
        <v>480</v>
      </c>
      <c r="B486" s="4" t="s">
        <v>1621</v>
      </c>
      <c r="C486" s="4" t="s">
        <v>734</v>
      </c>
      <c r="D486" s="4" t="s">
        <v>26</v>
      </c>
      <c r="E486" s="18">
        <v>7181824</v>
      </c>
      <c r="F486" s="7">
        <v>9355</v>
      </c>
      <c r="G486" s="7">
        <v>127</v>
      </c>
      <c r="H486" s="31">
        <f t="shared" si="42"/>
        <v>1188085</v>
      </c>
      <c r="I486" s="18">
        <f t="shared" si="41"/>
        <v>600</v>
      </c>
      <c r="J486" s="31">
        <f t="shared" si="43"/>
        <v>5613000</v>
      </c>
      <c r="K486" s="36">
        <f t="shared" si="44"/>
        <v>0.1654294229432523</v>
      </c>
      <c r="L486" s="36">
        <f t="shared" si="45"/>
        <v>0.78155632886575888</v>
      </c>
      <c r="N486">
        <v>10</v>
      </c>
    </row>
    <row r="487" spans="1:14">
      <c r="A487" s="31">
        <v>481</v>
      </c>
      <c r="B487" s="4" t="s">
        <v>1621</v>
      </c>
      <c r="C487" s="4" t="s">
        <v>723</v>
      </c>
      <c r="D487" s="4" t="s">
        <v>26</v>
      </c>
      <c r="E487" s="18">
        <v>7181824</v>
      </c>
      <c r="F487" s="7">
        <v>5854</v>
      </c>
      <c r="G487" s="7">
        <v>63</v>
      </c>
      <c r="H487" s="31">
        <f t="shared" si="42"/>
        <v>368802</v>
      </c>
      <c r="I487" s="18">
        <f t="shared" si="41"/>
        <v>300</v>
      </c>
      <c r="J487" s="31">
        <f t="shared" si="43"/>
        <v>1756200</v>
      </c>
      <c r="K487" s="36">
        <f t="shared" si="44"/>
        <v>5.1352135613459755E-2</v>
      </c>
      <c r="L487" s="36">
        <f t="shared" si="45"/>
        <v>0.24453397911171312</v>
      </c>
      <c r="N487">
        <v>5</v>
      </c>
    </row>
    <row r="488" spans="1:14">
      <c r="A488" s="31">
        <v>482</v>
      </c>
      <c r="B488" s="4" t="s">
        <v>1621</v>
      </c>
      <c r="C488" s="4" t="s">
        <v>735</v>
      </c>
      <c r="D488" s="4" t="s">
        <v>26</v>
      </c>
      <c r="E488" s="18">
        <v>7181824</v>
      </c>
      <c r="F488" s="7">
        <v>6546</v>
      </c>
      <c r="G488" s="7">
        <v>84</v>
      </c>
      <c r="H488" s="31">
        <f t="shared" si="42"/>
        <v>549864</v>
      </c>
      <c r="I488" s="18">
        <f t="shared" si="41"/>
        <v>420</v>
      </c>
      <c r="J488" s="31">
        <f t="shared" si="43"/>
        <v>2749320</v>
      </c>
      <c r="K488" s="36">
        <f t="shared" si="44"/>
        <v>7.656327974620375E-2</v>
      </c>
      <c r="L488" s="36">
        <f t="shared" si="45"/>
        <v>0.38281639873101875</v>
      </c>
      <c r="N488">
        <v>7</v>
      </c>
    </row>
    <row r="489" spans="1:14">
      <c r="A489" s="31">
        <v>483</v>
      </c>
      <c r="B489" s="4" t="s">
        <v>1621</v>
      </c>
      <c r="C489" s="4" t="s">
        <v>736</v>
      </c>
      <c r="D489" s="4" t="s">
        <v>26</v>
      </c>
      <c r="E489" s="18">
        <v>7181824</v>
      </c>
      <c r="F489" s="7">
        <v>5357</v>
      </c>
      <c r="G489" s="7">
        <v>87</v>
      </c>
      <c r="H489" s="31">
        <f t="shared" si="42"/>
        <v>466059</v>
      </c>
      <c r="I489" s="18">
        <f t="shared" si="41"/>
        <v>420</v>
      </c>
      <c r="J489" s="31">
        <f t="shared" si="43"/>
        <v>2249940</v>
      </c>
      <c r="K489" s="36">
        <f t="shared" si="44"/>
        <v>6.4894238566692811E-2</v>
      </c>
      <c r="L489" s="36">
        <f t="shared" si="45"/>
        <v>0.31328253101162046</v>
      </c>
      <c r="N489">
        <v>7</v>
      </c>
    </row>
    <row r="490" spans="1:14">
      <c r="A490" s="31">
        <v>484</v>
      </c>
      <c r="B490" s="4" t="s">
        <v>1621</v>
      </c>
      <c r="C490" s="4" t="s">
        <v>737</v>
      </c>
      <c r="D490" s="4" t="s">
        <v>26</v>
      </c>
      <c r="E490" s="18">
        <v>7181824</v>
      </c>
      <c r="F490" s="7">
        <v>9772</v>
      </c>
      <c r="G490" s="7">
        <v>297</v>
      </c>
      <c r="H490" s="31">
        <f t="shared" si="42"/>
        <v>2902284</v>
      </c>
      <c r="I490" s="18">
        <f t="shared" si="41"/>
        <v>1440</v>
      </c>
      <c r="J490" s="31">
        <f t="shared" si="43"/>
        <v>14071680</v>
      </c>
      <c r="K490" s="36">
        <f t="shared" si="44"/>
        <v>0.40411516628644756</v>
      </c>
      <c r="L490" s="36">
        <f t="shared" si="45"/>
        <v>1.9593462607827761</v>
      </c>
      <c r="N490">
        <v>24</v>
      </c>
    </row>
    <row r="491" spans="1:14">
      <c r="A491" s="31">
        <v>485</v>
      </c>
      <c r="B491" s="4" t="s">
        <v>1621</v>
      </c>
      <c r="C491" s="4" t="s">
        <v>215</v>
      </c>
      <c r="D491" s="4" t="s">
        <v>26</v>
      </c>
      <c r="E491" s="18">
        <v>7181824</v>
      </c>
      <c r="F491" s="7">
        <v>69</v>
      </c>
      <c r="G491" s="7">
        <v>43</v>
      </c>
      <c r="H491" s="31">
        <f t="shared" si="42"/>
        <v>2967</v>
      </c>
      <c r="I491" s="18">
        <f t="shared" si="41"/>
        <v>180</v>
      </c>
      <c r="J491" s="31">
        <f t="shared" si="43"/>
        <v>12420</v>
      </c>
      <c r="K491" s="36">
        <f t="shared" si="44"/>
        <v>4.1312624759392598E-4</v>
      </c>
      <c r="L491" s="36">
        <f t="shared" si="45"/>
        <v>1.7293656876024809E-3</v>
      </c>
      <c r="N491">
        <v>3</v>
      </c>
    </row>
    <row r="492" spans="1:14">
      <c r="A492" s="31">
        <v>486</v>
      </c>
      <c r="B492" s="4" t="s">
        <v>1621</v>
      </c>
      <c r="C492" s="4" t="s">
        <v>738</v>
      </c>
      <c r="D492" s="4" t="s">
        <v>26</v>
      </c>
      <c r="E492" s="18">
        <v>7181824</v>
      </c>
      <c r="F492" s="7">
        <v>6192</v>
      </c>
      <c r="G492" s="7">
        <v>124</v>
      </c>
      <c r="H492" s="31">
        <f t="shared" si="42"/>
        <v>767808</v>
      </c>
      <c r="I492" s="18">
        <f t="shared" si="41"/>
        <v>600</v>
      </c>
      <c r="J492" s="31">
        <f t="shared" si="43"/>
        <v>3715200</v>
      </c>
      <c r="K492" s="36">
        <f t="shared" si="44"/>
        <v>0.10690988807300207</v>
      </c>
      <c r="L492" s="36">
        <f t="shared" si="45"/>
        <v>0.51730591003065518</v>
      </c>
      <c r="N492">
        <v>10</v>
      </c>
    </row>
    <row r="493" spans="1:14">
      <c r="A493" s="31">
        <v>487</v>
      </c>
      <c r="B493" s="4" t="s">
        <v>1621</v>
      </c>
      <c r="C493" s="4" t="s">
        <v>739</v>
      </c>
      <c r="D493" s="4" t="s">
        <v>26</v>
      </c>
      <c r="E493" s="18">
        <v>7181824</v>
      </c>
      <c r="F493" s="7">
        <v>7486</v>
      </c>
      <c r="G493" s="7">
        <v>232</v>
      </c>
      <c r="H493" s="31">
        <f t="shared" si="42"/>
        <v>1736752</v>
      </c>
      <c r="I493" s="18">
        <f t="shared" si="41"/>
        <v>1140</v>
      </c>
      <c r="J493" s="31">
        <f t="shared" si="43"/>
        <v>8534040</v>
      </c>
      <c r="K493" s="36">
        <f t="shared" si="44"/>
        <v>0.24182603193840452</v>
      </c>
      <c r="L493" s="36">
        <f t="shared" si="45"/>
        <v>1.1882830879731945</v>
      </c>
      <c r="N493">
        <v>19</v>
      </c>
    </row>
    <row r="494" spans="1:14">
      <c r="A494" s="31">
        <v>488</v>
      </c>
      <c r="B494" s="4" t="s">
        <v>1621</v>
      </c>
      <c r="C494" s="4" t="s">
        <v>740</v>
      </c>
      <c r="D494" s="4" t="s">
        <v>26</v>
      </c>
      <c r="E494" s="18">
        <v>7181824</v>
      </c>
      <c r="F494" s="7">
        <v>7439</v>
      </c>
      <c r="G494" s="7">
        <v>446</v>
      </c>
      <c r="H494" s="31">
        <f t="shared" si="42"/>
        <v>3317794</v>
      </c>
      <c r="I494" s="18">
        <f t="shared" si="41"/>
        <v>2220</v>
      </c>
      <c r="J494" s="31">
        <f t="shared" si="43"/>
        <v>16514580</v>
      </c>
      <c r="K494" s="36">
        <f t="shared" si="44"/>
        <v>0.46197094220075569</v>
      </c>
      <c r="L494" s="36">
        <f t="shared" si="45"/>
        <v>2.2994966181293219</v>
      </c>
      <c r="N494">
        <v>37</v>
      </c>
    </row>
    <row r="495" spans="1:14">
      <c r="A495" s="31">
        <v>489</v>
      </c>
      <c r="B495" s="4" t="s">
        <v>1621</v>
      </c>
      <c r="C495" s="4" t="s">
        <v>403</v>
      </c>
      <c r="D495" s="4" t="s">
        <v>26</v>
      </c>
      <c r="E495" s="18">
        <v>7181824</v>
      </c>
      <c r="F495" s="7">
        <v>9256</v>
      </c>
      <c r="G495" s="7">
        <v>644</v>
      </c>
      <c r="H495" s="31">
        <f t="shared" si="42"/>
        <v>5960864</v>
      </c>
      <c r="I495" s="18">
        <f t="shared" si="41"/>
        <v>3180</v>
      </c>
      <c r="J495" s="31">
        <f t="shared" si="43"/>
        <v>29434080</v>
      </c>
      <c r="K495" s="36">
        <f t="shared" si="44"/>
        <v>0.82999304911955518</v>
      </c>
      <c r="L495" s="36">
        <f t="shared" si="45"/>
        <v>4.0984128822984243</v>
      </c>
      <c r="N495">
        <v>53</v>
      </c>
    </row>
    <row r="496" spans="1:14">
      <c r="A496" s="31">
        <v>490</v>
      </c>
      <c r="B496" s="4" t="s">
        <v>1621</v>
      </c>
      <c r="C496" s="4" t="s">
        <v>609</v>
      </c>
      <c r="D496" s="4" t="s">
        <v>26</v>
      </c>
      <c r="E496" s="18">
        <v>7181824</v>
      </c>
      <c r="F496" s="7">
        <v>4507</v>
      </c>
      <c r="G496" s="7">
        <v>250</v>
      </c>
      <c r="H496" s="31">
        <f t="shared" si="42"/>
        <v>1126750</v>
      </c>
      <c r="I496" s="18">
        <f t="shared" si="41"/>
        <v>1200</v>
      </c>
      <c r="J496" s="31">
        <f t="shared" si="43"/>
        <v>5408400</v>
      </c>
      <c r="K496" s="36">
        <f t="shared" si="44"/>
        <v>0.15688911340628786</v>
      </c>
      <c r="L496" s="36">
        <f t="shared" si="45"/>
        <v>0.75306774435018176</v>
      </c>
      <c r="N496">
        <v>20</v>
      </c>
    </row>
    <row r="497" spans="1:14">
      <c r="A497" s="31">
        <v>491</v>
      </c>
      <c r="B497" s="4" t="s">
        <v>1621</v>
      </c>
      <c r="C497" s="4" t="s">
        <v>741</v>
      </c>
      <c r="D497" s="4" t="s">
        <v>26</v>
      </c>
      <c r="E497" s="18">
        <v>7181824</v>
      </c>
      <c r="F497" s="7">
        <v>6106</v>
      </c>
      <c r="G497" s="7">
        <v>302</v>
      </c>
      <c r="H497" s="31">
        <f t="shared" si="42"/>
        <v>1844012</v>
      </c>
      <c r="I497" s="18">
        <f t="shared" si="41"/>
        <v>1500</v>
      </c>
      <c r="J497" s="31">
        <f t="shared" si="43"/>
        <v>9159000</v>
      </c>
      <c r="K497" s="36">
        <f t="shared" si="44"/>
        <v>0.25676095654808584</v>
      </c>
      <c r="L497" s="36">
        <f t="shared" si="45"/>
        <v>1.2753027643116845</v>
      </c>
      <c r="N497">
        <v>25</v>
      </c>
    </row>
    <row r="498" spans="1:14">
      <c r="A498" s="31">
        <v>492</v>
      </c>
      <c r="B498" s="4" t="s">
        <v>1621</v>
      </c>
      <c r="C498" s="4" t="s">
        <v>742</v>
      </c>
      <c r="D498" s="4" t="s">
        <v>26</v>
      </c>
      <c r="E498" s="18">
        <v>7181824</v>
      </c>
      <c r="F498" s="7">
        <v>2990</v>
      </c>
      <c r="G498" s="7">
        <v>61</v>
      </c>
      <c r="H498" s="31">
        <f t="shared" si="42"/>
        <v>182390</v>
      </c>
      <c r="I498" s="18">
        <f t="shared" si="41"/>
        <v>300</v>
      </c>
      <c r="J498" s="31">
        <f t="shared" si="43"/>
        <v>897000</v>
      </c>
      <c r="K498" s="36">
        <f t="shared" si="44"/>
        <v>2.5396055375347545E-2</v>
      </c>
      <c r="L498" s="36">
        <f t="shared" si="45"/>
        <v>0.12489863299351252</v>
      </c>
      <c r="N498">
        <v>5</v>
      </c>
    </row>
    <row r="499" spans="1:14">
      <c r="A499" s="31">
        <v>493</v>
      </c>
      <c r="B499" s="4" t="s">
        <v>1621</v>
      </c>
      <c r="C499" s="4" t="s">
        <v>743</v>
      </c>
      <c r="D499" s="4" t="s">
        <v>26</v>
      </c>
      <c r="E499" s="18">
        <v>7181824</v>
      </c>
      <c r="F499" s="7">
        <v>1891</v>
      </c>
      <c r="G499" s="7">
        <v>54</v>
      </c>
      <c r="H499" s="31">
        <f t="shared" si="42"/>
        <v>102114</v>
      </c>
      <c r="I499" s="18">
        <f t="shared" si="41"/>
        <v>240</v>
      </c>
      <c r="J499" s="31">
        <f t="shared" si="43"/>
        <v>453840</v>
      </c>
      <c r="K499" s="36">
        <f t="shared" si="44"/>
        <v>1.4218393544592572E-2</v>
      </c>
      <c r="L499" s="36">
        <f t="shared" si="45"/>
        <v>6.3192860198189205E-2</v>
      </c>
      <c r="N499">
        <v>4</v>
      </c>
    </row>
    <row r="500" spans="1:14">
      <c r="A500" s="31">
        <v>494</v>
      </c>
      <c r="B500" s="4" t="s">
        <v>1621</v>
      </c>
      <c r="C500" s="4" t="s">
        <v>603</v>
      </c>
      <c r="D500" s="4" t="s">
        <v>26</v>
      </c>
      <c r="E500" s="18">
        <v>7181824</v>
      </c>
      <c r="F500" s="7">
        <v>3439</v>
      </c>
      <c r="G500" s="7">
        <v>41</v>
      </c>
      <c r="H500" s="31">
        <f t="shared" si="42"/>
        <v>140999</v>
      </c>
      <c r="I500" s="18">
        <f t="shared" si="41"/>
        <v>180</v>
      </c>
      <c r="J500" s="31">
        <f t="shared" si="43"/>
        <v>619020</v>
      </c>
      <c r="K500" s="36">
        <f t="shared" si="44"/>
        <v>1.9632756246881017E-2</v>
      </c>
      <c r="L500" s="36">
        <f t="shared" si="45"/>
        <v>8.6192588400941045E-2</v>
      </c>
      <c r="N500">
        <v>3</v>
      </c>
    </row>
    <row r="501" spans="1:14">
      <c r="A501" s="31">
        <v>495</v>
      </c>
      <c r="B501" s="4" t="s">
        <v>1621</v>
      </c>
      <c r="C501" s="4" t="s">
        <v>744</v>
      </c>
      <c r="D501" s="4" t="s">
        <v>26</v>
      </c>
      <c r="E501" s="18">
        <v>7181824</v>
      </c>
      <c r="F501" s="7">
        <v>6364</v>
      </c>
      <c r="G501" s="7">
        <v>79</v>
      </c>
      <c r="H501" s="31">
        <f t="shared" si="42"/>
        <v>502756</v>
      </c>
      <c r="I501" s="18">
        <f t="shared" si="41"/>
        <v>360</v>
      </c>
      <c r="J501" s="31">
        <f t="shared" si="43"/>
        <v>2291040</v>
      </c>
      <c r="K501" s="36">
        <f t="shared" si="44"/>
        <v>7.0003943287944681E-2</v>
      </c>
      <c r="L501" s="36">
        <f t="shared" si="45"/>
        <v>0.31900531118557068</v>
      </c>
      <c r="N501">
        <v>6</v>
      </c>
    </row>
    <row r="502" spans="1:14">
      <c r="A502" s="31">
        <v>496</v>
      </c>
      <c r="B502" s="4" t="s">
        <v>1621</v>
      </c>
      <c r="C502" s="4" t="s">
        <v>745</v>
      </c>
      <c r="D502" s="4" t="s">
        <v>26</v>
      </c>
      <c r="E502" s="18">
        <v>7181824</v>
      </c>
      <c r="F502" s="7">
        <v>3449</v>
      </c>
      <c r="G502" s="7">
        <v>63</v>
      </c>
      <c r="H502" s="31">
        <f t="shared" si="42"/>
        <v>217287</v>
      </c>
      <c r="I502" s="18">
        <f t="shared" si="41"/>
        <v>300</v>
      </c>
      <c r="J502" s="31">
        <f t="shared" si="43"/>
        <v>1034700</v>
      </c>
      <c r="K502" s="36">
        <f t="shared" si="44"/>
        <v>3.0255127388251229E-2</v>
      </c>
      <c r="L502" s="36">
        <f t="shared" si="45"/>
        <v>0.1440720351821487</v>
      </c>
      <c r="N502">
        <v>5</v>
      </c>
    </row>
    <row r="503" spans="1:14">
      <c r="A503" s="31">
        <v>497</v>
      </c>
      <c r="B503" s="4" t="s">
        <v>1621</v>
      </c>
      <c r="C503" s="4" t="s">
        <v>746</v>
      </c>
      <c r="D503" s="4" t="s">
        <v>26</v>
      </c>
      <c r="E503" s="18">
        <v>7181824</v>
      </c>
      <c r="F503" s="7">
        <v>2183</v>
      </c>
      <c r="G503" s="7">
        <v>21</v>
      </c>
      <c r="H503" s="31">
        <f t="shared" si="42"/>
        <v>45843</v>
      </c>
      <c r="I503" s="18">
        <f t="shared" si="41"/>
        <v>60</v>
      </c>
      <c r="J503" s="31">
        <f t="shared" si="43"/>
        <v>130980</v>
      </c>
      <c r="K503" s="36">
        <f t="shared" si="44"/>
        <v>6.3831973604477083E-3</v>
      </c>
      <c r="L503" s="36">
        <f t="shared" si="45"/>
        <v>1.8237706744136307E-2</v>
      </c>
      <c r="N503">
        <v>1</v>
      </c>
    </row>
    <row r="504" spans="1:14">
      <c r="A504" s="31">
        <v>498</v>
      </c>
      <c r="B504" s="4" t="s">
        <v>1622</v>
      </c>
      <c r="C504" s="4" t="s">
        <v>551</v>
      </c>
      <c r="D504" s="4" t="s">
        <v>26</v>
      </c>
      <c r="E504" s="18">
        <v>7181824</v>
      </c>
      <c r="F504" s="7">
        <v>6297</v>
      </c>
      <c r="G504" s="7">
        <v>11</v>
      </c>
      <c r="H504" s="31">
        <f t="shared" si="42"/>
        <v>69267</v>
      </c>
      <c r="I504" s="18">
        <f t="shared" si="41"/>
        <v>1320</v>
      </c>
      <c r="J504" s="31">
        <f t="shared" si="43"/>
        <v>8312040</v>
      </c>
      <c r="K504" s="36">
        <f t="shared" si="44"/>
        <v>9.6447643384187636E-3</v>
      </c>
      <c r="L504" s="36">
        <f t="shared" si="45"/>
        <v>1.1573717206102516</v>
      </c>
      <c r="N504">
        <v>22</v>
      </c>
    </row>
    <row r="505" spans="1:14">
      <c r="A505" s="31">
        <v>499</v>
      </c>
      <c r="B505" s="4" t="s">
        <v>1622</v>
      </c>
      <c r="C505" s="4" t="s">
        <v>747</v>
      </c>
      <c r="D505" s="4" t="s">
        <v>26</v>
      </c>
      <c r="E505" s="18">
        <v>7181824</v>
      </c>
      <c r="F505" s="7">
        <v>6024</v>
      </c>
      <c r="G505" s="7">
        <v>25</v>
      </c>
      <c r="H505" s="31">
        <f t="shared" si="42"/>
        <v>150600</v>
      </c>
      <c r="I505" s="18">
        <f t="shared" si="41"/>
        <v>3660</v>
      </c>
      <c r="J505" s="31">
        <f t="shared" si="43"/>
        <v>22047840</v>
      </c>
      <c r="K505" s="36">
        <f t="shared" si="44"/>
        <v>2.0969603265131531E-2</v>
      </c>
      <c r="L505" s="36">
        <f t="shared" si="45"/>
        <v>3.0699499180152561</v>
      </c>
      <c r="N505">
        <v>61</v>
      </c>
    </row>
    <row r="506" spans="1:14">
      <c r="A506" s="31">
        <v>500</v>
      </c>
      <c r="B506" s="4" t="s">
        <v>1622</v>
      </c>
      <c r="C506" s="4" t="s">
        <v>748</v>
      </c>
      <c r="D506" s="4" t="s">
        <v>26</v>
      </c>
      <c r="E506" s="18">
        <v>7181824</v>
      </c>
      <c r="F506" s="7">
        <v>5780</v>
      </c>
      <c r="G506" s="7">
        <v>23</v>
      </c>
      <c r="H506" s="31">
        <f t="shared" si="42"/>
        <v>132940</v>
      </c>
      <c r="I506" s="18">
        <f t="shared" si="41"/>
        <v>3000</v>
      </c>
      <c r="J506" s="31">
        <f t="shared" si="43"/>
        <v>17340000</v>
      </c>
      <c r="K506" s="36">
        <f t="shared" si="44"/>
        <v>1.8510617915448776E-2</v>
      </c>
      <c r="L506" s="36">
        <f t="shared" si="45"/>
        <v>2.4144284237541882</v>
      </c>
      <c r="N506">
        <v>50</v>
      </c>
    </row>
    <row r="507" spans="1:14">
      <c r="A507" s="31">
        <v>501</v>
      </c>
      <c r="B507" s="4" t="s">
        <v>1622</v>
      </c>
      <c r="C507" s="4" t="s">
        <v>548</v>
      </c>
      <c r="D507" s="4" t="s">
        <v>26</v>
      </c>
      <c r="E507" s="18">
        <v>7181824</v>
      </c>
      <c r="F507" s="7">
        <v>4782</v>
      </c>
      <c r="G507" s="7">
        <v>10</v>
      </c>
      <c r="H507" s="31">
        <f t="shared" si="42"/>
        <v>47820</v>
      </c>
      <c r="I507" s="18">
        <f t="shared" si="41"/>
        <v>1500</v>
      </c>
      <c r="J507" s="31">
        <f t="shared" si="43"/>
        <v>7173000</v>
      </c>
      <c r="K507" s="36">
        <f t="shared" si="44"/>
        <v>6.6584756184501319E-3</v>
      </c>
      <c r="L507" s="36">
        <f t="shared" si="45"/>
        <v>0.99877134276751978</v>
      </c>
      <c r="N507">
        <v>25</v>
      </c>
    </row>
    <row r="508" spans="1:14">
      <c r="A508" s="31">
        <v>502</v>
      </c>
      <c r="B508" s="4" t="s">
        <v>1622</v>
      </c>
      <c r="C508" s="4" t="s">
        <v>749</v>
      </c>
      <c r="D508" s="4" t="s">
        <v>26</v>
      </c>
      <c r="E508" s="18">
        <v>7181824</v>
      </c>
      <c r="F508" s="7">
        <v>31</v>
      </c>
      <c r="G508" s="7">
        <v>3</v>
      </c>
      <c r="H508" s="31">
        <f t="shared" si="42"/>
        <v>93</v>
      </c>
      <c r="I508" s="18">
        <f t="shared" si="41"/>
        <v>540</v>
      </c>
      <c r="J508" s="31">
        <f t="shared" si="43"/>
        <v>16740</v>
      </c>
      <c r="K508" s="36">
        <f t="shared" si="44"/>
        <v>1.2949356597989592E-5</v>
      </c>
      <c r="L508" s="36">
        <f t="shared" si="45"/>
        <v>2.3308841876381265E-3</v>
      </c>
      <c r="N508">
        <v>9</v>
      </c>
    </row>
    <row r="509" spans="1:14">
      <c r="A509" s="31">
        <v>503</v>
      </c>
      <c r="B509" s="4" t="s">
        <v>1622</v>
      </c>
      <c r="C509" s="4" t="s">
        <v>750</v>
      </c>
      <c r="D509" s="4" t="s">
        <v>26</v>
      </c>
      <c r="E509" s="18">
        <v>7181824</v>
      </c>
      <c r="F509" s="7">
        <v>3368</v>
      </c>
      <c r="G509" s="7">
        <v>11</v>
      </c>
      <c r="H509" s="31">
        <f t="shared" si="42"/>
        <v>37048</v>
      </c>
      <c r="I509" s="18">
        <f t="shared" si="41"/>
        <v>1080</v>
      </c>
      <c r="J509" s="31">
        <f t="shared" si="43"/>
        <v>3637440</v>
      </c>
      <c r="K509" s="36">
        <f t="shared" si="44"/>
        <v>5.1585780993797679E-3</v>
      </c>
      <c r="L509" s="36">
        <f t="shared" si="45"/>
        <v>0.50647857703001353</v>
      </c>
      <c r="N509">
        <v>18</v>
      </c>
    </row>
    <row r="510" spans="1:14">
      <c r="A510" s="31">
        <v>504</v>
      </c>
      <c r="B510" s="4" t="s">
        <v>1622</v>
      </c>
      <c r="C510" s="4" t="s">
        <v>751</v>
      </c>
      <c r="D510" s="4" t="s">
        <v>26</v>
      </c>
      <c r="E510" s="18">
        <v>7181824</v>
      </c>
      <c r="F510" s="7">
        <v>3879</v>
      </c>
      <c r="G510" s="7">
        <v>4</v>
      </c>
      <c r="H510" s="31">
        <f t="shared" si="42"/>
        <v>15516</v>
      </c>
      <c r="I510" s="18">
        <f t="shared" si="41"/>
        <v>540</v>
      </c>
      <c r="J510" s="31">
        <f t="shared" si="43"/>
        <v>2094660</v>
      </c>
      <c r="K510" s="36">
        <f t="shared" si="44"/>
        <v>2.1604539459613601E-3</v>
      </c>
      <c r="L510" s="36">
        <f t="shared" si="45"/>
        <v>0.29166128270478364</v>
      </c>
      <c r="N510">
        <v>9</v>
      </c>
    </row>
    <row r="511" spans="1:14">
      <c r="A511" s="31">
        <v>505</v>
      </c>
      <c r="B511" s="4" t="s">
        <v>1622</v>
      </c>
      <c r="C511" s="4" t="s">
        <v>752</v>
      </c>
      <c r="D511" s="4" t="s">
        <v>26</v>
      </c>
      <c r="E511" s="18">
        <v>7181824</v>
      </c>
      <c r="F511" s="7">
        <v>3550</v>
      </c>
      <c r="G511" s="7">
        <v>21</v>
      </c>
      <c r="H511" s="31">
        <f t="shared" si="42"/>
        <v>74550</v>
      </c>
      <c r="I511" s="18">
        <f t="shared" si="41"/>
        <v>2520</v>
      </c>
      <c r="J511" s="31">
        <f t="shared" si="43"/>
        <v>8946000</v>
      </c>
      <c r="K511" s="36">
        <f t="shared" si="44"/>
        <v>1.0380371337420688E-2</v>
      </c>
      <c r="L511" s="36">
        <f t="shared" si="45"/>
        <v>1.2456445604904827</v>
      </c>
      <c r="N511">
        <v>42</v>
      </c>
    </row>
    <row r="512" spans="1:14" ht="30">
      <c r="A512" s="31">
        <v>506</v>
      </c>
      <c r="B512" s="4" t="s">
        <v>1622</v>
      </c>
      <c r="C512" s="82" t="s">
        <v>753</v>
      </c>
      <c r="D512" s="4" t="s">
        <v>26</v>
      </c>
      <c r="E512" s="18">
        <v>7181824</v>
      </c>
      <c r="F512" s="7">
        <v>9</v>
      </c>
      <c r="G512" s="7">
        <v>7</v>
      </c>
      <c r="H512" s="31">
        <f t="shared" si="42"/>
        <v>63</v>
      </c>
      <c r="I512" s="18">
        <f t="shared" ref="I512:I539" si="46">N512*60</f>
        <v>360</v>
      </c>
      <c r="J512" s="31">
        <f t="shared" si="43"/>
        <v>3240</v>
      </c>
      <c r="K512" s="36">
        <f t="shared" si="44"/>
        <v>8.7721447921864973E-6</v>
      </c>
      <c r="L512" s="36">
        <f t="shared" si="45"/>
        <v>4.5113887502673414E-4</v>
      </c>
      <c r="N512">
        <v>6</v>
      </c>
    </row>
    <row r="513" spans="1:14">
      <c r="A513" s="31">
        <v>507</v>
      </c>
      <c r="B513" s="4" t="s">
        <v>1622</v>
      </c>
      <c r="C513" s="4" t="s">
        <v>754</v>
      </c>
      <c r="D513" s="4" t="s">
        <v>26</v>
      </c>
      <c r="E513" s="18">
        <v>7181824</v>
      </c>
      <c r="F513" s="7">
        <v>9908</v>
      </c>
      <c r="G513" s="7">
        <v>7</v>
      </c>
      <c r="H513" s="31">
        <f t="shared" si="42"/>
        <v>69356</v>
      </c>
      <c r="I513" s="18">
        <f t="shared" si="46"/>
        <v>1380</v>
      </c>
      <c r="J513" s="31">
        <f t="shared" si="43"/>
        <v>13673040</v>
      </c>
      <c r="K513" s="36">
        <f t="shared" si="44"/>
        <v>9.657156733442647E-3</v>
      </c>
      <c r="L513" s="36">
        <f t="shared" si="45"/>
        <v>1.9038394703072645</v>
      </c>
      <c r="N513">
        <v>23</v>
      </c>
    </row>
    <row r="514" spans="1:14">
      <c r="A514" s="31">
        <v>508</v>
      </c>
      <c r="B514" s="4" t="s">
        <v>1622</v>
      </c>
      <c r="C514" s="4" t="s">
        <v>755</v>
      </c>
      <c r="D514" s="4" t="s">
        <v>26</v>
      </c>
      <c r="E514" s="18">
        <v>7181824</v>
      </c>
      <c r="F514" s="7">
        <v>1551</v>
      </c>
      <c r="G514" s="7">
        <v>8</v>
      </c>
      <c r="H514" s="31">
        <f t="shared" si="42"/>
        <v>12408</v>
      </c>
      <c r="I514" s="18">
        <f t="shared" si="46"/>
        <v>1080</v>
      </c>
      <c r="J514" s="31">
        <f t="shared" si="43"/>
        <v>1675080</v>
      </c>
      <c r="K514" s="36">
        <f t="shared" si="44"/>
        <v>1.7276948028801596E-3</v>
      </c>
      <c r="L514" s="36">
        <f t="shared" si="45"/>
        <v>0.23323879838882156</v>
      </c>
      <c r="N514">
        <v>18</v>
      </c>
    </row>
    <row r="515" spans="1:14">
      <c r="A515" s="31">
        <v>509</v>
      </c>
      <c r="B515" s="4" t="s">
        <v>1622</v>
      </c>
      <c r="C515" s="4" t="s">
        <v>756</v>
      </c>
      <c r="D515" s="4" t="s">
        <v>26</v>
      </c>
      <c r="E515" s="18">
        <v>7181824</v>
      </c>
      <c r="F515" s="7">
        <v>8752</v>
      </c>
      <c r="G515" s="7">
        <v>10</v>
      </c>
      <c r="H515" s="31">
        <f t="shared" si="42"/>
        <v>87520</v>
      </c>
      <c r="I515" s="18">
        <f t="shared" si="46"/>
        <v>1260</v>
      </c>
      <c r="J515" s="31">
        <f t="shared" si="43"/>
        <v>11027520</v>
      </c>
      <c r="K515" s="36">
        <f t="shared" si="44"/>
        <v>1.2186319241462892E-2</v>
      </c>
      <c r="L515" s="36">
        <f t="shared" si="45"/>
        <v>1.5354762244243245</v>
      </c>
      <c r="N515">
        <v>21</v>
      </c>
    </row>
    <row r="516" spans="1:14">
      <c r="A516" s="31">
        <v>510</v>
      </c>
      <c r="B516" s="4" t="s">
        <v>1622</v>
      </c>
      <c r="C516" s="4" t="s">
        <v>757</v>
      </c>
      <c r="D516" s="4" t="s">
        <v>26</v>
      </c>
      <c r="E516" s="18">
        <v>7181824</v>
      </c>
      <c r="F516" s="7">
        <v>3826</v>
      </c>
      <c r="G516" s="7">
        <v>1</v>
      </c>
      <c r="H516" s="31">
        <f t="shared" ref="H516:H532" si="47">G516*F516</f>
        <v>3826</v>
      </c>
      <c r="I516" s="18">
        <f t="shared" si="46"/>
        <v>60</v>
      </c>
      <c r="J516" s="31">
        <f t="shared" ref="J516:J532" si="48">I516*F516</f>
        <v>229560</v>
      </c>
      <c r="K516" s="36">
        <f t="shared" ref="K516:K532" si="49">H516/E516</f>
        <v>5.327337456334213E-4</v>
      </c>
      <c r="L516" s="36">
        <f t="shared" ref="L516:L532" si="50">J516/E516</f>
        <v>3.1964024738005276E-2</v>
      </c>
      <c r="N516">
        <v>1</v>
      </c>
    </row>
    <row r="517" spans="1:14">
      <c r="A517" s="31">
        <v>511</v>
      </c>
      <c r="B517" s="4" t="s">
        <v>1622</v>
      </c>
      <c r="C517" s="4" t="s">
        <v>758</v>
      </c>
      <c r="D517" s="4" t="s">
        <v>26</v>
      </c>
      <c r="E517" s="18">
        <v>7181824</v>
      </c>
      <c r="F517" s="7">
        <v>5203</v>
      </c>
      <c r="G517" s="7">
        <v>18</v>
      </c>
      <c r="H517" s="31">
        <f t="shared" si="47"/>
        <v>93654</v>
      </c>
      <c r="I517" s="18">
        <f t="shared" si="46"/>
        <v>1560</v>
      </c>
      <c r="J517" s="31">
        <f t="shared" si="48"/>
        <v>8116680</v>
      </c>
      <c r="K517" s="36">
        <f t="shared" si="49"/>
        <v>1.30404198153561E-2</v>
      </c>
      <c r="L517" s="36">
        <f t="shared" si="50"/>
        <v>1.1301697173308618</v>
      </c>
      <c r="N517">
        <v>26</v>
      </c>
    </row>
    <row r="518" spans="1:14">
      <c r="A518" s="31">
        <v>512</v>
      </c>
      <c r="B518" s="4" t="s">
        <v>1622</v>
      </c>
      <c r="C518" s="4" t="s">
        <v>759</v>
      </c>
      <c r="D518" s="4" t="s">
        <v>26</v>
      </c>
      <c r="E518" s="18">
        <v>7181824</v>
      </c>
      <c r="F518" s="7">
        <v>6304</v>
      </c>
      <c r="G518" s="7">
        <v>26</v>
      </c>
      <c r="H518" s="31">
        <f t="shared" si="47"/>
        <v>163904</v>
      </c>
      <c r="I518" s="18">
        <f t="shared" si="46"/>
        <v>2280</v>
      </c>
      <c r="J518" s="31">
        <f t="shared" si="48"/>
        <v>14373120</v>
      </c>
      <c r="K518" s="36">
        <f t="shared" si="49"/>
        <v>2.2822057460611677E-2</v>
      </c>
      <c r="L518" s="36">
        <f t="shared" si="50"/>
        <v>2.0013188850074854</v>
      </c>
      <c r="N518">
        <v>38</v>
      </c>
    </row>
    <row r="519" spans="1:14">
      <c r="A519" s="31">
        <v>513</v>
      </c>
      <c r="B519" s="4" t="s">
        <v>1622</v>
      </c>
      <c r="C519" s="4" t="s">
        <v>760</v>
      </c>
      <c r="D519" s="4" t="s">
        <v>26</v>
      </c>
      <c r="E519" s="18">
        <v>7181824</v>
      </c>
      <c r="F519" s="7">
        <v>3931</v>
      </c>
      <c r="G519" s="7">
        <v>9</v>
      </c>
      <c r="H519" s="31">
        <f t="shared" si="47"/>
        <v>35379</v>
      </c>
      <c r="I519" s="18">
        <f t="shared" si="46"/>
        <v>960</v>
      </c>
      <c r="J519" s="31">
        <f t="shared" si="48"/>
        <v>3773760</v>
      </c>
      <c r="K519" s="36">
        <f t="shared" si="49"/>
        <v>4.9261858825835891E-3</v>
      </c>
      <c r="L519" s="36">
        <f t="shared" si="50"/>
        <v>0.52545982747558284</v>
      </c>
      <c r="N519">
        <v>16</v>
      </c>
    </row>
    <row r="520" spans="1:14">
      <c r="A520" s="31">
        <v>514</v>
      </c>
      <c r="B520" s="4" t="s">
        <v>1622</v>
      </c>
      <c r="C520" s="4" t="s">
        <v>761</v>
      </c>
      <c r="D520" s="4" t="s">
        <v>26</v>
      </c>
      <c r="E520" s="18">
        <v>7181824</v>
      </c>
      <c r="F520" s="7">
        <v>6379</v>
      </c>
      <c r="G520" s="7">
        <v>24</v>
      </c>
      <c r="H520" s="31">
        <f t="shared" si="47"/>
        <v>153096</v>
      </c>
      <c r="I520" s="18">
        <f t="shared" si="46"/>
        <v>2100</v>
      </c>
      <c r="J520" s="31">
        <f t="shared" si="48"/>
        <v>13395900</v>
      </c>
      <c r="K520" s="36">
        <f t="shared" si="49"/>
        <v>2.1317147287374348E-2</v>
      </c>
      <c r="L520" s="36">
        <f t="shared" si="50"/>
        <v>1.8652503876452555</v>
      </c>
      <c r="N520">
        <v>35</v>
      </c>
    </row>
    <row r="521" spans="1:14">
      <c r="A521" s="31">
        <v>515</v>
      </c>
      <c r="B521" s="4" t="s">
        <v>1622</v>
      </c>
      <c r="C521" s="4" t="s">
        <v>403</v>
      </c>
      <c r="D521" s="4" t="s">
        <v>26</v>
      </c>
      <c r="E521" s="18">
        <v>7181824</v>
      </c>
      <c r="F521" s="7">
        <v>8013</v>
      </c>
      <c r="G521" s="7">
        <v>17</v>
      </c>
      <c r="H521" s="31">
        <f t="shared" si="47"/>
        <v>136221</v>
      </c>
      <c r="I521" s="18">
        <f t="shared" si="46"/>
        <v>1140</v>
      </c>
      <c r="J521" s="31">
        <f t="shared" si="48"/>
        <v>9134820</v>
      </c>
      <c r="K521" s="36">
        <f t="shared" si="49"/>
        <v>1.8967465646610109E-2</v>
      </c>
      <c r="L521" s="36">
        <f t="shared" si="50"/>
        <v>1.2719359315962073</v>
      </c>
      <c r="N521">
        <v>19</v>
      </c>
    </row>
    <row r="522" spans="1:14">
      <c r="A522" s="31">
        <v>516</v>
      </c>
      <c r="B522" s="4" t="s">
        <v>1622</v>
      </c>
      <c r="C522" s="4" t="s">
        <v>762</v>
      </c>
      <c r="D522" s="4" t="s">
        <v>26</v>
      </c>
      <c r="E522" s="18">
        <v>7181824</v>
      </c>
      <c r="F522" s="7">
        <v>8960</v>
      </c>
      <c r="G522" s="7">
        <v>9</v>
      </c>
      <c r="H522" s="31">
        <f t="shared" si="47"/>
        <v>80640</v>
      </c>
      <c r="I522" s="18">
        <f t="shared" si="46"/>
        <v>660</v>
      </c>
      <c r="J522" s="31">
        <f t="shared" si="48"/>
        <v>5913600</v>
      </c>
      <c r="K522" s="36">
        <f t="shared" si="49"/>
        <v>1.1228345333998717E-2</v>
      </c>
      <c r="L522" s="36">
        <f t="shared" si="50"/>
        <v>0.82341199115990593</v>
      </c>
      <c r="N522">
        <v>11</v>
      </c>
    </row>
    <row r="523" spans="1:14">
      <c r="A523" s="31">
        <v>517</v>
      </c>
      <c r="B523" s="4" t="s">
        <v>1622</v>
      </c>
      <c r="C523" s="4" t="s">
        <v>551</v>
      </c>
      <c r="D523" s="4" t="s">
        <v>26</v>
      </c>
      <c r="E523" s="18">
        <v>7181824</v>
      </c>
      <c r="F523" s="7">
        <v>4381</v>
      </c>
      <c r="G523" s="7">
        <v>22</v>
      </c>
      <c r="H523" s="31">
        <f t="shared" si="47"/>
        <v>96382</v>
      </c>
      <c r="I523" s="18">
        <f t="shared" si="46"/>
        <v>1620</v>
      </c>
      <c r="J523" s="31">
        <f t="shared" si="48"/>
        <v>7097220</v>
      </c>
      <c r="K523" s="36">
        <f t="shared" si="49"/>
        <v>1.3420267608897127E-2</v>
      </c>
      <c r="L523" s="36">
        <f t="shared" si="50"/>
        <v>0.98821970574606122</v>
      </c>
      <c r="N523">
        <v>27</v>
      </c>
    </row>
    <row r="524" spans="1:14">
      <c r="A524" s="31">
        <v>518</v>
      </c>
      <c r="B524" s="4" t="s">
        <v>1622</v>
      </c>
      <c r="C524" s="4" t="s">
        <v>486</v>
      </c>
      <c r="D524" s="4" t="s">
        <v>26</v>
      </c>
      <c r="E524" s="18">
        <v>7181824</v>
      </c>
      <c r="F524" s="7">
        <v>1615</v>
      </c>
      <c r="G524" s="7">
        <v>10</v>
      </c>
      <c r="H524" s="31">
        <f t="shared" si="47"/>
        <v>16150</v>
      </c>
      <c r="I524" s="18">
        <f t="shared" si="46"/>
        <v>960</v>
      </c>
      <c r="J524" s="31">
        <f t="shared" si="48"/>
        <v>1550400</v>
      </c>
      <c r="K524" s="36">
        <f t="shared" si="49"/>
        <v>2.2487323554573322E-3</v>
      </c>
      <c r="L524" s="36">
        <f t="shared" si="50"/>
        <v>0.21587830612390391</v>
      </c>
      <c r="N524">
        <v>16</v>
      </c>
    </row>
    <row r="525" spans="1:14">
      <c r="A525" s="31">
        <v>519</v>
      </c>
      <c r="B525" s="4" t="s">
        <v>1622</v>
      </c>
      <c r="C525" s="4" t="s">
        <v>763</v>
      </c>
      <c r="D525" s="4" t="s">
        <v>26</v>
      </c>
      <c r="E525" s="18">
        <v>7181824</v>
      </c>
      <c r="F525" s="7">
        <v>5578</v>
      </c>
      <c r="G525" s="7">
        <v>8</v>
      </c>
      <c r="H525" s="31">
        <f t="shared" si="47"/>
        <v>44624</v>
      </c>
      <c r="I525" s="18">
        <f t="shared" si="46"/>
        <v>960</v>
      </c>
      <c r="J525" s="31">
        <f t="shared" si="48"/>
        <v>5354880</v>
      </c>
      <c r="K525" s="36">
        <f t="shared" si="49"/>
        <v>6.2134633207385753E-3</v>
      </c>
      <c r="L525" s="36">
        <f t="shared" si="50"/>
        <v>0.74561559848862913</v>
      </c>
      <c r="N525">
        <v>16</v>
      </c>
    </row>
    <row r="526" spans="1:14">
      <c r="A526" s="31">
        <v>520</v>
      </c>
      <c r="B526" s="4" t="s">
        <v>1622</v>
      </c>
      <c r="C526" s="4" t="s">
        <v>764</v>
      </c>
      <c r="D526" s="4" t="s">
        <v>26</v>
      </c>
      <c r="E526" s="18">
        <v>7181824</v>
      </c>
      <c r="F526" s="7">
        <v>10086</v>
      </c>
      <c r="G526" s="7">
        <v>8</v>
      </c>
      <c r="H526" s="31">
        <f t="shared" si="47"/>
        <v>80688</v>
      </c>
      <c r="I526" s="18">
        <f t="shared" si="46"/>
        <v>780</v>
      </c>
      <c r="J526" s="31">
        <f t="shared" si="48"/>
        <v>7867080</v>
      </c>
      <c r="K526" s="36">
        <f t="shared" si="49"/>
        <v>1.1235028872888003E-2</v>
      </c>
      <c r="L526" s="36">
        <f t="shared" si="50"/>
        <v>1.0954153151065802</v>
      </c>
      <c r="N526">
        <v>13</v>
      </c>
    </row>
    <row r="527" spans="1:14">
      <c r="A527" s="31">
        <v>521</v>
      </c>
      <c r="B527" s="4" t="s">
        <v>1622</v>
      </c>
      <c r="C527" s="4" t="s">
        <v>765</v>
      </c>
      <c r="D527" s="4" t="s">
        <v>26</v>
      </c>
      <c r="E527" s="18">
        <v>7181824</v>
      </c>
      <c r="F527" s="7">
        <v>6200</v>
      </c>
      <c r="G527" s="7">
        <v>8</v>
      </c>
      <c r="H527" s="31">
        <f t="shared" si="47"/>
        <v>49600</v>
      </c>
      <c r="I527" s="18">
        <f t="shared" si="46"/>
        <v>1560</v>
      </c>
      <c r="J527" s="31">
        <f t="shared" si="48"/>
        <v>9672000</v>
      </c>
      <c r="K527" s="36">
        <f t="shared" si="49"/>
        <v>6.9063235189277825E-3</v>
      </c>
      <c r="L527" s="36">
        <f t="shared" si="50"/>
        <v>1.3467330861909175</v>
      </c>
      <c r="N527">
        <v>26</v>
      </c>
    </row>
    <row r="528" spans="1:14">
      <c r="A528" s="31">
        <v>522</v>
      </c>
      <c r="B528" s="4" t="s">
        <v>1622</v>
      </c>
      <c r="C528" s="4" t="s">
        <v>766</v>
      </c>
      <c r="D528" s="4" t="s">
        <v>26</v>
      </c>
      <c r="E528" s="18">
        <v>7181824</v>
      </c>
      <c r="F528" s="7">
        <v>5908</v>
      </c>
      <c r="G528" s="7">
        <v>11</v>
      </c>
      <c r="H528" s="31">
        <f t="shared" si="47"/>
        <v>64988</v>
      </c>
      <c r="I528" s="18">
        <f t="shared" si="46"/>
        <v>2280</v>
      </c>
      <c r="J528" s="31">
        <f t="shared" si="48"/>
        <v>13470240</v>
      </c>
      <c r="K528" s="36">
        <f t="shared" si="49"/>
        <v>9.0489546945177156E-3</v>
      </c>
      <c r="L528" s="36">
        <f t="shared" si="50"/>
        <v>1.8756015185000356</v>
      </c>
      <c r="N528">
        <v>38</v>
      </c>
    </row>
    <row r="529" spans="1:14">
      <c r="A529" s="31">
        <v>523</v>
      </c>
      <c r="B529" s="4" t="s">
        <v>1622</v>
      </c>
      <c r="C529" s="4" t="s">
        <v>767</v>
      </c>
      <c r="D529" s="4" t="s">
        <v>26</v>
      </c>
      <c r="E529" s="18">
        <v>7181824</v>
      </c>
      <c r="F529" s="7">
        <v>8354</v>
      </c>
      <c r="G529" s="7">
        <v>7</v>
      </c>
      <c r="H529" s="31">
        <f t="shared" si="47"/>
        <v>58478</v>
      </c>
      <c r="I529" s="18">
        <f t="shared" si="46"/>
        <v>1320</v>
      </c>
      <c r="J529" s="31">
        <f t="shared" si="48"/>
        <v>11027280</v>
      </c>
      <c r="K529" s="36">
        <f t="shared" si="49"/>
        <v>8.1424997326584453E-3</v>
      </c>
      <c r="L529" s="36">
        <f t="shared" si="50"/>
        <v>1.535442806729878</v>
      </c>
      <c r="N529">
        <v>22</v>
      </c>
    </row>
    <row r="530" spans="1:14">
      <c r="A530" s="31">
        <v>524</v>
      </c>
      <c r="B530" s="4" t="s">
        <v>1622</v>
      </c>
      <c r="C530" s="4" t="s">
        <v>547</v>
      </c>
      <c r="D530" s="4" t="s">
        <v>26</v>
      </c>
      <c r="E530" s="18">
        <v>7181824</v>
      </c>
      <c r="F530" s="7">
        <v>5727</v>
      </c>
      <c r="G530" s="7">
        <v>11</v>
      </c>
      <c r="H530" s="31">
        <f t="shared" si="47"/>
        <v>62997</v>
      </c>
      <c r="I530" s="18">
        <f t="shared" si="46"/>
        <v>2280</v>
      </c>
      <c r="J530" s="31">
        <f t="shared" si="48"/>
        <v>13057560</v>
      </c>
      <c r="K530" s="36">
        <f t="shared" si="49"/>
        <v>8.7717270710059164E-3</v>
      </c>
      <c r="L530" s="36">
        <f t="shared" si="50"/>
        <v>1.8181397928994083</v>
      </c>
      <c r="N530">
        <v>38</v>
      </c>
    </row>
    <row r="531" spans="1:14">
      <c r="A531" s="31">
        <v>525</v>
      </c>
      <c r="B531" s="4" t="s">
        <v>1622</v>
      </c>
      <c r="C531" s="4" t="s">
        <v>768</v>
      </c>
      <c r="D531" s="4" t="s">
        <v>26</v>
      </c>
      <c r="E531" s="18">
        <v>7181824</v>
      </c>
      <c r="F531" s="7">
        <v>133</v>
      </c>
      <c r="G531" s="7">
        <v>1</v>
      </c>
      <c r="H531" s="31">
        <f t="shared" si="47"/>
        <v>133</v>
      </c>
      <c r="I531" s="18">
        <f t="shared" si="46"/>
        <v>240</v>
      </c>
      <c r="J531" s="31">
        <f t="shared" si="48"/>
        <v>31920</v>
      </c>
      <c r="K531" s="36">
        <f t="shared" si="49"/>
        <v>1.8518972339060384E-5</v>
      </c>
      <c r="L531" s="36">
        <f t="shared" si="50"/>
        <v>4.4445533613744924E-3</v>
      </c>
      <c r="N531">
        <v>4</v>
      </c>
    </row>
    <row r="532" spans="1:14">
      <c r="A532" s="31">
        <v>526</v>
      </c>
      <c r="B532" s="4" t="s">
        <v>1622</v>
      </c>
      <c r="C532" s="4" t="s">
        <v>769</v>
      </c>
      <c r="D532" s="4" t="s">
        <v>26</v>
      </c>
      <c r="E532" s="18">
        <v>7181824</v>
      </c>
      <c r="F532" s="7">
        <v>7113</v>
      </c>
      <c r="G532" s="7">
        <v>10</v>
      </c>
      <c r="H532" s="31">
        <f t="shared" si="47"/>
        <v>71130</v>
      </c>
      <c r="I532" s="18">
        <f t="shared" si="46"/>
        <v>1800</v>
      </c>
      <c r="J532" s="31">
        <f t="shared" si="48"/>
        <v>12803400</v>
      </c>
      <c r="K532" s="36">
        <f t="shared" si="49"/>
        <v>9.9041691915591357E-3</v>
      </c>
      <c r="L532" s="36">
        <f t="shared" si="50"/>
        <v>1.7827504544806445</v>
      </c>
      <c r="N532">
        <v>30</v>
      </c>
    </row>
    <row r="533" spans="1:14">
      <c r="A533" s="31">
        <v>527</v>
      </c>
      <c r="B533" s="4" t="s">
        <v>1622</v>
      </c>
      <c r="C533" s="4" t="s">
        <v>770</v>
      </c>
      <c r="D533" s="4" t="s">
        <v>26</v>
      </c>
      <c r="E533" s="18">
        <v>7181824</v>
      </c>
      <c r="F533" s="7">
        <v>3776</v>
      </c>
      <c r="G533" s="7">
        <v>23</v>
      </c>
      <c r="H533" s="31">
        <f>G533*F533</f>
        <v>86848</v>
      </c>
      <c r="I533" s="18">
        <f t="shared" si="46"/>
        <v>4260</v>
      </c>
      <c r="J533" s="31">
        <f>I533*F533</f>
        <v>16085760</v>
      </c>
      <c r="K533" s="36">
        <f t="shared" ref="K533" si="51">H533/E533</f>
        <v>1.2092749697012904E-2</v>
      </c>
      <c r="L533" s="36">
        <f t="shared" ref="L533" si="52">J533/E533</f>
        <v>2.2397875525771727</v>
      </c>
      <c r="N533">
        <v>71</v>
      </c>
    </row>
    <row r="534" spans="1:14">
      <c r="A534" s="31">
        <v>528</v>
      </c>
      <c r="B534" s="4" t="s">
        <v>1622</v>
      </c>
      <c r="C534" s="4" t="s">
        <v>771</v>
      </c>
      <c r="D534" s="4" t="s">
        <v>26</v>
      </c>
      <c r="E534" s="18">
        <v>7181824</v>
      </c>
      <c r="F534" s="7">
        <v>7305</v>
      </c>
      <c r="G534" s="7">
        <v>6</v>
      </c>
      <c r="H534" s="18">
        <v>34</v>
      </c>
      <c r="I534" s="18">
        <f t="shared" si="46"/>
        <v>1680</v>
      </c>
      <c r="J534" s="18">
        <v>2040</v>
      </c>
      <c r="K534" s="19">
        <v>4.7341733799101729E-6</v>
      </c>
      <c r="L534" s="19">
        <v>2.8405040279461038E-4</v>
      </c>
      <c r="N534">
        <v>28</v>
      </c>
    </row>
    <row r="535" spans="1:14">
      <c r="A535" s="31">
        <v>529</v>
      </c>
      <c r="B535" s="4" t="s">
        <v>1622</v>
      </c>
      <c r="C535" s="4" t="s">
        <v>403</v>
      </c>
      <c r="D535" s="4" t="s">
        <v>26</v>
      </c>
      <c r="E535" s="18">
        <v>7181824</v>
      </c>
      <c r="F535" s="7">
        <v>7162</v>
      </c>
      <c r="G535" s="7">
        <v>14</v>
      </c>
      <c r="H535" s="18">
        <v>516</v>
      </c>
      <c r="I535" s="18">
        <f t="shared" si="46"/>
        <v>1500</v>
      </c>
      <c r="J535" s="18">
        <v>108360</v>
      </c>
      <c r="K535" s="19">
        <v>7.1848043059813223E-5</v>
      </c>
      <c r="L535" s="19">
        <v>1.5088089042560775E-2</v>
      </c>
      <c r="N535">
        <v>25</v>
      </c>
    </row>
    <row r="536" spans="1:14">
      <c r="A536" s="31">
        <v>530</v>
      </c>
      <c r="B536" s="4" t="s">
        <v>1622</v>
      </c>
      <c r="C536" s="4" t="s">
        <v>772</v>
      </c>
      <c r="D536" s="4" t="s">
        <v>26</v>
      </c>
      <c r="E536" s="18">
        <v>7181824</v>
      </c>
      <c r="F536" s="7">
        <v>11451</v>
      </c>
      <c r="G536" s="7">
        <v>23</v>
      </c>
      <c r="H536" s="18">
        <v>732</v>
      </c>
      <c r="I536" s="18">
        <f t="shared" si="46"/>
        <v>1740</v>
      </c>
      <c r="J536" s="18">
        <v>98820</v>
      </c>
      <c r="K536" s="19">
        <v>1.0192396806159549E-4</v>
      </c>
      <c r="L536" s="19">
        <v>1.3759735688315391E-2</v>
      </c>
      <c r="N536">
        <v>29</v>
      </c>
    </row>
    <row r="537" spans="1:14">
      <c r="A537" s="31">
        <v>531</v>
      </c>
      <c r="B537" s="4" t="s">
        <v>1622</v>
      </c>
      <c r="C537" s="4" t="s">
        <v>773</v>
      </c>
      <c r="D537" s="4" t="s">
        <v>26</v>
      </c>
      <c r="E537" s="18">
        <v>7181824</v>
      </c>
      <c r="F537" s="7">
        <f>4130+120</f>
        <v>4250</v>
      </c>
      <c r="G537" s="7">
        <v>27</v>
      </c>
      <c r="H537" s="18">
        <v>0</v>
      </c>
      <c r="I537" s="18">
        <f t="shared" si="46"/>
        <v>4680</v>
      </c>
      <c r="J537" s="18">
        <v>0</v>
      </c>
      <c r="K537" s="19">
        <v>0</v>
      </c>
      <c r="L537" s="19">
        <v>0</v>
      </c>
      <c r="N537">
        <v>78</v>
      </c>
    </row>
    <row r="538" spans="1:14">
      <c r="A538" s="31">
        <v>532</v>
      </c>
      <c r="B538" s="4" t="s">
        <v>1622</v>
      </c>
      <c r="C538" s="4" t="s">
        <v>774</v>
      </c>
      <c r="D538" s="4" t="s">
        <v>26</v>
      </c>
      <c r="E538" s="18">
        <v>7181824</v>
      </c>
      <c r="F538" s="7">
        <v>40</v>
      </c>
      <c r="G538" s="7">
        <v>2</v>
      </c>
      <c r="H538" s="18">
        <v>2838</v>
      </c>
      <c r="I538" s="18">
        <f t="shared" si="46"/>
        <v>360</v>
      </c>
      <c r="J538" s="18">
        <v>198660</v>
      </c>
      <c r="K538" s="19">
        <v>3.9516423682897271E-4</v>
      </c>
      <c r="L538" s="19">
        <v>2.7661496578028088E-2</v>
      </c>
      <c r="N538">
        <v>6</v>
      </c>
    </row>
    <row r="539" spans="1:14">
      <c r="A539" s="31">
        <v>533</v>
      </c>
      <c r="B539" s="4" t="s">
        <v>1622</v>
      </c>
      <c r="C539" s="4" t="s">
        <v>775</v>
      </c>
      <c r="D539" s="4" t="s">
        <v>26</v>
      </c>
      <c r="E539" s="18">
        <v>7181824</v>
      </c>
      <c r="F539" s="7">
        <v>7399</v>
      </c>
      <c r="G539" s="7">
        <v>3</v>
      </c>
      <c r="H539" s="18">
        <v>561</v>
      </c>
      <c r="I539" s="18">
        <f t="shared" si="46"/>
        <v>360</v>
      </c>
      <c r="J539" s="18">
        <v>269280</v>
      </c>
      <c r="K539" s="19">
        <v>7.8113860768517853E-5</v>
      </c>
      <c r="L539" s="19">
        <v>3.7494653168888573E-2</v>
      </c>
      <c r="N539">
        <v>6</v>
      </c>
    </row>
    <row r="540" spans="1:14">
      <c r="A540" s="31"/>
      <c r="B540" s="31"/>
      <c r="C540" s="31"/>
      <c r="D540" s="31"/>
      <c r="E540" s="18"/>
      <c r="F540" s="31"/>
      <c r="G540" s="31"/>
      <c r="H540" s="31"/>
      <c r="I540" s="31"/>
      <c r="J540" s="31"/>
      <c r="K540" s="36"/>
      <c r="L540" s="36"/>
      <c r="N540">
        <v>6</v>
      </c>
    </row>
    <row r="542" spans="1:14" ht="15.75" thickBot="1"/>
    <row r="543" spans="1:14" ht="15.75" thickBot="1">
      <c r="A543" s="29"/>
      <c r="B543" s="78"/>
      <c r="C543" s="26" t="s">
        <v>342</v>
      </c>
      <c r="D543" s="30"/>
      <c r="E543" s="66">
        <v>7181824</v>
      </c>
      <c r="F543" s="30">
        <f>SUM(F7:F542)</f>
        <v>2784948</v>
      </c>
      <c r="G543" s="30">
        <f>SUM(G7:G542)</f>
        <v>16491</v>
      </c>
      <c r="H543" s="30">
        <f>SUM(H7:H542)</f>
        <v>107369844</v>
      </c>
      <c r="I543" s="30">
        <f>SUM(I7:I542)</f>
        <v>814920</v>
      </c>
      <c r="J543" s="30">
        <f>SUM(J7:J542)</f>
        <v>4973012940</v>
      </c>
      <c r="K543" s="37">
        <f>H543/E543</f>
        <v>14.950219331467883</v>
      </c>
      <c r="L543" s="38">
        <f t="shared" ref="L543" si="53">J543/E543</f>
        <v>692.44427877931844</v>
      </c>
    </row>
    <row r="546" spans="9:9">
      <c r="I546" s="65"/>
    </row>
  </sheetData>
  <mergeCells count="7">
    <mergeCell ref="A1:L1"/>
    <mergeCell ref="A2:L2"/>
    <mergeCell ref="A3:L3"/>
    <mergeCell ref="A5:A6"/>
    <mergeCell ref="C5:C6"/>
    <mergeCell ref="D5:D6"/>
    <mergeCell ref="B5:B6"/>
  </mergeCells>
  <pageMargins left="0.7" right="0.7" top="0.75" bottom="0.75" header="0.3" footer="0.3"/>
  <pageSetup paperSize="9" scale="82" orientation="landscape"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AD540"/>
  <sheetViews>
    <sheetView zoomScaleNormal="100" workbookViewId="0">
      <selection activeCell="C2" sqref="C2:O2"/>
    </sheetView>
  </sheetViews>
  <sheetFormatPr defaultRowHeight="15"/>
  <cols>
    <col min="1" max="1" width="5.140625" customWidth="1"/>
    <col min="2" max="2" width="13.42578125" customWidth="1"/>
    <col min="3" max="3" width="23.7109375" customWidth="1"/>
    <col min="4" max="4" width="9.140625" style="77"/>
    <col min="5" max="5" width="9.28515625" style="77" customWidth="1"/>
    <col min="6" max="6" width="7.7109375" style="77" customWidth="1"/>
    <col min="7" max="7" width="6" style="77" bestFit="1" customWidth="1"/>
    <col min="8" max="10" width="3.7109375" style="77" customWidth="1"/>
    <col min="11" max="13" width="12.28515625" customWidth="1"/>
    <col min="14" max="14" width="6.5703125" customWidth="1"/>
    <col min="15" max="17" width="15.140625" bestFit="1" customWidth="1"/>
    <col min="18" max="18" width="6.5703125" customWidth="1"/>
    <col min="19" max="19" width="15.140625" bestFit="1" customWidth="1"/>
    <col min="20" max="21" width="12.28515625" bestFit="1" customWidth="1"/>
    <col min="22" max="22" width="6.5703125" customWidth="1"/>
    <col min="23" max="23" width="12.28515625" bestFit="1" customWidth="1"/>
    <col min="24" max="25" width="15.140625" bestFit="1" customWidth="1"/>
    <col min="26" max="26" width="6.5703125" customWidth="1"/>
    <col min="27" max="27" width="15.140625" bestFit="1" customWidth="1"/>
    <col min="28" max="29" width="12.28515625" bestFit="1" customWidth="1"/>
  </cols>
  <sheetData>
    <row r="2" spans="1:30" ht="23.25">
      <c r="C2" s="370" t="s">
        <v>1817</v>
      </c>
      <c r="D2" s="370"/>
      <c r="E2" s="370"/>
      <c r="F2" s="370"/>
      <c r="G2" s="370"/>
      <c r="H2" s="370"/>
      <c r="I2" s="370"/>
      <c r="J2" s="370"/>
      <c r="K2" s="370"/>
      <c r="L2" s="370"/>
      <c r="M2" s="370"/>
      <c r="N2" s="370"/>
      <c r="O2" s="370"/>
    </row>
    <row r="3" spans="1:30" ht="15.75" thickBot="1"/>
    <row r="4" spans="1:30" ht="26.25" customHeight="1">
      <c r="A4" s="386" t="s">
        <v>0</v>
      </c>
      <c r="B4" s="389" t="s">
        <v>1623</v>
      </c>
      <c r="C4" s="389" t="s">
        <v>1</v>
      </c>
      <c r="D4" s="68" t="s">
        <v>10</v>
      </c>
      <c r="E4" s="69" t="s">
        <v>11</v>
      </c>
      <c r="F4" s="69" t="s">
        <v>35</v>
      </c>
      <c r="G4" s="69" t="s">
        <v>36</v>
      </c>
      <c r="H4" s="69" t="s">
        <v>13</v>
      </c>
      <c r="I4" s="69" t="s">
        <v>37</v>
      </c>
      <c r="J4" s="70" t="s">
        <v>38</v>
      </c>
      <c r="K4" s="72" t="s">
        <v>39</v>
      </c>
      <c r="L4" s="73" t="s">
        <v>40</v>
      </c>
      <c r="M4" s="70" t="s">
        <v>41</v>
      </c>
      <c r="N4" s="72" t="s">
        <v>42</v>
      </c>
      <c r="O4" s="73" t="s">
        <v>43</v>
      </c>
      <c r="P4" s="73" t="s">
        <v>44</v>
      </c>
      <c r="Q4" s="70" t="s">
        <v>45</v>
      </c>
      <c r="R4" s="72" t="s">
        <v>46</v>
      </c>
      <c r="S4" s="73" t="s">
        <v>47</v>
      </c>
      <c r="T4" s="73" t="s">
        <v>48</v>
      </c>
      <c r="U4" s="70" t="s">
        <v>49</v>
      </c>
      <c r="V4" s="72" t="s">
        <v>50</v>
      </c>
      <c r="W4" s="73" t="s">
        <v>51</v>
      </c>
      <c r="X4" s="73" t="s">
        <v>52</v>
      </c>
      <c r="Y4" s="70" t="s">
        <v>53</v>
      </c>
      <c r="Z4" s="72" t="s">
        <v>54</v>
      </c>
      <c r="AA4" s="73" t="s">
        <v>55</v>
      </c>
      <c r="AB4" s="73" t="s">
        <v>56</v>
      </c>
      <c r="AC4" s="70" t="s">
        <v>57</v>
      </c>
    </row>
    <row r="5" spans="1:30" ht="195" customHeight="1">
      <c r="A5" s="387"/>
      <c r="B5" s="390"/>
      <c r="C5" s="390"/>
      <c r="D5" s="392" t="s">
        <v>2</v>
      </c>
      <c r="E5" s="382" t="s">
        <v>20</v>
      </c>
      <c r="F5" s="382" t="s">
        <v>21</v>
      </c>
      <c r="G5" s="6" t="s">
        <v>22</v>
      </c>
      <c r="H5" s="6" t="s">
        <v>23</v>
      </c>
      <c r="I5" s="6" t="s">
        <v>24</v>
      </c>
      <c r="J5" s="71" t="s">
        <v>25</v>
      </c>
      <c r="K5" s="384" t="s">
        <v>31</v>
      </c>
      <c r="L5" s="382" t="s">
        <v>28</v>
      </c>
      <c r="M5" s="378" t="s">
        <v>29</v>
      </c>
      <c r="N5" s="384" t="s">
        <v>30</v>
      </c>
      <c r="O5" s="382" t="s">
        <v>32</v>
      </c>
      <c r="P5" s="382" t="s">
        <v>33</v>
      </c>
      <c r="Q5" s="378" t="s">
        <v>34</v>
      </c>
      <c r="R5" s="384" t="s">
        <v>58</v>
      </c>
      <c r="S5" s="382" t="s">
        <v>59</v>
      </c>
      <c r="T5" s="382" t="s">
        <v>60</v>
      </c>
      <c r="U5" s="378" t="s">
        <v>61</v>
      </c>
      <c r="V5" s="384" t="s">
        <v>62</v>
      </c>
      <c r="W5" s="382" t="s">
        <v>63</v>
      </c>
      <c r="X5" s="382" t="s">
        <v>64</v>
      </c>
      <c r="Y5" s="378" t="s">
        <v>65</v>
      </c>
      <c r="Z5" s="384" t="s">
        <v>66</v>
      </c>
      <c r="AA5" s="382" t="s">
        <v>67</v>
      </c>
      <c r="AB5" s="382" t="s">
        <v>68</v>
      </c>
      <c r="AC5" s="378" t="s">
        <v>69</v>
      </c>
    </row>
    <row r="6" spans="1:30" ht="15.75" thickBot="1">
      <c r="A6" s="387"/>
      <c r="B6" s="390"/>
      <c r="C6" s="390"/>
      <c r="D6" s="404"/>
      <c r="E6" s="377"/>
      <c r="F6" s="377"/>
      <c r="G6" s="402" t="s">
        <v>26</v>
      </c>
      <c r="H6" s="402"/>
      <c r="I6" s="402" t="s">
        <v>27</v>
      </c>
      <c r="J6" s="403"/>
      <c r="K6" s="400"/>
      <c r="L6" s="377"/>
      <c r="M6" s="401"/>
      <c r="N6" s="400"/>
      <c r="O6" s="377"/>
      <c r="P6" s="377"/>
      <c r="Q6" s="401"/>
      <c r="R6" s="400"/>
      <c r="S6" s="377"/>
      <c r="T6" s="377"/>
      <c r="U6" s="401"/>
      <c r="V6" s="400"/>
      <c r="W6" s="377"/>
      <c r="X6" s="377"/>
      <c r="Y6" s="401"/>
      <c r="Z6" s="400"/>
      <c r="AA6" s="377"/>
      <c r="AB6" s="377"/>
      <c r="AC6" s="401"/>
    </row>
    <row r="7" spans="1:30">
      <c r="A7" s="15">
        <v>1</v>
      </c>
      <c r="B7" s="16" t="s">
        <v>1614</v>
      </c>
      <c r="C7" s="14" t="s">
        <v>343</v>
      </c>
      <c r="D7" s="16" t="s">
        <v>26</v>
      </c>
      <c r="E7" s="14">
        <v>2317</v>
      </c>
      <c r="F7" s="14">
        <v>12</v>
      </c>
      <c r="G7" s="16">
        <f>F7-H7</f>
        <v>12</v>
      </c>
      <c r="H7" s="14">
        <v>0</v>
      </c>
      <c r="I7" s="16">
        <v>0</v>
      </c>
      <c r="J7" s="16">
        <v>0</v>
      </c>
      <c r="K7" s="90">
        <v>60</v>
      </c>
      <c r="L7" s="16">
        <v>0</v>
      </c>
      <c r="M7" s="16">
        <f t="shared" ref="M7" si="0">IF((F7&gt;K7),E7,0)</f>
        <v>0</v>
      </c>
      <c r="N7" s="90">
        <v>12</v>
      </c>
      <c r="O7" s="90">
        <v>88</v>
      </c>
      <c r="P7" s="16">
        <v>0</v>
      </c>
      <c r="Q7" s="16">
        <f t="shared" ref="Q7" si="1">IF((N7&gt;O7),E7,0)</f>
        <v>0</v>
      </c>
      <c r="R7" s="90">
        <v>6</v>
      </c>
      <c r="S7" s="90">
        <v>16</v>
      </c>
      <c r="T7" s="16">
        <v>0</v>
      </c>
      <c r="U7" s="16">
        <f t="shared" ref="U7" si="2">IF((R7&gt;S7),E7,0)</f>
        <v>0</v>
      </c>
      <c r="V7" s="90">
        <v>11</v>
      </c>
      <c r="W7" s="90">
        <v>80</v>
      </c>
      <c r="X7" s="16">
        <v>0</v>
      </c>
      <c r="Y7" s="16">
        <f t="shared" ref="Y7" si="3">IF((V7&gt;W7),E7,0)</f>
        <v>0</v>
      </c>
      <c r="Z7" s="90">
        <v>103</v>
      </c>
      <c r="AA7" s="90">
        <v>275</v>
      </c>
      <c r="AB7" s="16">
        <v>0</v>
      </c>
      <c r="AC7" s="54">
        <f t="shared" ref="AC7" si="4">IF((Z7&gt;AA7),E7,0)</f>
        <v>0</v>
      </c>
      <c r="AD7" s="77"/>
    </row>
    <row r="8" spans="1:30">
      <c r="A8" s="17">
        <v>2</v>
      </c>
      <c r="B8" s="18" t="s">
        <v>1614</v>
      </c>
      <c r="C8" s="7" t="s">
        <v>344</v>
      </c>
      <c r="D8" s="18" t="s">
        <v>26</v>
      </c>
      <c r="E8" s="7">
        <v>4313</v>
      </c>
      <c r="F8" s="7">
        <v>13</v>
      </c>
      <c r="G8" s="18">
        <f t="shared" ref="G8:G71" si="5">F8-H8</f>
        <v>13</v>
      </c>
      <c r="H8" s="7">
        <v>0</v>
      </c>
      <c r="I8" s="18">
        <v>0</v>
      </c>
      <c r="J8" s="18">
        <v>0</v>
      </c>
      <c r="K8" s="66">
        <v>60</v>
      </c>
      <c r="L8" s="18">
        <v>0</v>
      </c>
      <c r="M8" s="18">
        <f t="shared" ref="M8:M35" si="6">IF((F8&gt;K8),E8,0)</f>
        <v>0</v>
      </c>
      <c r="N8" s="66">
        <v>13</v>
      </c>
      <c r="O8" s="66">
        <v>88</v>
      </c>
      <c r="P8" s="18">
        <v>0</v>
      </c>
      <c r="Q8" s="18">
        <f t="shared" ref="Q8:Q35" si="7">IF((N8&gt;O8),E8,0)</f>
        <v>0</v>
      </c>
      <c r="R8" s="66">
        <v>17</v>
      </c>
      <c r="S8" s="66">
        <v>16</v>
      </c>
      <c r="T8" s="18">
        <v>0</v>
      </c>
      <c r="U8" s="18">
        <f t="shared" ref="U8:U35" si="8">IF((R8&gt;S8),E8,0)</f>
        <v>4313</v>
      </c>
      <c r="V8" s="66">
        <v>28</v>
      </c>
      <c r="W8" s="66">
        <v>80</v>
      </c>
      <c r="X8" s="18">
        <v>0</v>
      </c>
      <c r="Y8" s="18">
        <f t="shared" ref="Y8:Y35" si="9">IF((V8&gt;W8),E8,0)</f>
        <v>0</v>
      </c>
      <c r="Z8" s="66">
        <v>146</v>
      </c>
      <c r="AA8" s="66">
        <v>275</v>
      </c>
      <c r="AB8" s="18">
        <v>0</v>
      </c>
      <c r="AC8" s="10">
        <f t="shared" ref="AC8:AC35" si="10">IF((Z8&gt;AA8),E8,0)</f>
        <v>0</v>
      </c>
    </row>
    <row r="9" spans="1:30">
      <c r="A9" s="17">
        <v>3</v>
      </c>
      <c r="B9" s="18" t="s">
        <v>1614</v>
      </c>
      <c r="C9" s="7" t="s">
        <v>345</v>
      </c>
      <c r="D9" s="18" t="s">
        <v>26</v>
      </c>
      <c r="E9" s="7">
        <v>4817</v>
      </c>
      <c r="F9" s="7">
        <v>10</v>
      </c>
      <c r="G9" s="18">
        <f t="shared" si="5"/>
        <v>10</v>
      </c>
      <c r="H9" s="7">
        <v>0</v>
      </c>
      <c r="I9" s="18">
        <v>0</v>
      </c>
      <c r="J9" s="18">
        <v>0</v>
      </c>
      <c r="K9" s="66">
        <v>60</v>
      </c>
      <c r="L9" s="18">
        <v>0</v>
      </c>
      <c r="M9" s="18">
        <f t="shared" si="6"/>
        <v>0</v>
      </c>
      <c r="N9" s="66">
        <v>10</v>
      </c>
      <c r="O9" s="66">
        <v>88</v>
      </c>
      <c r="P9" s="18">
        <v>0</v>
      </c>
      <c r="Q9" s="18">
        <f t="shared" si="7"/>
        <v>0</v>
      </c>
      <c r="R9" s="66">
        <v>6</v>
      </c>
      <c r="S9" s="66">
        <v>16</v>
      </c>
      <c r="T9" s="18">
        <v>0</v>
      </c>
      <c r="U9" s="18">
        <f t="shared" si="8"/>
        <v>0</v>
      </c>
      <c r="V9" s="66">
        <v>14</v>
      </c>
      <c r="W9" s="66">
        <v>80</v>
      </c>
      <c r="X9" s="18">
        <v>0</v>
      </c>
      <c r="Y9" s="18">
        <f t="shared" si="9"/>
        <v>0</v>
      </c>
      <c r="Z9" s="66">
        <v>89</v>
      </c>
      <c r="AA9" s="66">
        <v>275</v>
      </c>
      <c r="AB9" s="18">
        <v>0</v>
      </c>
      <c r="AC9" s="10">
        <f t="shared" si="10"/>
        <v>0</v>
      </c>
    </row>
    <row r="10" spans="1:30">
      <c r="A10" s="17">
        <v>4</v>
      </c>
      <c r="B10" s="18" t="s">
        <v>1614</v>
      </c>
      <c r="C10" s="7" t="s">
        <v>346</v>
      </c>
      <c r="D10" s="18" t="s">
        <v>26</v>
      </c>
      <c r="E10" s="7">
        <v>4278</v>
      </c>
      <c r="F10" s="7">
        <v>4</v>
      </c>
      <c r="G10" s="18">
        <f t="shared" si="5"/>
        <v>4</v>
      </c>
      <c r="H10" s="7">
        <v>0</v>
      </c>
      <c r="I10" s="18">
        <v>0</v>
      </c>
      <c r="J10" s="18">
        <v>0</v>
      </c>
      <c r="K10" s="66">
        <v>60</v>
      </c>
      <c r="L10" s="18">
        <v>0</v>
      </c>
      <c r="M10" s="18">
        <f t="shared" si="6"/>
        <v>0</v>
      </c>
      <c r="N10" s="66">
        <v>4</v>
      </c>
      <c r="O10" s="66">
        <v>88</v>
      </c>
      <c r="P10" s="18">
        <v>0</v>
      </c>
      <c r="Q10" s="18">
        <f t="shared" si="7"/>
        <v>0</v>
      </c>
      <c r="R10" s="66">
        <v>7</v>
      </c>
      <c r="S10" s="66">
        <v>16</v>
      </c>
      <c r="T10" s="18">
        <v>0</v>
      </c>
      <c r="U10" s="18">
        <f t="shared" si="8"/>
        <v>0</v>
      </c>
      <c r="V10" s="66">
        <v>16</v>
      </c>
      <c r="W10" s="66">
        <v>80</v>
      </c>
      <c r="X10" s="18">
        <v>0</v>
      </c>
      <c r="Y10" s="18">
        <f t="shared" si="9"/>
        <v>0</v>
      </c>
      <c r="Z10" s="66">
        <v>99</v>
      </c>
      <c r="AA10" s="66">
        <v>275</v>
      </c>
      <c r="AB10" s="18">
        <v>0</v>
      </c>
      <c r="AC10" s="10">
        <f t="shared" si="10"/>
        <v>0</v>
      </c>
    </row>
    <row r="11" spans="1:30">
      <c r="A11" s="17">
        <v>5</v>
      </c>
      <c r="B11" s="18" t="s">
        <v>1614</v>
      </c>
      <c r="C11" s="7" t="s">
        <v>347</v>
      </c>
      <c r="D11" s="18" t="s">
        <v>26</v>
      </c>
      <c r="E11" s="7">
        <v>6011</v>
      </c>
      <c r="F11" s="7">
        <v>11</v>
      </c>
      <c r="G11" s="18">
        <f t="shared" si="5"/>
        <v>11</v>
      </c>
      <c r="H11" s="7">
        <v>0</v>
      </c>
      <c r="I11" s="18">
        <v>0</v>
      </c>
      <c r="J11" s="18">
        <v>0</v>
      </c>
      <c r="K11" s="66">
        <v>60</v>
      </c>
      <c r="L11" s="18">
        <v>0</v>
      </c>
      <c r="M11" s="18">
        <f t="shared" si="6"/>
        <v>0</v>
      </c>
      <c r="N11" s="66">
        <v>11</v>
      </c>
      <c r="O11" s="66">
        <v>88</v>
      </c>
      <c r="P11" s="18">
        <v>0</v>
      </c>
      <c r="Q11" s="18">
        <f t="shared" si="7"/>
        <v>0</v>
      </c>
      <c r="R11" s="66">
        <v>9</v>
      </c>
      <c r="S11" s="66">
        <v>16</v>
      </c>
      <c r="T11" s="18">
        <v>0</v>
      </c>
      <c r="U11" s="18">
        <f t="shared" si="8"/>
        <v>0</v>
      </c>
      <c r="V11" s="66">
        <v>17</v>
      </c>
      <c r="W11" s="66">
        <v>80</v>
      </c>
      <c r="X11" s="18">
        <v>0</v>
      </c>
      <c r="Y11" s="18">
        <f t="shared" si="9"/>
        <v>0</v>
      </c>
      <c r="Z11" s="66">
        <v>70</v>
      </c>
      <c r="AA11" s="66">
        <v>275</v>
      </c>
      <c r="AB11" s="18">
        <v>0</v>
      </c>
      <c r="AC11" s="10">
        <f t="shared" si="10"/>
        <v>0</v>
      </c>
    </row>
    <row r="12" spans="1:30">
      <c r="A12" s="17">
        <v>6</v>
      </c>
      <c r="B12" s="18" t="s">
        <v>1614</v>
      </c>
      <c r="C12" s="7" t="s">
        <v>348</v>
      </c>
      <c r="D12" s="18" t="s">
        <v>26</v>
      </c>
      <c r="E12" s="7">
        <v>66</v>
      </c>
      <c r="F12" s="7">
        <v>16</v>
      </c>
      <c r="G12" s="18">
        <f t="shared" si="5"/>
        <v>16</v>
      </c>
      <c r="H12" s="7">
        <v>0</v>
      </c>
      <c r="I12" s="18">
        <v>0</v>
      </c>
      <c r="J12" s="18">
        <v>0</v>
      </c>
      <c r="K12" s="66">
        <v>60</v>
      </c>
      <c r="L12" s="18">
        <v>0</v>
      </c>
      <c r="M12" s="18">
        <f t="shared" si="6"/>
        <v>0</v>
      </c>
      <c r="N12" s="66">
        <v>16</v>
      </c>
      <c r="O12" s="66">
        <v>88</v>
      </c>
      <c r="P12" s="18">
        <v>0</v>
      </c>
      <c r="Q12" s="18">
        <f t="shared" si="7"/>
        <v>0</v>
      </c>
      <c r="R12" s="66">
        <v>6</v>
      </c>
      <c r="S12" s="66">
        <v>16</v>
      </c>
      <c r="T12" s="18">
        <v>0</v>
      </c>
      <c r="U12" s="18">
        <f t="shared" si="8"/>
        <v>0</v>
      </c>
      <c r="V12" s="66">
        <v>18</v>
      </c>
      <c r="W12" s="66">
        <v>80</v>
      </c>
      <c r="X12" s="18">
        <v>0</v>
      </c>
      <c r="Y12" s="18">
        <f t="shared" si="9"/>
        <v>0</v>
      </c>
      <c r="Z12" s="66">
        <v>125</v>
      </c>
      <c r="AA12" s="66">
        <v>275</v>
      </c>
      <c r="AB12" s="18">
        <v>0</v>
      </c>
      <c r="AC12" s="10">
        <f t="shared" si="10"/>
        <v>0</v>
      </c>
    </row>
    <row r="13" spans="1:30">
      <c r="A13" s="17">
        <v>7</v>
      </c>
      <c r="B13" s="18" t="s">
        <v>1614</v>
      </c>
      <c r="C13" s="7" t="s">
        <v>349</v>
      </c>
      <c r="D13" s="18" t="s">
        <v>26</v>
      </c>
      <c r="E13" s="7">
        <v>115</v>
      </c>
      <c r="F13" s="7">
        <v>20</v>
      </c>
      <c r="G13" s="18">
        <f t="shared" si="5"/>
        <v>19</v>
      </c>
      <c r="H13" s="7">
        <v>1</v>
      </c>
      <c r="I13" s="18">
        <v>0</v>
      </c>
      <c r="J13" s="18">
        <v>0</v>
      </c>
      <c r="K13" s="66">
        <v>60</v>
      </c>
      <c r="L13" s="18">
        <v>0</v>
      </c>
      <c r="M13" s="18">
        <f t="shared" si="6"/>
        <v>0</v>
      </c>
      <c r="N13" s="66">
        <v>20</v>
      </c>
      <c r="O13" s="66">
        <v>88</v>
      </c>
      <c r="P13" s="18">
        <v>0</v>
      </c>
      <c r="Q13" s="18">
        <f t="shared" si="7"/>
        <v>0</v>
      </c>
      <c r="R13" s="66">
        <v>15</v>
      </c>
      <c r="S13" s="66">
        <v>16</v>
      </c>
      <c r="T13" s="18">
        <v>0</v>
      </c>
      <c r="U13" s="18">
        <f t="shared" si="8"/>
        <v>0</v>
      </c>
      <c r="V13" s="66">
        <v>30</v>
      </c>
      <c r="W13" s="66">
        <v>80</v>
      </c>
      <c r="X13" s="18">
        <v>0</v>
      </c>
      <c r="Y13" s="18">
        <f t="shared" si="9"/>
        <v>0</v>
      </c>
      <c r="Z13" s="66">
        <v>141</v>
      </c>
      <c r="AA13" s="66">
        <v>275</v>
      </c>
      <c r="AB13" s="18">
        <v>0</v>
      </c>
      <c r="AC13" s="10">
        <f t="shared" si="10"/>
        <v>0</v>
      </c>
    </row>
    <row r="14" spans="1:30">
      <c r="A14" s="17">
        <v>8</v>
      </c>
      <c r="B14" s="18" t="s">
        <v>1614</v>
      </c>
      <c r="C14" s="7" t="s">
        <v>350</v>
      </c>
      <c r="D14" s="18" t="s">
        <v>26</v>
      </c>
      <c r="E14" s="7">
        <v>5555</v>
      </c>
      <c r="F14" s="7">
        <v>13</v>
      </c>
      <c r="G14" s="18">
        <f t="shared" si="5"/>
        <v>13</v>
      </c>
      <c r="H14" s="7">
        <v>0</v>
      </c>
      <c r="I14" s="18">
        <v>0</v>
      </c>
      <c r="J14" s="18">
        <v>0</v>
      </c>
      <c r="K14" s="66">
        <v>60</v>
      </c>
      <c r="L14" s="18">
        <v>0</v>
      </c>
      <c r="M14" s="18">
        <f t="shared" si="6"/>
        <v>0</v>
      </c>
      <c r="N14" s="66">
        <v>13</v>
      </c>
      <c r="O14" s="66">
        <v>88</v>
      </c>
      <c r="P14" s="18">
        <v>0</v>
      </c>
      <c r="Q14" s="18">
        <f t="shared" si="7"/>
        <v>0</v>
      </c>
      <c r="R14" s="66">
        <v>8</v>
      </c>
      <c r="S14" s="66">
        <v>16</v>
      </c>
      <c r="T14" s="18">
        <v>0</v>
      </c>
      <c r="U14" s="18">
        <f t="shared" si="8"/>
        <v>0</v>
      </c>
      <c r="V14" s="66">
        <v>20</v>
      </c>
      <c r="W14" s="66">
        <v>80</v>
      </c>
      <c r="X14" s="18">
        <v>0</v>
      </c>
      <c r="Y14" s="18">
        <f t="shared" si="9"/>
        <v>0</v>
      </c>
      <c r="Z14" s="66">
        <v>182</v>
      </c>
      <c r="AA14" s="66">
        <v>275</v>
      </c>
      <c r="AB14" s="18">
        <v>0</v>
      </c>
      <c r="AC14" s="10">
        <f t="shared" si="10"/>
        <v>0</v>
      </c>
    </row>
    <row r="15" spans="1:30">
      <c r="A15" s="17">
        <v>9</v>
      </c>
      <c r="B15" s="18" t="s">
        <v>1614</v>
      </c>
      <c r="C15" s="7" t="s">
        <v>351</v>
      </c>
      <c r="D15" s="18" t="s">
        <v>26</v>
      </c>
      <c r="E15" s="7">
        <v>10439</v>
      </c>
      <c r="F15" s="7">
        <v>23</v>
      </c>
      <c r="G15" s="18">
        <f t="shared" si="5"/>
        <v>23</v>
      </c>
      <c r="H15" s="7">
        <v>0</v>
      </c>
      <c r="I15" s="18">
        <v>0</v>
      </c>
      <c r="J15" s="18">
        <v>0</v>
      </c>
      <c r="K15" s="66">
        <v>60</v>
      </c>
      <c r="L15" s="18">
        <v>0</v>
      </c>
      <c r="M15" s="18">
        <f t="shared" si="6"/>
        <v>0</v>
      </c>
      <c r="N15" s="66">
        <v>23</v>
      </c>
      <c r="O15" s="66">
        <v>88</v>
      </c>
      <c r="P15" s="18">
        <v>0</v>
      </c>
      <c r="Q15" s="18">
        <f t="shared" si="7"/>
        <v>0</v>
      </c>
      <c r="R15" s="66">
        <v>20</v>
      </c>
      <c r="S15" s="66">
        <v>16</v>
      </c>
      <c r="T15" s="18">
        <v>0</v>
      </c>
      <c r="U15" s="18">
        <f t="shared" si="8"/>
        <v>10439</v>
      </c>
      <c r="V15" s="66">
        <v>35</v>
      </c>
      <c r="W15" s="66">
        <v>80</v>
      </c>
      <c r="X15" s="18">
        <v>0</v>
      </c>
      <c r="Y15" s="18">
        <f t="shared" si="9"/>
        <v>0</v>
      </c>
      <c r="Z15" s="66">
        <v>201</v>
      </c>
      <c r="AA15" s="66">
        <v>275</v>
      </c>
      <c r="AB15" s="18">
        <v>0</v>
      </c>
      <c r="AC15" s="10">
        <f t="shared" si="10"/>
        <v>0</v>
      </c>
    </row>
    <row r="16" spans="1:30">
      <c r="A16" s="17">
        <v>10</v>
      </c>
      <c r="B16" s="18" t="s">
        <v>1614</v>
      </c>
      <c r="C16" s="7" t="s">
        <v>352</v>
      </c>
      <c r="D16" s="18" t="s">
        <v>26</v>
      </c>
      <c r="E16" s="7">
        <v>94</v>
      </c>
      <c r="F16" s="7">
        <v>10</v>
      </c>
      <c r="G16" s="18">
        <f t="shared" si="5"/>
        <v>10</v>
      </c>
      <c r="H16" s="7">
        <v>0</v>
      </c>
      <c r="I16" s="18">
        <v>0</v>
      </c>
      <c r="J16" s="18">
        <v>0</v>
      </c>
      <c r="K16" s="66">
        <v>60</v>
      </c>
      <c r="L16" s="18">
        <v>0</v>
      </c>
      <c r="M16" s="18">
        <f t="shared" si="6"/>
        <v>0</v>
      </c>
      <c r="N16" s="66">
        <v>10</v>
      </c>
      <c r="O16" s="66">
        <v>88</v>
      </c>
      <c r="P16" s="18">
        <v>0</v>
      </c>
      <c r="Q16" s="18">
        <f t="shared" si="7"/>
        <v>0</v>
      </c>
      <c r="R16" s="66">
        <v>10</v>
      </c>
      <c r="S16" s="66">
        <v>16</v>
      </c>
      <c r="T16" s="18">
        <v>0</v>
      </c>
      <c r="U16" s="18">
        <f t="shared" si="8"/>
        <v>0</v>
      </c>
      <c r="V16" s="66">
        <v>20</v>
      </c>
      <c r="W16" s="66">
        <v>80</v>
      </c>
      <c r="X16" s="18">
        <v>0</v>
      </c>
      <c r="Y16" s="18">
        <f t="shared" si="9"/>
        <v>0</v>
      </c>
      <c r="Z16" s="66">
        <v>128</v>
      </c>
      <c r="AA16" s="66">
        <v>275</v>
      </c>
      <c r="AB16" s="18">
        <v>0</v>
      </c>
      <c r="AC16" s="10">
        <f t="shared" si="10"/>
        <v>0</v>
      </c>
    </row>
    <row r="17" spans="1:29">
      <c r="A17" s="17">
        <v>11</v>
      </c>
      <c r="B17" s="18" t="s">
        <v>1614</v>
      </c>
      <c r="C17" s="7" t="s">
        <v>353</v>
      </c>
      <c r="D17" s="18" t="s">
        <v>26</v>
      </c>
      <c r="E17" s="7">
        <v>74</v>
      </c>
      <c r="F17" s="7">
        <v>25</v>
      </c>
      <c r="G17" s="18">
        <f t="shared" si="5"/>
        <v>25</v>
      </c>
      <c r="H17" s="7">
        <v>0</v>
      </c>
      <c r="I17" s="18">
        <v>0</v>
      </c>
      <c r="J17" s="18">
        <v>0</v>
      </c>
      <c r="K17" s="66">
        <v>60</v>
      </c>
      <c r="L17" s="18">
        <v>0</v>
      </c>
      <c r="M17" s="18">
        <f t="shared" si="6"/>
        <v>0</v>
      </c>
      <c r="N17" s="66">
        <v>25</v>
      </c>
      <c r="O17" s="66">
        <v>88</v>
      </c>
      <c r="P17" s="18">
        <v>0</v>
      </c>
      <c r="Q17" s="18">
        <f t="shared" si="7"/>
        <v>0</v>
      </c>
      <c r="R17" s="66">
        <v>15</v>
      </c>
      <c r="S17" s="66">
        <v>16</v>
      </c>
      <c r="T17" s="18">
        <v>0</v>
      </c>
      <c r="U17" s="18">
        <f t="shared" si="8"/>
        <v>0</v>
      </c>
      <c r="V17" s="66">
        <v>30</v>
      </c>
      <c r="W17" s="66">
        <v>80</v>
      </c>
      <c r="X17" s="18">
        <v>0</v>
      </c>
      <c r="Y17" s="18">
        <f t="shared" si="9"/>
        <v>0</v>
      </c>
      <c r="Z17" s="66">
        <v>117</v>
      </c>
      <c r="AA17" s="66">
        <v>275</v>
      </c>
      <c r="AB17" s="18">
        <v>0</v>
      </c>
      <c r="AC17" s="10">
        <f t="shared" si="10"/>
        <v>0</v>
      </c>
    </row>
    <row r="18" spans="1:29">
      <c r="A18" s="17">
        <v>12</v>
      </c>
      <c r="B18" s="18" t="s">
        <v>1614</v>
      </c>
      <c r="C18" s="7" t="s">
        <v>354</v>
      </c>
      <c r="D18" s="18" t="s">
        <v>26</v>
      </c>
      <c r="E18" s="7">
        <v>62</v>
      </c>
      <c r="F18" s="7">
        <v>15</v>
      </c>
      <c r="G18" s="18">
        <f t="shared" si="5"/>
        <v>14</v>
      </c>
      <c r="H18" s="7">
        <v>1</v>
      </c>
      <c r="I18" s="18">
        <v>0</v>
      </c>
      <c r="J18" s="18">
        <v>0</v>
      </c>
      <c r="K18" s="66">
        <v>60</v>
      </c>
      <c r="L18" s="18">
        <v>0</v>
      </c>
      <c r="M18" s="18">
        <f t="shared" si="6"/>
        <v>0</v>
      </c>
      <c r="N18" s="66">
        <v>15</v>
      </c>
      <c r="O18" s="66">
        <v>88</v>
      </c>
      <c r="P18" s="18">
        <v>0</v>
      </c>
      <c r="Q18" s="18">
        <f t="shared" si="7"/>
        <v>0</v>
      </c>
      <c r="R18" s="66">
        <v>8</v>
      </c>
      <c r="S18" s="66">
        <v>16</v>
      </c>
      <c r="T18" s="18">
        <v>0</v>
      </c>
      <c r="U18" s="18">
        <f t="shared" si="8"/>
        <v>0</v>
      </c>
      <c r="V18" s="66">
        <v>19</v>
      </c>
      <c r="W18" s="66">
        <v>80</v>
      </c>
      <c r="X18" s="18">
        <v>0</v>
      </c>
      <c r="Y18" s="18">
        <f t="shared" si="9"/>
        <v>0</v>
      </c>
      <c r="Z18" s="66">
        <v>123</v>
      </c>
      <c r="AA18" s="66">
        <v>275</v>
      </c>
      <c r="AB18" s="18">
        <v>0</v>
      </c>
      <c r="AC18" s="10">
        <f t="shared" si="10"/>
        <v>0</v>
      </c>
    </row>
    <row r="19" spans="1:29">
      <c r="A19" s="17">
        <v>13</v>
      </c>
      <c r="B19" s="18" t="s">
        <v>1614</v>
      </c>
      <c r="C19" s="7" t="s">
        <v>355</v>
      </c>
      <c r="D19" s="18" t="s">
        <v>26</v>
      </c>
      <c r="E19" s="7">
        <v>996</v>
      </c>
      <c r="F19" s="7">
        <v>8</v>
      </c>
      <c r="G19" s="18">
        <f t="shared" si="5"/>
        <v>8</v>
      </c>
      <c r="H19" s="7">
        <v>0</v>
      </c>
      <c r="I19" s="18">
        <v>0</v>
      </c>
      <c r="J19" s="18">
        <v>0</v>
      </c>
      <c r="K19" s="66">
        <v>60</v>
      </c>
      <c r="L19" s="18">
        <v>0</v>
      </c>
      <c r="M19" s="18">
        <f t="shared" si="6"/>
        <v>0</v>
      </c>
      <c r="N19" s="66">
        <v>8</v>
      </c>
      <c r="O19" s="66">
        <v>88</v>
      </c>
      <c r="P19" s="18">
        <v>0</v>
      </c>
      <c r="Q19" s="18">
        <f t="shared" si="7"/>
        <v>0</v>
      </c>
      <c r="R19" s="66">
        <v>4</v>
      </c>
      <c r="S19" s="66">
        <v>16</v>
      </c>
      <c r="T19" s="18">
        <v>0</v>
      </c>
      <c r="U19" s="18">
        <f t="shared" si="8"/>
        <v>0</v>
      </c>
      <c r="V19" s="66">
        <v>16</v>
      </c>
      <c r="W19" s="66">
        <v>80</v>
      </c>
      <c r="X19" s="18">
        <v>0</v>
      </c>
      <c r="Y19" s="18">
        <f t="shared" si="9"/>
        <v>0</v>
      </c>
      <c r="Z19" s="66">
        <v>71</v>
      </c>
      <c r="AA19" s="66">
        <v>275</v>
      </c>
      <c r="AB19" s="18">
        <v>0</v>
      </c>
      <c r="AC19" s="10">
        <f t="shared" si="10"/>
        <v>0</v>
      </c>
    </row>
    <row r="20" spans="1:29">
      <c r="A20" s="17">
        <v>14</v>
      </c>
      <c r="B20" s="18" t="s">
        <v>1614</v>
      </c>
      <c r="C20" s="7" t="s">
        <v>356</v>
      </c>
      <c r="D20" s="18" t="s">
        <v>26</v>
      </c>
      <c r="E20" s="7">
        <v>4053</v>
      </c>
      <c r="F20" s="7">
        <v>11</v>
      </c>
      <c r="G20" s="18">
        <f t="shared" si="5"/>
        <v>11</v>
      </c>
      <c r="H20" s="7">
        <v>0</v>
      </c>
      <c r="I20" s="18">
        <v>0</v>
      </c>
      <c r="J20" s="18">
        <v>0</v>
      </c>
      <c r="K20" s="66">
        <v>60</v>
      </c>
      <c r="L20" s="18">
        <v>0</v>
      </c>
      <c r="M20" s="18">
        <f t="shared" si="6"/>
        <v>0</v>
      </c>
      <c r="N20" s="66">
        <v>11</v>
      </c>
      <c r="O20" s="66">
        <v>88</v>
      </c>
      <c r="P20" s="18">
        <v>0</v>
      </c>
      <c r="Q20" s="18">
        <f t="shared" si="7"/>
        <v>0</v>
      </c>
      <c r="R20" s="66">
        <v>8</v>
      </c>
      <c r="S20" s="66">
        <v>16</v>
      </c>
      <c r="T20" s="18">
        <v>0</v>
      </c>
      <c r="U20" s="18">
        <f t="shared" si="8"/>
        <v>0</v>
      </c>
      <c r="V20" s="66">
        <v>19</v>
      </c>
      <c r="W20" s="66">
        <v>80</v>
      </c>
      <c r="X20" s="18">
        <v>0</v>
      </c>
      <c r="Y20" s="18">
        <f t="shared" si="9"/>
        <v>0</v>
      </c>
      <c r="Z20" s="66">
        <v>112</v>
      </c>
      <c r="AA20" s="66">
        <v>275</v>
      </c>
      <c r="AB20" s="18">
        <v>0</v>
      </c>
      <c r="AC20" s="10">
        <f t="shared" si="10"/>
        <v>0</v>
      </c>
    </row>
    <row r="21" spans="1:29">
      <c r="A21" s="17">
        <v>15</v>
      </c>
      <c r="B21" s="18" t="s">
        <v>1614</v>
      </c>
      <c r="C21" s="7" t="s">
        <v>357</v>
      </c>
      <c r="D21" s="18" t="s">
        <v>26</v>
      </c>
      <c r="E21" s="7">
        <v>3592</v>
      </c>
      <c r="F21" s="7">
        <v>18</v>
      </c>
      <c r="G21" s="18">
        <f t="shared" si="5"/>
        <v>18</v>
      </c>
      <c r="H21" s="7">
        <v>0</v>
      </c>
      <c r="I21" s="18">
        <v>0</v>
      </c>
      <c r="J21" s="18">
        <v>0</v>
      </c>
      <c r="K21" s="66">
        <v>60</v>
      </c>
      <c r="L21" s="18">
        <v>0</v>
      </c>
      <c r="M21" s="18">
        <f t="shared" si="6"/>
        <v>0</v>
      </c>
      <c r="N21" s="66">
        <v>18</v>
      </c>
      <c r="O21" s="66">
        <v>88</v>
      </c>
      <c r="P21" s="18">
        <v>0</v>
      </c>
      <c r="Q21" s="18">
        <f t="shared" si="7"/>
        <v>0</v>
      </c>
      <c r="R21" s="66">
        <v>9</v>
      </c>
      <c r="S21" s="66">
        <v>16</v>
      </c>
      <c r="T21" s="18">
        <v>0</v>
      </c>
      <c r="U21" s="18">
        <f t="shared" si="8"/>
        <v>0</v>
      </c>
      <c r="V21" s="66">
        <v>30</v>
      </c>
      <c r="W21" s="66">
        <v>80</v>
      </c>
      <c r="X21" s="18">
        <v>0</v>
      </c>
      <c r="Y21" s="18">
        <f t="shared" si="9"/>
        <v>0</v>
      </c>
      <c r="Z21" s="66">
        <v>124</v>
      </c>
      <c r="AA21" s="66">
        <v>275</v>
      </c>
      <c r="AB21" s="18">
        <v>0</v>
      </c>
      <c r="AC21" s="10">
        <f t="shared" si="10"/>
        <v>0</v>
      </c>
    </row>
    <row r="22" spans="1:29">
      <c r="A22" s="17">
        <v>16</v>
      </c>
      <c r="B22" s="18" t="s">
        <v>1614</v>
      </c>
      <c r="C22" s="7" t="s">
        <v>358</v>
      </c>
      <c r="D22" s="18" t="s">
        <v>26</v>
      </c>
      <c r="E22" s="7">
        <v>2967</v>
      </c>
      <c r="F22" s="7">
        <v>15</v>
      </c>
      <c r="G22" s="18">
        <f t="shared" si="5"/>
        <v>15</v>
      </c>
      <c r="H22" s="7">
        <v>0</v>
      </c>
      <c r="I22" s="18">
        <v>0</v>
      </c>
      <c r="J22" s="18">
        <v>0</v>
      </c>
      <c r="K22" s="66">
        <v>60</v>
      </c>
      <c r="L22" s="18">
        <v>0</v>
      </c>
      <c r="M22" s="18">
        <f t="shared" si="6"/>
        <v>0</v>
      </c>
      <c r="N22" s="66">
        <v>15</v>
      </c>
      <c r="O22" s="66">
        <v>88</v>
      </c>
      <c r="P22" s="18">
        <v>0</v>
      </c>
      <c r="Q22" s="18">
        <f t="shared" si="7"/>
        <v>0</v>
      </c>
      <c r="R22" s="66">
        <v>3</v>
      </c>
      <c r="S22" s="66">
        <v>16</v>
      </c>
      <c r="T22" s="18">
        <v>0</v>
      </c>
      <c r="U22" s="18">
        <f t="shared" si="8"/>
        <v>0</v>
      </c>
      <c r="V22" s="66">
        <v>10</v>
      </c>
      <c r="W22" s="66">
        <v>80</v>
      </c>
      <c r="X22" s="18">
        <v>0</v>
      </c>
      <c r="Y22" s="18">
        <f t="shared" si="9"/>
        <v>0</v>
      </c>
      <c r="Z22" s="66">
        <v>86</v>
      </c>
      <c r="AA22" s="66">
        <v>275</v>
      </c>
      <c r="AB22" s="18">
        <v>0</v>
      </c>
      <c r="AC22" s="10">
        <f t="shared" si="10"/>
        <v>0</v>
      </c>
    </row>
    <row r="23" spans="1:29">
      <c r="A23" s="17">
        <v>17</v>
      </c>
      <c r="B23" s="18" t="s">
        <v>1614</v>
      </c>
      <c r="C23" s="7" t="s">
        <v>359</v>
      </c>
      <c r="D23" s="18" t="s">
        <v>26</v>
      </c>
      <c r="E23" s="7">
        <v>6870</v>
      </c>
      <c r="F23" s="7">
        <v>28</v>
      </c>
      <c r="G23" s="18">
        <f t="shared" si="5"/>
        <v>28</v>
      </c>
      <c r="H23" s="7">
        <v>0</v>
      </c>
      <c r="I23" s="18">
        <v>0</v>
      </c>
      <c r="J23" s="18">
        <v>0</v>
      </c>
      <c r="K23" s="66">
        <v>60</v>
      </c>
      <c r="L23" s="18">
        <v>0</v>
      </c>
      <c r="M23" s="18">
        <f t="shared" si="6"/>
        <v>0</v>
      </c>
      <c r="N23" s="66">
        <v>28</v>
      </c>
      <c r="O23" s="66">
        <v>88</v>
      </c>
      <c r="P23" s="18">
        <v>0</v>
      </c>
      <c r="Q23" s="18">
        <f t="shared" si="7"/>
        <v>0</v>
      </c>
      <c r="R23" s="66">
        <v>9</v>
      </c>
      <c r="S23" s="66">
        <v>16</v>
      </c>
      <c r="T23" s="18">
        <v>0</v>
      </c>
      <c r="U23" s="18">
        <f t="shared" si="8"/>
        <v>0</v>
      </c>
      <c r="V23" s="66">
        <v>27</v>
      </c>
      <c r="W23" s="66">
        <v>80</v>
      </c>
      <c r="X23" s="18">
        <v>0</v>
      </c>
      <c r="Y23" s="18">
        <f t="shared" si="9"/>
        <v>0</v>
      </c>
      <c r="Z23" s="66">
        <v>116</v>
      </c>
      <c r="AA23" s="66">
        <v>275</v>
      </c>
      <c r="AB23" s="18">
        <v>0</v>
      </c>
      <c r="AC23" s="10">
        <f t="shared" si="10"/>
        <v>0</v>
      </c>
    </row>
    <row r="24" spans="1:29">
      <c r="A24" s="17">
        <v>18</v>
      </c>
      <c r="B24" s="18" t="s">
        <v>1614</v>
      </c>
      <c r="C24" s="7" t="s">
        <v>360</v>
      </c>
      <c r="D24" s="18" t="s">
        <v>26</v>
      </c>
      <c r="E24" s="7">
        <v>3473</v>
      </c>
      <c r="F24" s="7">
        <v>18</v>
      </c>
      <c r="G24" s="18">
        <f t="shared" si="5"/>
        <v>18</v>
      </c>
      <c r="H24" s="7">
        <v>0</v>
      </c>
      <c r="I24" s="18">
        <v>0</v>
      </c>
      <c r="J24" s="18">
        <v>0</v>
      </c>
      <c r="K24" s="66">
        <v>60</v>
      </c>
      <c r="L24" s="18">
        <v>0</v>
      </c>
      <c r="M24" s="18">
        <f t="shared" si="6"/>
        <v>0</v>
      </c>
      <c r="N24" s="66">
        <v>18</v>
      </c>
      <c r="O24" s="66">
        <v>88</v>
      </c>
      <c r="P24" s="18">
        <v>0</v>
      </c>
      <c r="Q24" s="18">
        <f t="shared" si="7"/>
        <v>0</v>
      </c>
      <c r="R24" s="66">
        <v>9</v>
      </c>
      <c r="S24" s="66">
        <v>16</v>
      </c>
      <c r="T24" s="18">
        <v>0</v>
      </c>
      <c r="U24" s="18">
        <f t="shared" si="8"/>
        <v>0</v>
      </c>
      <c r="V24" s="66">
        <v>29</v>
      </c>
      <c r="W24" s="66">
        <v>80</v>
      </c>
      <c r="X24" s="18">
        <v>0</v>
      </c>
      <c r="Y24" s="18">
        <f t="shared" si="9"/>
        <v>0</v>
      </c>
      <c r="Z24" s="66">
        <v>89</v>
      </c>
      <c r="AA24" s="66">
        <v>275</v>
      </c>
      <c r="AB24" s="18">
        <v>0</v>
      </c>
      <c r="AC24" s="10">
        <f t="shared" si="10"/>
        <v>0</v>
      </c>
    </row>
    <row r="25" spans="1:29">
      <c r="A25" s="17">
        <v>19</v>
      </c>
      <c r="B25" s="18" t="s">
        <v>1614</v>
      </c>
      <c r="C25" s="7" t="s">
        <v>361</v>
      </c>
      <c r="D25" s="18" t="s">
        <v>26</v>
      </c>
      <c r="E25" s="7">
        <v>3980</v>
      </c>
      <c r="F25" s="7">
        <v>18</v>
      </c>
      <c r="G25" s="18">
        <f t="shared" si="5"/>
        <v>18</v>
      </c>
      <c r="H25" s="7">
        <v>0</v>
      </c>
      <c r="I25" s="18">
        <v>0</v>
      </c>
      <c r="J25" s="18">
        <v>0</v>
      </c>
      <c r="K25" s="66">
        <v>60</v>
      </c>
      <c r="L25" s="18">
        <v>0</v>
      </c>
      <c r="M25" s="18">
        <f t="shared" si="6"/>
        <v>0</v>
      </c>
      <c r="N25" s="66">
        <v>18</v>
      </c>
      <c r="O25" s="66">
        <v>88</v>
      </c>
      <c r="P25" s="18">
        <v>0</v>
      </c>
      <c r="Q25" s="18">
        <f t="shared" si="7"/>
        <v>0</v>
      </c>
      <c r="R25" s="66">
        <v>3</v>
      </c>
      <c r="S25" s="66">
        <v>16</v>
      </c>
      <c r="T25" s="18">
        <v>0</v>
      </c>
      <c r="U25" s="18">
        <f t="shared" si="8"/>
        <v>0</v>
      </c>
      <c r="V25" s="66">
        <v>9</v>
      </c>
      <c r="W25" s="66">
        <v>80</v>
      </c>
      <c r="X25" s="18">
        <v>0</v>
      </c>
      <c r="Y25" s="18">
        <f t="shared" si="9"/>
        <v>0</v>
      </c>
      <c r="Z25" s="66">
        <v>154</v>
      </c>
      <c r="AA25" s="66">
        <v>275</v>
      </c>
      <c r="AB25" s="18">
        <v>0</v>
      </c>
      <c r="AC25" s="10">
        <f t="shared" si="10"/>
        <v>0</v>
      </c>
    </row>
    <row r="26" spans="1:29">
      <c r="A26" s="17">
        <v>20</v>
      </c>
      <c r="B26" s="18" t="s">
        <v>1614</v>
      </c>
      <c r="C26" s="7" t="s">
        <v>362</v>
      </c>
      <c r="D26" s="18" t="s">
        <v>26</v>
      </c>
      <c r="E26" s="7">
        <v>3646</v>
      </c>
      <c r="F26" s="7">
        <v>52</v>
      </c>
      <c r="G26" s="18">
        <f t="shared" si="5"/>
        <v>52</v>
      </c>
      <c r="H26" s="7">
        <v>0</v>
      </c>
      <c r="I26" s="18">
        <v>0</v>
      </c>
      <c r="J26" s="18">
        <v>0</v>
      </c>
      <c r="K26" s="66">
        <v>60</v>
      </c>
      <c r="L26" s="18">
        <v>0</v>
      </c>
      <c r="M26" s="18">
        <f t="shared" si="6"/>
        <v>0</v>
      </c>
      <c r="N26" s="66">
        <v>52</v>
      </c>
      <c r="O26" s="66">
        <v>88</v>
      </c>
      <c r="P26" s="18">
        <v>0</v>
      </c>
      <c r="Q26" s="18">
        <f t="shared" si="7"/>
        <v>0</v>
      </c>
      <c r="R26" s="66">
        <v>2</v>
      </c>
      <c r="S26" s="66">
        <v>16</v>
      </c>
      <c r="T26" s="18">
        <v>0</v>
      </c>
      <c r="U26" s="18">
        <f t="shared" si="8"/>
        <v>0</v>
      </c>
      <c r="V26" s="66">
        <v>9</v>
      </c>
      <c r="W26" s="66">
        <v>80</v>
      </c>
      <c r="X26" s="18">
        <v>0</v>
      </c>
      <c r="Y26" s="18">
        <f t="shared" si="9"/>
        <v>0</v>
      </c>
      <c r="Z26" s="66">
        <v>197</v>
      </c>
      <c r="AA26" s="66">
        <v>275</v>
      </c>
      <c r="AB26" s="18">
        <v>0</v>
      </c>
      <c r="AC26" s="10">
        <f t="shared" si="10"/>
        <v>0</v>
      </c>
    </row>
    <row r="27" spans="1:29">
      <c r="A27" s="17">
        <v>21</v>
      </c>
      <c r="B27" s="18" t="s">
        <v>1614</v>
      </c>
      <c r="C27" s="7" t="s">
        <v>363</v>
      </c>
      <c r="D27" s="18" t="s">
        <v>26</v>
      </c>
      <c r="E27" s="7">
        <v>4886</v>
      </c>
      <c r="F27" s="7">
        <v>25</v>
      </c>
      <c r="G27" s="18">
        <f t="shared" si="5"/>
        <v>25</v>
      </c>
      <c r="H27" s="7">
        <v>0</v>
      </c>
      <c r="I27" s="18">
        <v>0</v>
      </c>
      <c r="J27" s="18">
        <v>0</v>
      </c>
      <c r="K27" s="66">
        <v>60</v>
      </c>
      <c r="L27" s="18">
        <v>0</v>
      </c>
      <c r="M27" s="18">
        <f t="shared" si="6"/>
        <v>0</v>
      </c>
      <c r="N27" s="66">
        <v>25</v>
      </c>
      <c r="O27" s="66">
        <v>88</v>
      </c>
      <c r="P27" s="18">
        <v>0</v>
      </c>
      <c r="Q27" s="18">
        <f t="shared" si="7"/>
        <v>0</v>
      </c>
      <c r="R27" s="66">
        <v>9</v>
      </c>
      <c r="S27" s="66">
        <v>16</v>
      </c>
      <c r="T27" s="18">
        <v>0</v>
      </c>
      <c r="U27" s="18">
        <f t="shared" si="8"/>
        <v>0</v>
      </c>
      <c r="V27" s="66">
        <v>32</v>
      </c>
      <c r="W27" s="66">
        <v>80</v>
      </c>
      <c r="X27" s="18">
        <v>0</v>
      </c>
      <c r="Y27" s="18">
        <f t="shared" si="9"/>
        <v>0</v>
      </c>
      <c r="Z27" s="66">
        <v>163</v>
      </c>
      <c r="AA27" s="66">
        <v>275</v>
      </c>
      <c r="AB27" s="18">
        <v>0</v>
      </c>
      <c r="AC27" s="10">
        <f t="shared" si="10"/>
        <v>0</v>
      </c>
    </row>
    <row r="28" spans="1:29">
      <c r="A28" s="17">
        <v>22</v>
      </c>
      <c r="B28" s="18" t="s">
        <v>1614</v>
      </c>
      <c r="C28" s="7" t="s">
        <v>364</v>
      </c>
      <c r="D28" s="18" t="s">
        <v>26</v>
      </c>
      <c r="E28" s="7">
        <v>4684</v>
      </c>
      <c r="F28" s="7">
        <v>11</v>
      </c>
      <c r="G28" s="18">
        <f t="shared" si="5"/>
        <v>11</v>
      </c>
      <c r="H28" s="7">
        <v>0</v>
      </c>
      <c r="I28" s="18">
        <v>0</v>
      </c>
      <c r="J28" s="18">
        <v>0</v>
      </c>
      <c r="K28" s="66">
        <v>60</v>
      </c>
      <c r="L28" s="18">
        <v>0</v>
      </c>
      <c r="M28" s="18">
        <f t="shared" si="6"/>
        <v>0</v>
      </c>
      <c r="N28" s="66">
        <v>11</v>
      </c>
      <c r="O28" s="66">
        <v>88</v>
      </c>
      <c r="P28" s="18">
        <v>0</v>
      </c>
      <c r="Q28" s="18">
        <f t="shared" si="7"/>
        <v>0</v>
      </c>
      <c r="R28" s="66">
        <v>4</v>
      </c>
      <c r="S28" s="66">
        <v>16</v>
      </c>
      <c r="T28" s="18">
        <v>0</v>
      </c>
      <c r="U28" s="18">
        <f t="shared" si="8"/>
        <v>0</v>
      </c>
      <c r="V28" s="66">
        <v>10</v>
      </c>
      <c r="W28" s="66">
        <v>80</v>
      </c>
      <c r="X28" s="18">
        <v>0</v>
      </c>
      <c r="Y28" s="18">
        <f t="shared" si="9"/>
        <v>0</v>
      </c>
      <c r="Z28" s="66">
        <v>87</v>
      </c>
      <c r="AA28" s="66">
        <v>275</v>
      </c>
      <c r="AB28" s="18">
        <v>0</v>
      </c>
      <c r="AC28" s="10">
        <f t="shared" si="10"/>
        <v>0</v>
      </c>
    </row>
    <row r="29" spans="1:29">
      <c r="A29" s="17">
        <v>23</v>
      </c>
      <c r="B29" s="18" t="s">
        <v>1614</v>
      </c>
      <c r="C29" s="7" t="s">
        <v>365</v>
      </c>
      <c r="D29" s="18" t="s">
        <v>26</v>
      </c>
      <c r="E29" s="7">
        <v>7456</v>
      </c>
      <c r="F29" s="7">
        <v>14</v>
      </c>
      <c r="G29" s="18">
        <f t="shared" si="5"/>
        <v>14</v>
      </c>
      <c r="H29" s="7">
        <v>0</v>
      </c>
      <c r="I29" s="18">
        <v>0</v>
      </c>
      <c r="J29" s="18">
        <v>0</v>
      </c>
      <c r="K29" s="66">
        <v>60</v>
      </c>
      <c r="L29" s="18">
        <v>0</v>
      </c>
      <c r="M29" s="18">
        <f t="shared" si="6"/>
        <v>0</v>
      </c>
      <c r="N29" s="66">
        <v>14</v>
      </c>
      <c r="O29" s="66">
        <v>88</v>
      </c>
      <c r="P29" s="18">
        <v>0</v>
      </c>
      <c r="Q29" s="18">
        <f t="shared" si="7"/>
        <v>0</v>
      </c>
      <c r="R29" s="66">
        <v>4</v>
      </c>
      <c r="S29" s="66">
        <v>16</v>
      </c>
      <c r="T29" s="18">
        <v>0</v>
      </c>
      <c r="U29" s="18">
        <f t="shared" si="8"/>
        <v>0</v>
      </c>
      <c r="V29" s="66">
        <v>11</v>
      </c>
      <c r="W29" s="66">
        <v>80</v>
      </c>
      <c r="X29" s="18">
        <v>0</v>
      </c>
      <c r="Y29" s="18">
        <f t="shared" si="9"/>
        <v>0</v>
      </c>
      <c r="Z29" s="66">
        <v>152</v>
      </c>
      <c r="AA29" s="66">
        <v>275</v>
      </c>
      <c r="AB29" s="18">
        <v>0</v>
      </c>
      <c r="AC29" s="10">
        <f t="shared" si="10"/>
        <v>0</v>
      </c>
    </row>
    <row r="30" spans="1:29">
      <c r="A30" s="17">
        <v>24</v>
      </c>
      <c r="B30" s="18" t="s">
        <v>1614</v>
      </c>
      <c r="C30" s="7" t="s">
        <v>366</v>
      </c>
      <c r="D30" s="18" t="s">
        <v>26</v>
      </c>
      <c r="E30" s="7">
        <v>3080</v>
      </c>
      <c r="F30" s="7">
        <v>25</v>
      </c>
      <c r="G30" s="18">
        <f t="shared" si="5"/>
        <v>25</v>
      </c>
      <c r="H30" s="7">
        <v>0</v>
      </c>
      <c r="I30" s="18">
        <v>0</v>
      </c>
      <c r="J30" s="18">
        <v>0</v>
      </c>
      <c r="K30" s="66">
        <v>60</v>
      </c>
      <c r="L30" s="18">
        <v>0</v>
      </c>
      <c r="M30" s="18">
        <f t="shared" si="6"/>
        <v>0</v>
      </c>
      <c r="N30" s="66">
        <v>25</v>
      </c>
      <c r="O30" s="66">
        <v>88</v>
      </c>
      <c r="P30" s="18">
        <v>0</v>
      </c>
      <c r="Q30" s="18">
        <f t="shared" si="7"/>
        <v>0</v>
      </c>
      <c r="R30" s="66">
        <v>3</v>
      </c>
      <c r="S30" s="66">
        <v>16</v>
      </c>
      <c r="T30" s="18">
        <v>0</v>
      </c>
      <c r="U30" s="18">
        <f t="shared" si="8"/>
        <v>0</v>
      </c>
      <c r="V30" s="66">
        <v>10</v>
      </c>
      <c r="W30" s="66">
        <v>80</v>
      </c>
      <c r="X30" s="18">
        <v>0</v>
      </c>
      <c r="Y30" s="18">
        <f t="shared" si="9"/>
        <v>0</v>
      </c>
      <c r="Z30" s="66">
        <v>156</v>
      </c>
      <c r="AA30" s="66">
        <v>275</v>
      </c>
      <c r="AB30" s="18">
        <v>0</v>
      </c>
      <c r="AC30" s="10">
        <f t="shared" si="10"/>
        <v>0</v>
      </c>
    </row>
    <row r="31" spans="1:29">
      <c r="A31" s="17">
        <v>25</v>
      </c>
      <c r="B31" s="18" t="s">
        <v>1614</v>
      </c>
      <c r="C31" s="7" t="s">
        <v>367</v>
      </c>
      <c r="D31" s="18" t="s">
        <v>26</v>
      </c>
      <c r="E31" s="7">
        <v>3572</v>
      </c>
      <c r="F31" s="7">
        <v>42</v>
      </c>
      <c r="G31" s="18">
        <f t="shared" si="5"/>
        <v>42</v>
      </c>
      <c r="H31" s="7">
        <v>0</v>
      </c>
      <c r="I31" s="18">
        <v>0</v>
      </c>
      <c r="J31" s="18">
        <v>0</v>
      </c>
      <c r="K31" s="66">
        <v>60</v>
      </c>
      <c r="L31" s="18">
        <v>0</v>
      </c>
      <c r="M31" s="18">
        <f t="shared" si="6"/>
        <v>0</v>
      </c>
      <c r="N31" s="66">
        <v>42</v>
      </c>
      <c r="O31" s="66">
        <v>88</v>
      </c>
      <c r="P31" s="18">
        <v>0</v>
      </c>
      <c r="Q31" s="18">
        <f t="shared" si="7"/>
        <v>0</v>
      </c>
      <c r="R31" s="66">
        <v>3</v>
      </c>
      <c r="S31" s="66">
        <v>16</v>
      </c>
      <c r="T31" s="18">
        <v>0</v>
      </c>
      <c r="U31" s="18">
        <f t="shared" si="8"/>
        <v>0</v>
      </c>
      <c r="V31" s="66">
        <v>9</v>
      </c>
      <c r="W31" s="66">
        <v>80</v>
      </c>
      <c r="X31" s="18">
        <v>0</v>
      </c>
      <c r="Y31" s="18">
        <f t="shared" si="9"/>
        <v>0</v>
      </c>
      <c r="Z31" s="66">
        <v>185</v>
      </c>
      <c r="AA31" s="66">
        <v>275</v>
      </c>
      <c r="AB31" s="18">
        <v>0</v>
      </c>
      <c r="AC31" s="10">
        <f t="shared" si="10"/>
        <v>0</v>
      </c>
    </row>
    <row r="32" spans="1:29">
      <c r="A32" s="17">
        <v>26</v>
      </c>
      <c r="B32" s="18" t="s">
        <v>1614</v>
      </c>
      <c r="C32" s="7" t="s">
        <v>368</v>
      </c>
      <c r="D32" s="18" t="s">
        <v>26</v>
      </c>
      <c r="E32" s="7">
        <v>4399</v>
      </c>
      <c r="F32" s="7">
        <v>21</v>
      </c>
      <c r="G32" s="18">
        <f t="shared" si="5"/>
        <v>21</v>
      </c>
      <c r="H32" s="7">
        <v>0</v>
      </c>
      <c r="I32" s="18">
        <v>0</v>
      </c>
      <c r="J32" s="18">
        <v>0</v>
      </c>
      <c r="K32" s="66">
        <v>60</v>
      </c>
      <c r="L32" s="18">
        <v>0</v>
      </c>
      <c r="M32" s="18">
        <f t="shared" si="6"/>
        <v>0</v>
      </c>
      <c r="N32" s="66">
        <v>21</v>
      </c>
      <c r="O32" s="66">
        <v>88</v>
      </c>
      <c r="P32" s="18">
        <v>0</v>
      </c>
      <c r="Q32" s="18">
        <f t="shared" si="7"/>
        <v>0</v>
      </c>
      <c r="R32" s="66">
        <v>3</v>
      </c>
      <c r="S32" s="66">
        <v>16</v>
      </c>
      <c r="T32" s="18">
        <v>0</v>
      </c>
      <c r="U32" s="18">
        <f t="shared" si="8"/>
        <v>0</v>
      </c>
      <c r="V32" s="66">
        <v>9</v>
      </c>
      <c r="W32" s="66">
        <v>80</v>
      </c>
      <c r="X32" s="18">
        <v>0</v>
      </c>
      <c r="Y32" s="18">
        <f t="shared" si="9"/>
        <v>0</v>
      </c>
      <c r="Z32" s="66">
        <v>97</v>
      </c>
      <c r="AA32" s="66">
        <v>275</v>
      </c>
      <c r="AB32" s="18">
        <v>0</v>
      </c>
      <c r="AC32" s="10">
        <f t="shared" si="10"/>
        <v>0</v>
      </c>
    </row>
    <row r="33" spans="1:29">
      <c r="A33" s="17">
        <v>27</v>
      </c>
      <c r="B33" s="18" t="s">
        <v>1614</v>
      </c>
      <c r="C33" s="7" t="s">
        <v>369</v>
      </c>
      <c r="D33" s="18" t="s">
        <v>26</v>
      </c>
      <c r="E33" s="7">
        <v>5389</v>
      </c>
      <c r="F33" s="7">
        <v>16</v>
      </c>
      <c r="G33" s="18">
        <f t="shared" si="5"/>
        <v>16</v>
      </c>
      <c r="H33" s="7">
        <v>0</v>
      </c>
      <c r="I33" s="18">
        <v>0</v>
      </c>
      <c r="J33" s="18">
        <v>0</v>
      </c>
      <c r="K33" s="66">
        <v>60</v>
      </c>
      <c r="L33" s="18">
        <v>0</v>
      </c>
      <c r="M33" s="18">
        <f t="shared" si="6"/>
        <v>0</v>
      </c>
      <c r="N33" s="66">
        <v>16</v>
      </c>
      <c r="O33" s="66">
        <v>88</v>
      </c>
      <c r="P33" s="18">
        <v>0</v>
      </c>
      <c r="Q33" s="18">
        <f t="shared" si="7"/>
        <v>0</v>
      </c>
      <c r="R33" s="66">
        <v>9</v>
      </c>
      <c r="S33" s="66">
        <v>16</v>
      </c>
      <c r="T33" s="18">
        <v>0</v>
      </c>
      <c r="U33" s="18">
        <f t="shared" si="8"/>
        <v>0</v>
      </c>
      <c r="V33" s="66">
        <v>27</v>
      </c>
      <c r="W33" s="66">
        <v>80</v>
      </c>
      <c r="X33" s="18">
        <v>0</v>
      </c>
      <c r="Y33" s="18">
        <f t="shared" si="9"/>
        <v>0</v>
      </c>
      <c r="Z33" s="66">
        <v>131</v>
      </c>
      <c r="AA33" s="66">
        <v>275</v>
      </c>
      <c r="AB33" s="18">
        <v>0</v>
      </c>
      <c r="AC33" s="10">
        <f t="shared" si="10"/>
        <v>0</v>
      </c>
    </row>
    <row r="34" spans="1:29">
      <c r="A34" s="17">
        <v>28</v>
      </c>
      <c r="B34" s="18" t="s">
        <v>1614</v>
      </c>
      <c r="C34" s="7" t="s">
        <v>370</v>
      </c>
      <c r="D34" s="18" t="s">
        <v>26</v>
      </c>
      <c r="E34" s="7">
        <v>939</v>
      </c>
      <c r="F34" s="7">
        <v>18</v>
      </c>
      <c r="G34" s="18">
        <f t="shared" si="5"/>
        <v>18</v>
      </c>
      <c r="H34" s="7">
        <v>0</v>
      </c>
      <c r="I34" s="18">
        <v>0</v>
      </c>
      <c r="J34" s="18">
        <v>0</v>
      </c>
      <c r="K34" s="66">
        <v>60</v>
      </c>
      <c r="L34" s="18">
        <v>0</v>
      </c>
      <c r="M34" s="18">
        <f t="shared" si="6"/>
        <v>0</v>
      </c>
      <c r="N34" s="66">
        <v>18</v>
      </c>
      <c r="O34" s="66">
        <v>88</v>
      </c>
      <c r="P34" s="18">
        <v>0</v>
      </c>
      <c r="Q34" s="18">
        <f t="shared" si="7"/>
        <v>0</v>
      </c>
      <c r="R34" s="66">
        <v>9</v>
      </c>
      <c r="S34" s="66">
        <v>16</v>
      </c>
      <c r="T34" s="18">
        <v>0</v>
      </c>
      <c r="U34" s="18">
        <f t="shared" si="8"/>
        <v>0</v>
      </c>
      <c r="V34" s="66">
        <v>23</v>
      </c>
      <c r="W34" s="66">
        <v>80</v>
      </c>
      <c r="X34" s="18">
        <v>0</v>
      </c>
      <c r="Y34" s="18">
        <f t="shared" si="9"/>
        <v>0</v>
      </c>
      <c r="Z34" s="66">
        <v>48</v>
      </c>
      <c r="AA34" s="66">
        <v>275</v>
      </c>
      <c r="AB34" s="18">
        <v>0</v>
      </c>
      <c r="AC34" s="10">
        <f t="shared" si="10"/>
        <v>0</v>
      </c>
    </row>
    <row r="35" spans="1:29">
      <c r="A35" s="17">
        <v>29</v>
      </c>
      <c r="B35" s="18" t="s">
        <v>1614</v>
      </c>
      <c r="C35" s="7" t="s">
        <v>371</v>
      </c>
      <c r="D35" s="18" t="s">
        <v>26</v>
      </c>
      <c r="E35" s="7">
        <v>5833</v>
      </c>
      <c r="F35" s="7">
        <v>11</v>
      </c>
      <c r="G35" s="18">
        <f t="shared" si="5"/>
        <v>11</v>
      </c>
      <c r="H35" s="7">
        <v>0</v>
      </c>
      <c r="I35" s="18">
        <v>0</v>
      </c>
      <c r="J35" s="18">
        <v>0</v>
      </c>
      <c r="K35" s="66">
        <v>60</v>
      </c>
      <c r="L35" s="18">
        <v>0</v>
      </c>
      <c r="M35" s="18">
        <f t="shared" si="6"/>
        <v>0</v>
      </c>
      <c r="N35" s="66">
        <v>11</v>
      </c>
      <c r="O35" s="66">
        <v>88</v>
      </c>
      <c r="P35" s="18">
        <v>0</v>
      </c>
      <c r="Q35" s="18">
        <f t="shared" si="7"/>
        <v>0</v>
      </c>
      <c r="R35" s="66">
        <v>3</v>
      </c>
      <c r="S35" s="66">
        <v>16</v>
      </c>
      <c r="T35" s="18">
        <v>0</v>
      </c>
      <c r="U35" s="18">
        <f t="shared" si="8"/>
        <v>0</v>
      </c>
      <c r="V35" s="66">
        <v>11</v>
      </c>
      <c r="W35" s="66">
        <v>80</v>
      </c>
      <c r="X35" s="18">
        <v>0</v>
      </c>
      <c r="Y35" s="18">
        <f t="shared" si="9"/>
        <v>0</v>
      </c>
      <c r="Z35" s="66">
        <v>90</v>
      </c>
      <c r="AA35" s="66">
        <v>275</v>
      </c>
      <c r="AB35" s="18">
        <v>0</v>
      </c>
      <c r="AC35" s="10">
        <f t="shared" si="10"/>
        <v>0</v>
      </c>
    </row>
    <row r="36" spans="1:29">
      <c r="A36" s="17">
        <v>30</v>
      </c>
      <c r="B36" s="18" t="s">
        <v>1614</v>
      </c>
      <c r="C36" s="7" t="s">
        <v>372</v>
      </c>
      <c r="D36" s="18" t="s">
        <v>26</v>
      </c>
      <c r="E36" s="7">
        <v>6880</v>
      </c>
      <c r="F36" s="7">
        <v>160</v>
      </c>
      <c r="G36" s="18">
        <f t="shared" si="5"/>
        <v>160</v>
      </c>
      <c r="H36" s="7">
        <v>0</v>
      </c>
      <c r="I36" s="18">
        <v>0</v>
      </c>
      <c r="J36" s="18">
        <v>0</v>
      </c>
      <c r="K36" s="66">
        <v>60</v>
      </c>
      <c r="L36" s="18">
        <v>0</v>
      </c>
      <c r="M36" s="18">
        <f t="shared" ref="M36:M99" si="11">IF((F36&gt;K36),E36,0)</f>
        <v>6880</v>
      </c>
      <c r="N36" s="66">
        <v>160</v>
      </c>
      <c r="O36" s="66">
        <v>88</v>
      </c>
      <c r="P36" s="18">
        <v>0</v>
      </c>
      <c r="Q36" s="18">
        <f t="shared" ref="Q36:Q99" si="12">IF((N36&gt;O36),E36,0)</f>
        <v>6880</v>
      </c>
      <c r="R36" s="66">
        <v>18</v>
      </c>
      <c r="S36" s="66">
        <v>16</v>
      </c>
      <c r="T36" s="18">
        <v>0</v>
      </c>
      <c r="U36" s="18">
        <f t="shared" ref="U36:U99" si="13">IF((R36&gt;S36),E36,0)</f>
        <v>6880</v>
      </c>
      <c r="V36" s="66">
        <v>55</v>
      </c>
      <c r="W36" s="66">
        <v>80</v>
      </c>
      <c r="X36" s="18">
        <v>0</v>
      </c>
      <c r="Y36" s="18">
        <f t="shared" ref="Y36:Y99" si="14">IF((V36&gt;W36),E36,0)</f>
        <v>0</v>
      </c>
      <c r="Z36" s="66">
        <v>13</v>
      </c>
      <c r="AA36" s="66">
        <v>275</v>
      </c>
      <c r="AB36" s="18">
        <v>0</v>
      </c>
      <c r="AC36" s="10">
        <f t="shared" ref="AC36:AC99" si="15">IF((Z36&gt;AA36),E36,0)</f>
        <v>0</v>
      </c>
    </row>
    <row r="37" spans="1:29">
      <c r="A37" s="17">
        <v>31</v>
      </c>
      <c r="B37" s="18" t="s">
        <v>1614</v>
      </c>
      <c r="C37" s="7" t="s">
        <v>373</v>
      </c>
      <c r="D37" s="18" t="s">
        <v>26</v>
      </c>
      <c r="E37" s="7">
        <v>6436</v>
      </c>
      <c r="F37" s="7">
        <v>187</v>
      </c>
      <c r="G37" s="18">
        <f t="shared" si="5"/>
        <v>187</v>
      </c>
      <c r="H37" s="7">
        <v>0</v>
      </c>
      <c r="I37" s="18">
        <v>0</v>
      </c>
      <c r="J37" s="18">
        <v>0</v>
      </c>
      <c r="K37" s="66">
        <v>60</v>
      </c>
      <c r="L37" s="18">
        <v>0</v>
      </c>
      <c r="M37" s="18">
        <f t="shared" si="11"/>
        <v>6436</v>
      </c>
      <c r="N37" s="66">
        <v>187</v>
      </c>
      <c r="O37" s="66">
        <v>88</v>
      </c>
      <c r="P37" s="18">
        <v>0</v>
      </c>
      <c r="Q37" s="18">
        <f t="shared" si="12"/>
        <v>6436</v>
      </c>
      <c r="R37" s="66">
        <v>12</v>
      </c>
      <c r="S37" s="66">
        <v>16</v>
      </c>
      <c r="T37" s="18">
        <v>0</v>
      </c>
      <c r="U37" s="18">
        <f t="shared" si="13"/>
        <v>0</v>
      </c>
      <c r="V37" s="66">
        <v>45</v>
      </c>
      <c r="W37" s="66">
        <v>80</v>
      </c>
      <c r="X37" s="18">
        <v>0</v>
      </c>
      <c r="Y37" s="18">
        <f t="shared" si="14"/>
        <v>0</v>
      </c>
      <c r="Z37" s="66">
        <v>21</v>
      </c>
      <c r="AA37" s="66">
        <v>275</v>
      </c>
      <c r="AB37" s="18">
        <v>0</v>
      </c>
      <c r="AC37" s="10">
        <f t="shared" si="15"/>
        <v>0</v>
      </c>
    </row>
    <row r="38" spans="1:29">
      <c r="A38" s="17">
        <v>32</v>
      </c>
      <c r="B38" s="18" t="s">
        <v>1614</v>
      </c>
      <c r="C38" s="7" t="s">
        <v>374</v>
      </c>
      <c r="D38" s="18" t="s">
        <v>26</v>
      </c>
      <c r="E38" s="7">
        <v>3364</v>
      </c>
      <c r="F38" s="7">
        <v>96</v>
      </c>
      <c r="G38" s="18">
        <f t="shared" si="5"/>
        <v>96</v>
      </c>
      <c r="H38" s="7">
        <v>0</v>
      </c>
      <c r="I38" s="18">
        <v>0</v>
      </c>
      <c r="J38" s="18">
        <v>0</v>
      </c>
      <c r="K38" s="66">
        <v>60</v>
      </c>
      <c r="L38" s="18">
        <v>0</v>
      </c>
      <c r="M38" s="18">
        <f t="shared" si="11"/>
        <v>3364</v>
      </c>
      <c r="N38" s="66">
        <v>96</v>
      </c>
      <c r="O38" s="66">
        <v>88</v>
      </c>
      <c r="P38" s="18">
        <v>0</v>
      </c>
      <c r="Q38" s="18">
        <f t="shared" si="12"/>
        <v>3364</v>
      </c>
      <c r="R38" s="66">
        <v>26</v>
      </c>
      <c r="S38" s="66">
        <v>16</v>
      </c>
      <c r="T38" s="18">
        <v>0</v>
      </c>
      <c r="U38" s="18">
        <f t="shared" si="13"/>
        <v>3364</v>
      </c>
      <c r="V38" s="66">
        <v>62</v>
      </c>
      <c r="W38" s="66">
        <v>80</v>
      </c>
      <c r="X38" s="18">
        <v>0</v>
      </c>
      <c r="Y38" s="18">
        <f t="shared" si="14"/>
        <v>0</v>
      </c>
      <c r="Z38" s="66">
        <v>6</v>
      </c>
      <c r="AA38" s="66">
        <v>275</v>
      </c>
      <c r="AB38" s="18">
        <v>0</v>
      </c>
      <c r="AC38" s="10">
        <f t="shared" si="15"/>
        <v>0</v>
      </c>
    </row>
    <row r="39" spans="1:29">
      <c r="A39" s="17">
        <v>33</v>
      </c>
      <c r="B39" s="18" t="s">
        <v>1614</v>
      </c>
      <c r="C39" s="7" t="s">
        <v>375</v>
      </c>
      <c r="D39" s="18" t="s">
        <v>26</v>
      </c>
      <c r="E39" s="7">
        <v>7231</v>
      </c>
      <c r="F39" s="7">
        <v>17</v>
      </c>
      <c r="G39" s="18">
        <f t="shared" si="5"/>
        <v>17</v>
      </c>
      <c r="H39" s="7">
        <v>0</v>
      </c>
      <c r="I39" s="18">
        <v>0</v>
      </c>
      <c r="J39" s="18">
        <v>0</v>
      </c>
      <c r="K39" s="66">
        <v>60</v>
      </c>
      <c r="L39" s="18">
        <v>0</v>
      </c>
      <c r="M39" s="18">
        <f t="shared" si="11"/>
        <v>0</v>
      </c>
      <c r="N39" s="66">
        <v>17</v>
      </c>
      <c r="O39" s="66">
        <v>88</v>
      </c>
      <c r="P39" s="18">
        <v>0</v>
      </c>
      <c r="Q39" s="18">
        <f t="shared" si="12"/>
        <v>0</v>
      </c>
      <c r="R39" s="66">
        <v>87</v>
      </c>
      <c r="S39" s="66">
        <v>16</v>
      </c>
      <c r="T39" s="18">
        <v>0</v>
      </c>
      <c r="U39" s="18">
        <f t="shared" si="13"/>
        <v>7231</v>
      </c>
      <c r="V39" s="66">
        <v>109</v>
      </c>
      <c r="W39" s="66">
        <v>80</v>
      </c>
      <c r="X39" s="18">
        <v>0</v>
      </c>
      <c r="Y39" s="18">
        <f t="shared" si="14"/>
        <v>7231</v>
      </c>
      <c r="Z39" s="66">
        <v>130</v>
      </c>
      <c r="AA39" s="66">
        <v>275</v>
      </c>
      <c r="AB39" s="18">
        <v>0</v>
      </c>
      <c r="AC39" s="10">
        <f t="shared" si="15"/>
        <v>0</v>
      </c>
    </row>
    <row r="40" spans="1:29">
      <c r="A40" s="17">
        <v>34</v>
      </c>
      <c r="B40" s="18" t="s">
        <v>1614</v>
      </c>
      <c r="C40" s="7" t="s">
        <v>376</v>
      </c>
      <c r="D40" s="18" t="s">
        <v>26</v>
      </c>
      <c r="E40" s="7">
        <v>75</v>
      </c>
      <c r="F40" s="7">
        <v>4</v>
      </c>
      <c r="G40" s="18">
        <f t="shared" si="5"/>
        <v>4</v>
      </c>
      <c r="H40" s="7">
        <v>0</v>
      </c>
      <c r="I40" s="18">
        <v>0</v>
      </c>
      <c r="J40" s="18">
        <v>0</v>
      </c>
      <c r="K40" s="66">
        <v>60</v>
      </c>
      <c r="L40" s="18">
        <v>0</v>
      </c>
      <c r="M40" s="18">
        <f t="shared" si="11"/>
        <v>0</v>
      </c>
      <c r="N40" s="66">
        <v>4</v>
      </c>
      <c r="O40" s="66">
        <v>88</v>
      </c>
      <c r="P40" s="18">
        <v>0</v>
      </c>
      <c r="Q40" s="18">
        <f t="shared" si="12"/>
        <v>0</v>
      </c>
      <c r="R40" s="66">
        <v>18</v>
      </c>
      <c r="S40" s="66">
        <v>16</v>
      </c>
      <c r="T40" s="18">
        <v>0</v>
      </c>
      <c r="U40" s="18">
        <f t="shared" si="13"/>
        <v>75</v>
      </c>
      <c r="V40" s="66">
        <v>62</v>
      </c>
      <c r="W40" s="66">
        <v>80</v>
      </c>
      <c r="X40" s="18">
        <v>0</v>
      </c>
      <c r="Y40" s="18">
        <f t="shared" si="14"/>
        <v>0</v>
      </c>
      <c r="Z40" s="66">
        <v>16</v>
      </c>
      <c r="AA40" s="66">
        <v>275</v>
      </c>
      <c r="AB40" s="18">
        <v>0</v>
      </c>
      <c r="AC40" s="10">
        <f t="shared" si="15"/>
        <v>0</v>
      </c>
    </row>
    <row r="41" spans="1:29">
      <c r="A41" s="17">
        <v>35</v>
      </c>
      <c r="B41" s="18" t="s">
        <v>1614</v>
      </c>
      <c r="C41" s="64" t="s">
        <v>97</v>
      </c>
      <c r="D41" s="18" t="s">
        <v>26</v>
      </c>
      <c r="E41" s="7">
        <v>17</v>
      </c>
      <c r="F41" s="7">
        <v>2</v>
      </c>
      <c r="G41" s="18">
        <f t="shared" si="5"/>
        <v>2</v>
      </c>
      <c r="H41" s="7">
        <v>0</v>
      </c>
      <c r="I41" s="18">
        <v>0</v>
      </c>
      <c r="J41" s="18">
        <v>0</v>
      </c>
      <c r="K41" s="66">
        <v>60</v>
      </c>
      <c r="L41" s="18">
        <v>0</v>
      </c>
      <c r="M41" s="18">
        <f t="shared" si="11"/>
        <v>0</v>
      </c>
      <c r="N41" s="66">
        <v>2</v>
      </c>
      <c r="O41" s="66">
        <v>88</v>
      </c>
      <c r="P41" s="18">
        <v>0</v>
      </c>
      <c r="Q41" s="18">
        <f t="shared" si="12"/>
        <v>0</v>
      </c>
      <c r="R41" s="66">
        <v>17</v>
      </c>
      <c r="S41" s="66">
        <v>16</v>
      </c>
      <c r="T41" s="18">
        <v>0</v>
      </c>
      <c r="U41" s="18">
        <f t="shared" si="13"/>
        <v>17</v>
      </c>
      <c r="V41" s="66">
        <v>68</v>
      </c>
      <c r="W41" s="66">
        <v>80</v>
      </c>
      <c r="X41" s="18">
        <v>0</v>
      </c>
      <c r="Y41" s="18">
        <f t="shared" si="14"/>
        <v>0</v>
      </c>
      <c r="Z41" s="66">
        <v>16</v>
      </c>
      <c r="AA41" s="66">
        <v>275</v>
      </c>
      <c r="AB41" s="18">
        <v>0</v>
      </c>
      <c r="AC41" s="10">
        <f t="shared" si="15"/>
        <v>0</v>
      </c>
    </row>
    <row r="42" spans="1:29">
      <c r="A42" s="17">
        <v>36</v>
      </c>
      <c r="B42" s="18" t="s">
        <v>1614</v>
      </c>
      <c r="C42" s="7" t="s">
        <v>377</v>
      </c>
      <c r="D42" s="18" t="s">
        <v>26</v>
      </c>
      <c r="E42" s="7">
        <v>312</v>
      </c>
      <c r="F42" s="7">
        <v>3</v>
      </c>
      <c r="G42" s="18">
        <f t="shared" si="5"/>
        <v>3</v>
      </c>
      <c r="H42" s="7">
        <v>0</v>
      </c>
      <c r="I42" s="18">
        <v>0</v>
      </c>
      <c r="J42" s="18">
        <v>0</v>
      </c>
      <c r="K42" s="66">
        <v>60</v>
      </c>
      <c r="L42" s="18">
        <v>0</v>
      </c>
      <c r="M42" s="18">
        <f t="shared" si="11"/>
        <v>0</v>
      </c>
      <c r="N42" s="66">
        <v>3</v>
      </c>
      <c r="O42" s="66">
        <v>88</v>
      </c>
      <c r="P42" s="18">
        <v>0</v>
      </c>
      <c r="Q42" s="18">
        <f t="shared" si="12"/>
        <v>0</v>
      </c>
      <c r="R42" s="66">
        <v>20</v>
      </c>
      <c r="S42" s="66">
        <v>16</v>
      </c>
      <c r="T42" s="18">
        <v>0</v>
      </c>
      <c r="U42" s="18">
        <f t="shared" si="13"/>
        <v>312</v>
      </c>
      <c r="V42" s="66">
        <v>57</v>
      </c>
      <c r="W42" s="66">
        <v>80</v>
      </c>
      <c r="X42" s="18">
        <v>0</v>
      </c>
      <c r="Y42" s="18">
        <f t="shared" si="14"/>
        <v>0</v>
      </c>
      <c r="Z42" s="66">
        <v>17</v>
      </c>
      <c r="AA42" s="66">
        <v>275</v>
      </c>
      <c r="AB42" s="18">
        <v>0</v>
      </c>
      <c r="AC42" s="10">
        <f t="shared" si="15"/>
        <v>0</v>
      </c>
    </row>
    <row r="43" spans="1:29">
      <c r="A43" s="17">
        <v>37</v>
      </c>
      <c r="B43" s="18" t="s">
        <v>1614</v>
      </c>
      <c r="C43" s="7" t="s">
        <v>378</v>
      </c>
      <c r="D43" s="18" t="s">
        <v>26</v>
      </c>
      <c r="E43" s="7">
        <v>9989</v>
      </c>
      <c r="F43" s="7">
        <v>27</v>
      </c>
      <c r="G43" s="18">
        <f t="shared" si="5"/>
        <v>27</v>
      </c>
      <c r="H43" s="7">
        <v>0</v>
      </c>
      <c r="I43" s="18">
        <v>0</v>
      </c>
      <c r="J43" s="18">
        <v>0</v>
      </c>
      <c r="K43" s="66">
        <v>60</v>
      </c>
      <c r="L43" s="18">
        <v>0</v>
      </c>
      <c r="M43" s="18">
        <f t="shared" si="11"/>
        <v>0</v>
      </c>
      <c r="N43" s="66">
        <v>27</v>
      </c>
      <c r="O43" s="66">
        <v>88</v>
      </c>
      <c r="P43" s="18">
        <v>0</v>
      </c>
      <c r="Q43" s="18">
        <f t="shared" si="12"/>
        <v>0</v>
      </c>
      <c r="R43" s="66">
        <v>13</v>
      </c>
      <c r="S43" s="66">
        <v>16</v>
      </c>
      <c r="T43" s="18">
        <v>0</v>
      </c>
      <c r="U43" s="18">
        <f t="shared" si="13"/>
        <v>0</v>
      </c>
      <c r="V43" s="66">
        <v>68</v>
      </c>
      <c r="W43" s="66">
        <v>80</v>
      </c>
      <c r="X43" s="18">
        <v>0</v>
      </c>
      <c r="Y43" s="18">
        <f t="shared" si="14"/>
        <v>0</v>
      </c>
      <c r="Z43" s="66">
        <v>121</v>
      </c>
      <c r="AA43" s="66">
        <v>275</v>
      </c>
      <c r="AB43" s="18">
        <v>0</v>
      </c>
      <c r="AC43" s="10">
        <f t="shared" si="15"/>
        <v>0</v>
      </c>
    </row>
    <row r="44" spans="1:29">
      <c r="A44" s="17">
        <v>38</v>
      </c>
      <c r="B44" s="18" t="s">
        <v>1614</v>
      </c>
      <c r="C44" s="7" t="s">
        <v>379</v>
      </c>
      <c r="D44" s="18" t="s">
        <v>26</v>
      </c>
      <c r="E44" s="7">
        <v>298</v>
      </c>
      <c r="F44" s="7">
        <v>4</v>
      </c>
      <c r="G44" s="18">
        <f t="shared" si="5"/>
        <v>4</v>
      </c>
      <c r="H44" s="7">
        <v>0</v>
      </c>
      <c r="I44" s="18">
        <v>0</v>
      </c>
      <c r="J44" s="18">
        <v>0</v>
      </c>
      <c r="K44" s="66">
        <v>60</v>
      </c>
      <c r="L44" s="18">
        <v>0</v>
      </c>
      <c r="M44" s="18">
        <f t="shared" si="11"/>
        <v>0</v>
      </c>
      <c r="N44" s="66">
        <v>4</v>
      </c>
      <c r="O44" s="66">
        <v>88</v>
      </c>
      <c r="P44" s="18">
        <v>0</v>
      </c>
      <c r="Q44" s="18">
        <f t="shared" si="12"/>
        <v>0</v>
      </c>
      <c r="R44" s="66">
        <v>26</v>
      </c>
      <c r="S44" s="66">
        <v>16</v>
      </c>
      <c r="T44" s="18">
        <v>0</v>
      </c>
      <c r="U44" s="18">
        <f t="shared" si="13"/>
        <v>298</v>
      </c>
      <c r="V44" s="66">
        <v>81</v>
      </c>
      <c r="W44" s="66">
        <v>80</v>
      </c>
      <c r="X44" s="18">
        <v>0</v>
      </c>
      <c r="Y44" s="18">
        <f t="shared" si="14"/>
        <v>298</v>
      </c>
      <c r="Z44" s="66">
        <v>11</v>
      </c>
      <c r="AA44" s="66">
        <v>275</v>
      </c>
      <c r="AB44" s="18">
        <v>0</v>
      </c>
      <c r="AC44" s="10">
        <f t="shared" si="15"/>
        <v>0</v>
      </c>
    </row>
    <row r="45" spans="1:29">
      <c r="A45" s="17">
        <v>39</v>
      </c>
      <c r="B45" s="18" t="s">
        <v>1614</v>
      </c>
      <c r="C45" s="7" t="s">
        <v>380</v>
      </c>
      <c r="D45" s="18" t="s">
        <v>26</v>
      </c>
      <c r="E45" s="7">
        <v>40</v>
      </c>
      <c r="F45" s="7">
        <v>3</v>
      </c>
      <c r="G45" s="18">
        <f t="shared" si="5"/>
        <v>3</v>
      </c>
      <c r="H45" s="7">
        <v>0</v>
      </c>
      <c r="I45" s="18">
        <v>0</v>
      </c>
      <c r="J45" s="18">
        <v>0</v>
      </c>
      <c r="K45" s="66">
        <v>60</v>
      </c>
      <c r="L45" s="18">
        <v>0</v>
      </c>
      <c r="M45" s="18">
        <f t="shared" si="11"/>
        <v>0</v>
      </c>
      <c r="N45" s="66">
        <v>3</v>
      </c>
      <c r="O45" s="66">
        <v>88</v>
      </c>
      <c r="P45" s="18">
        <v>0</v>
      </c>
      <c r="Q45" s="18">
        <f t="shared" si="12"/>
        <v>0</v>
      </c>
      <c r="R45" s="66">
        <v>18</v>
      </c>
      <c r="S45" s="66">
        <v>16</v>
      </c>
      <c r="T45" s="18">
        <v>0</v>
      </c>
      <c r="U45" s="18">
        <f t="shared" si="13"/>
        <v>40</v>
      </c>
      <c r="V45" s="66">
        <v>75</v>
      </c>
      <c r="W45" s="66">
        <v>80</v>
      </c>
      <c r="X45" s="18">
        <v>0</v>
      </c>
      <c r="Y45" s="18">
        <f t="shared" si="14"/>
        <v>0</v>
      </c>
      <c r="Z45" s="66">
        <v>25</v>
      </c>
      <c r="AA45" s="66">
        <v>275</v>
      </c>
      <c r="AB45" s="18">
        <v>0</v>
      </c>
      <c r="AC45" s="10">
        <f t="shared" si="15"/>
        <v>0</v>
      </c>
    </row>
    <row r="46" spans="1:29">
      <c r="A46" s="17">
        <v>40</v>
      </c>
      <c r="B46" s="18" t="s">
        <v>1614</v>
      </c>
      <c r="C46" s="7" t="s">
        <v>381</v>
      </c>
      <c r="D46" s="18" t="s">
        <v>26</v>
      </c>
      <c r="E46" s="7">
        <v>6036</v>
      </c>
      <c r="F46" s="7">
        <v>11</v>
      </c>
      <c r="G46" s="18">
        <f t="shared" si="5"/>
        <v>11</v>
      </c>
      <c r="H46" s="7">
        <v>0</v>
      </c>
      <c r="I46" s="18">
        <v>0</v>
      </c>
      <c r="J46" s="18">
        <v>0</v>
      </c>
      <c r="K46" s="66">
        <v>60</v>
      </c>
      <c r="L46" s="18">
        <v>0</v>
      </c>
      <c r="M46" s="18">
        <f t="shared" si="11"/>
        <v>0</v>
      </c>
      <c r="N46" s="66">
        <v>11</v>
      </c>
      <c r="O46" s="66">
        <v>88</v>
      </c>
      <c r="P46" s="18">
        <v>0</v>
      </c>
      <c r="Q46" s="18">
        <f t="shared" si="12"/>
        <v>0</v>
      </c>
      <c r="R46" s="66">
        <v>7</v>
      </c>
      <c r="S46" s="66">
        <v>16</v>
      </c>
      <c r="T46" s="18">
        <v>0</v>
      </c>
      <c r="U46" s="18">
        <f t="shared" si="13"/>
        <v>0</v>
      </c>
      <c r="V46" s="66">
        <v>27</v>
      </c>
      <c r="W46" s="66">
        <v>80</v>
      </c>
      <c r="X46" s="18">
        <v>0</v>
      </c>
      <c r="Y46" s="18">
        <f t="shared" si="14"/>
        <v>0</v>
      </c>
      <c r="Z46" s="66">
        <v>130</v>
      </c>
      <c r="AA46" s="66">
        <v>275</v>
      </c>
      <c r="AB46" s="18">
        <v>0</v>
      </c>
      <c r="AC46" s="10">
        <f t="shared" si="15"/>
        <v>0</v>
      </c>
    </row>
    <row r="47" spans="1:29">
      <c r="A47" s="17">
        <v>41</v>
      </c>
      <c r="B47" s="18" t="s">
        <v>1614</v>
      </c>
      <c r="C47" s="7" t="s">
        <v>382</v>
      </c>
      <c r="D47" s="18" t="s">
        <v>26</v>
      </c>
      <c r="E47" s="7">
        <v>10236</v>
      </c>
      <c r="F47" s="7">
        <v>35</v>
      </c>
      <c r="G47" s="18">
        <f t="shared" si="5"/>
        <v>35</v>
      </c>
      <c r="H47" s="7">
        <v>0</v>
      </c>
      <c r="I47" s="18">
        <v>0</v>
      </c>
      <c r="J47" s="18">
        <v>0</v>
      </c>
      <c r="K47" s="66">
        <v>60</v>
      </c>
      <c r="L47" s="18">
        <v>0</v>
      </c>
      <c r="M47" s="18">
        <f t="shared" si="11"/>
        <v>0</v>
      </c>
      <c r="N47" s="66">
        <v>35</v>
      </c>
      <c r="O47" s="66">
        <v>88</v>
      </c>
      <c r="P47" s="18">
        <v>0</v>
      </c>
      <c r="Q47" s="18">
        <f t="shared" si="12"/>
        <v>0</v>
      </c>
      <c r="R47" s="66">
        <v>10</v>
      </c>
      <c r="S47" s="66">
        <v>16</v>
      </c>
      <c r="T47" s="18">
        <v>0</v>
      </c>
      <c r="U47" s="18">
        <f t="shared" si="13"/>
        <v>0</v>
      </c>
      <c r="V47" s="66">
        <v>41</v>
      </c>
      <c r="W47" s="66">
        <v>80</v>
      </c>
      <c r="X47" s="18">
        <v>0</v>
      </c>
      <c r="Y47" s="18">
        <f t="shared" si="14"/>
        <v>0</v>
      </c>
      <c r="Z47" s="66">
        <v>113</v>
      </c>
      <c r="AA47" s="66">
        <v>275</v>
      </c>
      <c r="AB47" s="18">
        <v>0</v>
      </c>
      <c r="AC47" s="10">
        <f t="shared" si="15"/>
        <v>0</v>
      </c>
    </row>
    <row r="48" spans="1:29">
      <c r="A48" s="17">
        <v>42</v>
      </c>
      <c r="B48" s="18" t="s">
        <v>1614</v>
      </c>
      <c r="C48" s="7" t="s">
        <v>383</v>
      </c>
      <c r="D48" s="18" t="s">
        <v>26</v>
      </c>
      <c r="E48" s="7">
        <v>5673</v>
      </c>
      <c r="F48" s="7">
        <v>22</v>
      </c>
      <c r="G48" s="18">
        <f t="shared" si="5"/>
        <v>22</v>
      </c>
      <c r="H48" s="7">
        <v>0</v>
      </c>
      <c r="I48" s="18">
        <v>0</v>
      </c>
      <c r="J48" s="18">
        <v>0</v>
      </c>
      <c r="K48" s="66">
        <v>60</v>
      </c>
      <c r="L48" s="18">
        <v>0</v>
      </c>
      <c r="M48" s="18">
        <f t="shared" si="11"/>
        <v>0</v>
      </c>
      <c r="N48" s="66">
        <v>22</v>
      </c>
      <c r="O48" s="66">
        <v>88</v>
      </c>
      <c r="P48" s="18">
        <v>0</v>
      </c>
      <c r="Q48" s="18">
        <f t="shared" si="12"/>
        <v>0</v>
      </c>
      <c r="R48" s="66">
        <v>12</v>
      </c>
      <c r="S48" s="66">
        <v>16</v>
      </c>
      <c r="T48" s="18">
        <v>0</v>
      </c>
      <c r="U48" s="18">
        <f t="shared" si="13"/>
        <v>0</v>
      </c>
      <c r="V48" s="66">
        <v>56</v>
      </c>
      <c r="W48" s="66">
        <v>80</v>
      </c>
      <c r="X48" s="18">
        <v>0</v>
      </c>
      <c r="Y48" s="18">
        <f t="shared" si="14"/>
        <v>0</v>
      </c>
      <c r="Z48" s="66">
        <v>101</v>
      </c>
      <c r="AA48" s="66">
        <v>275</v>
      </c>
      <c r="AB48" s="18">
        <v>0</v>
      </c>
      <c r="AC48" s="10">
        <f t="shared" si="15"/>
        <v>0</v>
      </c>
    </row>
    <row r="49" spans="1:29">
      <c r="A49" s="17">
        <v>43</v>
      </c>
      <c r="B49" s="18" t="s">
        <v>1614</v>
      </c>
      <c r="C49" s="7" t="s">
        <v>384</v>
      </c>
      <c r="D49" s="18" t="s">
        <v>26</v>
      </c>
      <c r="E49" s="7">
        <v>6746</v>
      </c>
      <c r="F49" s="7">
        <v>9</v>
      </c>
      <c r="G49" s="18">
        <f t="shared" si="5"/>
        <v>9</v>
      </c>
      <c r="H49" s="7">
        <v>0</v>
      </c>
      <c r="I49" s="18">
        <v>0</v>
      </c>
      <c r="J49" s="18">
        <v>0</v>
      </c>
      <c r="K49" s="66">
        <v>60</v>
      </c>
      <c r="L49" s="18">
        <v>0</v>
      </c>
      <c r="M49" s="18">
        <f t="shared" si="11"/>
        <v>0</v>
      </c>
      <c r="N49" s="66">
        <v>9</v>
      </c>
      <c r="O49" s="66">
        <v>88</v>
      </c>
      <c r="P49" s="18">
        <v>0</v>
      </c>
      <c r="Q49" s="18">
        <f t="shared" si="12"/>
        <v>0</v>
      </c>
      <c r="R49" s="66">
        <v>8</v>
      </c>
      <c r="S49" s="66">
        <v>16</v>
      </c>
      <c r="T49" s="18">
        <v>0</v>
      </c>
      <c r="U49" s="18">
        <f t="shared" si="13"/>
        <v>0</v>
      </c>
      <c r="V49" s="66">
        <v>19</v>
      </c>
      <c r="W49" s="66">
        <v>80</v>
      </c>
      <c r="X49" s="18">
        <v>0</v>
      </c>
      <c r="Y49" s="18">
        <f t="shared" si="14"/>
        <v>0</v>
      </c>
      <c r="Z49" s="66">
        <v>83</v>
      </c>
      <c r="AA49" s="66">
        <v>275</v>
      </c>
      <c r="AB49" s="18">
        <v>0</v>
      </c>
      <c r="AC49" s="10">
        <f t="shared" si="15"/>
        <v>0</v>
      </c>
    </row>
    <row r="50" spans="1:29">
      <c r="A50" s="17">
        <v>44</v>
      </c>
      <c r="B50" s="18" t="s">
        <v>1614</v>
      </c>
      <c r="C50" s="7" t="s">
        <v>385</v>
      </c>
      <c r="D50" s="18" t="s">
        <v>26</v>
      </c>
      <c r="E50" s="7">
        <v>6245</v>
      </c>
      <c r="F50" s="7">
        <v>31</v>
      </c>
      <c r="G50" s="18">
        <f t="shared" si="5"/>
        <v>31</v>
      </c>
      <c r="H50" s="7">
        <v>0</v>
      </c>
      <c r="I50" s="18">
        <v>0</v>
      </c>
      <c r="J50" s="18">
        <v>0</v>
      </c>
      <c r="K50" s="66">
        <v>60</v>
      </c>
      <c r="L50" s="18">
        <v>0</v>
      </c>
      <c r="M50" s="18">
        <f t="shared" si="11"/>
        <v>0</v>
      </c>
      <c r="N50" s="66">
        <v>31</v>
      </c>
      <c r="O50" s="66">
        <v>88</v>
      </c>
      <c r="P50" s="18">
        <v>0</v>
      </c>
      <c r="Q50" s="18">
        <f t="shared" si="12"/>
        <v>0</v>
      </c>
      <c r="R50" s="66">
        <v>8</v>
      </c>
      <c r="S50" s="66">
        <v>16</v>
      </c>
      <c r="T50" s="18">
        <v>0</v>
      </c>
      <c r="U50" s="18">
        <f t="shared" si="13"/>
        <v>0</v>
      </c>
      <c r="V50" s="66">
        <v>32</v>
      </c>
      <c r="W50" s="66">
        <v>80</v>
      </c>
      <c r="X50" s="18">
        <v>0</v>
      </c>
      <c r="Y50" s="18">
        <f t="shared" si="14"/>
        <v>0</v>
      </c>
      <c r="Z50" s="66">
        <v>286</v>
      </c>
      <c r="AA50" s="66">
        <v>275</v>
      </c>
      <c r="AB50" s="18">
        <v>0</v>
      </c>
      <c r="AC50" s="10">
        <f t="shared" si="15"/>
        <v>6245</v>
      </c>
    </row>
    <row r="51" spans="1:29">
      <c r="A51" s="17">
        <v>45</v>
      </c>
      <c r="B51" s="18" t="s">
        <v>1614</v>
      </c>
      <c r="C51" s="7" t="s">
        <v>386</v>
      </c>
      <c r="D51" s="18" t="s">
        <v>26</v>
      </c>
      <c r="E51" s="7">
        <v>6237</v>
      </c>
      <c r="F51" s="7">
        <v>14</v>
      </c>
      <c r="G51" s="18">
        <f t="shared" si="5"/>
        <v>14</v>
      </c>
      <c r="H51" s="7">
        <v>0</v>
      </c>
      <c r="I51" s="18">
        <v>0</v>
      </c>
      <c r="J51" s="18">
        <v>0</v>
      </c>
      <c r="K51" s="66">
        <v>60</v>
      </c>
      <c r="L51" s="18">
        <v>0</v>
      </c>
      <c r="M51" s="18">
        <f t="shared" si="11"/>
        <v>0</v>
      </c>
      <c r="N51" s="66">
        <v>14</v>
      </c>
      <c r="O51" s="66">
        <v>88</v>
      </c>
      <c r="P51" s="18">
        <v>0</v>
      </c>
      <c r="Q51" s="18">
        <f t="shared" si="12"/>
        <v>0</v>
      </c>
      <c r="R51" s="66">
        <v>9</v>
      </c>
      <c r="S51" s="66">
        <v>16</v>
      </c>
      <c r="T51" s="18">
        <v>0</v>
      </c>
      <c r="U51" s="18">
        <f t="shared" si="13"/>
        <v>0</v>
      </c>
      <c r="V51" s="66">
        <v>39</v>
      </c>
      <c r="W51" s="66">
        <v>80</v>
      </c>
      <c r="X51" s="18">
        <v>0</v>
      </c>
      <c r="Y51" s="18">
        <f t="shared" si="14"/>
        <v>0</v>
      </c>
      <c r="Z51" s="66">
        <v>90</v>
      </c>
      <c r="AA51" s="66">
        <v>275</v>
      </c>
      <c r="AB51" s="18">
        <v>0</v>
      </c>
      <c r="AC51" s="10">
        <f t="shared" si="15"/>
        <v>0</v>
      </c>
    </row>
    <row r="52" spans="1:29">
      <c r="A52" s="17">
        <v>46</v>
      </c>
      <c r="B52" s="18" t="s">
        <v>1614</v>
      </c>
      <c r="C52" s="7" t="s">
        <v>387</v>
      </c>
      <c r="D52" s="18" t="s">
        <v>26</v>
      </c>
      <c r="E52" s="7">
        <v>4537</v>
      </c>
      <c r="F52" s="7">
        <v>11</v>
      </c>
      <c r="G52" s="18">
        <f t="shared" si="5"/>
        <v>11</v>
      </c>
      <c r="H52" s="7">
        <v>0</v>
      </c>
      <c r="I52" s="18">
        <v>0</v>
      </c>
      <c r="J52" s="18">
        <v>0</v>
      </c>
      <c r="K52" s="66">
        <v>60</v>
      </c>
      <c r="L52" s="18">
        <v>0</v>
      </c>
      <c r="M52" s="18">
        <f t="shared" si="11"/>
        <v>0</v>
      </c>
      <c r="N52" s="66">
        <v>11</v>
      </c>
      <c r="O52" s="66">
        <v>88</v>
      </c>
      <c r="P52" s="18">
        <v>0</v>
      </c>
      <c r="Q52" s="18">
        <f t="shared" si="12"/>
        <v>0</v>
      </c>
      <c r="R52" s="66">
        <v>15</v>
      </c>
      <c r="S52" s="66">
        <v>16</v>
      </c>
      <c r="T52" s="18">
        <v>0</v>
      </c>
      <c r="U52" s="18">
        <f t="shared" si="13"/>
        <v>0</v>
      </c>
      <c r="V52" s="66">
        <v>45</v>
      </c>
      <c r="W52" s="66">
        <v>80</v>
      </c>
      <c r="X52" s="18">
        <v>0</v>
      </c>
      <c r="Y52" s="18">
        <f t="shared" si="14"/>
        <v>0</v>
      </c>
      <c r="Z52" s="66">
        <v>172</v>
      </c>
      <c r="AA52" s="66">
        <v>275</v>
      </c>
      <c r="AB52" s="18">
        <v>0</v>
      </c>
      <c r="AC52" s="10">
        <f t="shared" si="15"/>
        <v>0</v>
      </c>
    </row>
    <row r="53" spans="1:29">
      <c r="A53" s="17">
        <v>47</v>
      </c>
      <c r="B53" s="18" t="s">
        <v>1614</v>
      </c>
      <c r="C53" s="7" t="s">
        <v>388</v>
      </c>
      <c r="D53" s="18" t="s">
        <v>26</v>
      </c>
      <c r="E53" s="7">
        <v>2933</v>
      </c>
      <c r="F53" s="7">
        <v>23</v>
      </c>
      <c r="G53" s="18">
        <f t="shared" si="5"/>
        <v>23</v>
      </c>
      <c r="H53" s="7">
        <v>0</v>
      </c>
      <c r="I53" s="18">
        <v>0</v>
      </c>
      <c r="J53" s="18">
        <v>0</v>
      </c>
      <c r="K53" s="66">
        <v>60</v>
      </c>
      <c r="L53" s="18">
        <v>0</v>
      </c>
      <c r="M53" s="18">
        <f t="shared" si="11"/>
        <v>0</v>
      </c>
      <c r="N53" s="66">
        <v>23</v>
      </c>
      <c r="O53" s="66">
        <v>88</v>
      </c>
      <c r="P53" s="18">
        <v>0</v>
      </c>
      <c r="Q53" s="18">
        <f t="shared" si="12"/>
        <v>0</v>
      </c>
      <c r="R53" s="66">
        <v>7</v>
      </c>
      <c r="S53" s="66">
        <v>16</v>
      </c>
      <c r="T53" s="18">
        <v>0</v>
      </c>
      <c r="U53" s="18">
        <f t="shared" si="13"/>
        <v>0</v>
      </c>
      <c r="V53" s="66">
        <v>44</v>
      </c>
      <c r="W53" s="66">
        <v>80</v>
      </c>
      <c r="X53" s="18">
        <v>0</v>
      </c>
      <c r="Y53" s="18">
        <f t="shared" si="14"/>
        <v>0</v>
      </c>
      <c r="Z53" s="66">
        <v>78</v>
      </c>
      <c r="AA53" s="66">
        <v>275</v>
      </c>
      <c r="AB53" s="18">
        <v>0</v>
      </c>
      <c r="AC53" s="10">
        <f t="shared" si="15"/>
        <v>0</v>
      </c>
    </row>
    <row r="54" spans="1:29">
      <c r="A54" s="17">
        <v>48</v>
      </c>
      <c r="B54" s="18" t="s">
        <v>1614</v>
      </c>
      <c r="C54" s="7" t="s">
        <v>389</v>
      </c>
      <c r="D54" s="18" t="s">
        <v>26</v>
      </c>
      <c r="E54" s="7">
        <v>6278</v>
      </c>
      <c r="F54" s="7">
        <v>15</v>
      </c>
      <c r="G54" s="18">
        <f t="shared" si="5"/>
        <v>15</v>
      </c>
      <c r="H54" s="7">
        <v>0</v>
      </c>
      <c r="I54" s="18">
        <v>0</v>
      </c>
      <c r="J54" s="18">
        <v>0</v>
      </c>
      <c r="K54" s="66">
        <v>60</v>
      </c>
      <c r="L54" s="18">
        <v>0</v>
      </c>
      <c r="M54" s="18">
        <f t="shared" si="11"/>
        <v>0</v>
      </c>
      <c r="N54" s="66">
        <v>15</v>
      </c>
      <c r="O54" s="66">
        <v>88</v>
      </c>
      <c r="P54" s="18">
        <v>0</v>
      </c>
      <c r="Q54" s="18">
        <f t="shared" si="12"/>
        <v>0</v>
      </c>
      <c r="R54" s="66">
        <v>7</v>
      </c>
      <c r="S54" s="66">
        <v>16</v>
      </c>
      <c r="T54" s="18">
        <v>0</v>
      </c>
      <c r="U54" s="18">
        <f t="shared" si="13"/>
        <v>0</v>
      </c>
      <c r="V54" s="66">
        <v>34</v>
      </c>
      <c r="W54" s="66">
        <v>80</v>
      </c>
      <c r="X54" s="18">
        <v>0</v>
      </c>
      <c r="Y54" s="18">
        <f t="shared" si="14"/>
        <v>0</v>
      </c>
      <c r="Z54" s="66">
        <v>79</v>
      </c>
      <c r="AA54" s="66">
        <v>275</v>
      </c>
      <c r="AB54" s="18">
        <v>0</v>
      </c>
      <c r="AC54" s="10">
        <f t="shared" si="15"/>
        <v>0</v>
      </c>
    </row>
    <row r="55" spans="1:29">
      <c r="A55" s="17">
        <v>49</v>
      </c>
      <c r="B55" s="18" t="s">
        <v>1614</v>
      </c>
      <c r="C55" s="7" t="s">
        <v>390</v>
      </c>
      <c r="D55" s="18" t="s">
        <v>26</v>
      </c>
      <c r="E55" s="7">
        <v>1230</v>
      </c>
      <c r="F55" s="7">
        <v>2</v>
      </c>
      <c r="G55" s="18">
        <f t="shared" si="5"/>
        <v>2</v>
      </c>
      <c r="H55" s="7">
        <v>0</v>
      </c>
      <c r="I55" s="18">
        <v>0</v>
      </c>
      <c r="J55" s="18">
        <v>0</v>
      </c>
      <c r="K55" s="66">
        <v>60</v>
      </c>
      <c r="L55" s="18">
        <v>0</v>
      </c>
      <c r="M55" s="18">
        <f t="shared" si="11"/>
        <v>0</v>
      </c>
      <c r="N55" s="66">
        <v>2</v>
      </c>
      <c r="O55" s="66">
        <v>88</v>
      </c>
      <c r="P55" s="18">
        <v>0</v>
      </c>
      <c r="Q55" s="18">
        <f t="shared" si="12"/>
        <v>0</v>
      </c>
      <c r="R55" s="66">
        <v>1</v>
      </c>
      <c r="S55" s="66">
        <v>16</v>
      </c>
      <c r="T55" s="18">
        <v>0</v>
      </c>
      <c r="U55" s="18">
        <f t="shared" si="13"/>
        <v>0</v>
      </c>
      <c r="V55" s="66">
        <v>3</v>
      </c>
      <c r="W55" s="66">
        <v>80</v>
      </c>
      <c r="X55" s="18">
        <v>0</v>
      </c>
      <c r="Y55" s="18">
        <f t="shared" si="14"/>
        <v>0</v>
      </c>
      <c r="Z55" s="66">
        <v>0</v>
      </c>
      <c r="AA55" s="66">
        <v>275</v>
      </c>
      <c r="AB55" s="18">
        <v>0</v>
      </c>
      <c r="AC55" s="10">
        <f t="shared" si="15"/>
        <v>0</v>
      </c>
    </row>
    <row r="56" spans="1:29">
      <c r="A56" s="17">
        <v>50</v>
      </c>
      <c r="B56" s="18" t="s">
        <v>1614</v>
      </c>
      <c r="C56" s="7" t="s">
        <v>391</v>
      </c>
      <c r="D56" s="18" t="s">
        <v>26</v>
      </c>
      <c r="E56" s="7">
        <v>6301</v>
      </c>
      <c r="F56" s="7">
        <v>22</v>
      </c>
      <c r="G56" s="18">
        <f t="shared" si="5"/>
        <v>22</v>
      </c>
      <c r="H56" s="7">
        <v>0</v>
      </c>
      <c r="I56" s="18">
        <v>0</v>
      </c>
      <c r="J56" s="18">
        <v>0</v>
      </c>
      <c r="K56" s="66">
        <v>60</v>
      </c>
      <c r="L56" s="18">
        <v>0</v>
      </c>
      <c r="M56" s="18">
        <f t="shared" si="11"/>
        <v>0</v>
      </c>
      <c r="N56" s="66">
        <v>22</v>
      </c>
      <c r="O56" s="66">
        <v>88</v>
      </c>
      <c r="P56" s="18">
        <v>0</v>
      </c>
      <c r="Q56" s="18">
        <f t="shared" si="12"/>
        <v>0</v>
      </c>
      <c r="R56" s="66">
        <v>31</v>
      </c>
      <c r="S56" s="66">
        <v>16</v>
      </c>
      <c r="T56" s="18">
        <v>0</v>
      </c>
      <c r="U56" s="18">
        <f t="shared" si="13"/>
        <v>6301</v>
      </c>
      <c r="V56" s="66">
        <v>138</v>
      </c>
      <c r="W56" s="66">
        <v>80</v>
      </c>
      <c r="X56" s="18">
        <v>0</v>
      </c>
      <c r="Y56" s="18">
        <f t="shared" si="14"/>
        <v>6301</v>
      </c>
      <c r="Z56" s="66">
        <v>172</v>
      </c>
      <c r="AA56" s="66">
        <v>275</v>
      </c>
      <c r="AB56" s="18">
        <v>0</v>
      </c>
      <c r="AC56" s="10">
        <f t="shared" si="15"/>
        <v>0</v>
      </c>
    </row>
    <row r="57" spans="1:29">
      <c r="A57" s="17">
        <v>51</v>
      </c>
      <c r="B57" s="18" t="s">
        <v>1614</v>
      </c>
      <c r="C57" s="7" t="s">
        <v>392</v>
      </c>
      <c r="D57" s="18" t="s">
        <v>26</v>
      </c>
      <c r="E57" s="7">
        <v>0</v>
      </c>
      <c r="F57" s="7">
        <v>2</v>
      </c>
      <c r="G57" s="18">
        <f t="shared" si="5"/>
        <v>2</v>
      </c>
      <c r="H57" s="7">
        <v>0</v>
      </c>
      <c r="I57" s="18">
        <v>0</v>
      </c>
      <c r="J57" s="18">
        <v>0</v>
      </c>
      <c r="K57" s="66">
        <v>60</v>
      </c>
      <c r="L57" s="18">
        <v>0</v>
      </c>
      <c r="M57" s="18">
        <f t="shared" si="11"/>
        <v>0</v>
      </c>
      <c r="N57" s="66">
        <v>2</v>
      </c>
      <c r="O57" s="66">
        <v>88</v>
      </c>
      <c r="P57" s="18">
        <v>0</v>
      </c>
      <c r="Q57" s="18">
        <f t="shared" si="12"/>
        <v>0</v>
      </c>
      <c r="R57" s="66">
        <v>0</v>
      </c>
      <c r="S57" s="66">
        <v>16</v>
      </c>
      <c r="T57" s="18">
        <v>0</v>
      </c>
      <c r="U57" s="18">
        <f t="shared" si="13"/>
        <v>0</v>
      </c>
      <c r="V57" s="66">
        <v>0</v>
      </c>
      <c r="W57" s="66">
        <v>80</v>
      </c>
      <c r="X57" s="18">
        <v>0</v>
      </c>
      <c r="Y57" s="18">
        <f t="shared" si="14"/>
        <v>0</v>
      </c>
      <c r="Z57" s="66">
        <v>0</v>
      </c>
      <c r="AA57" s="66">
        <v>275</v>
      </c>
      <c r="AB57" s="18">
        <v>0</v>
      </c>
      <c r="AC57" s="10">
        <f t="shared" si="15"/>
        <v>0</v>
      </c>
    </row>
    <row r="58" spans="1:29">
      <c r="A58" s="17">
        <v>52</v>
      </c>
      <c r="B58" s="18" t="s">
        <v>1614</v>
      </c>
      <c r="C58" s="7" t="s">
        <v>393</v>
      </c>
      <c r="D58" s="18" t="s">
        <v>26</v>
      </c>
      <c r="E58" s="7">
        <v>5127</v>
      </c>
      <c r="F58" s="7">
        <v>9</v>
      </c>
      <c r="G58" s="18">
        <f t="shared" si="5"/>
        <v>9</v>
      </c>
      <c r="H58" s="7">
        <v>0</v>
      </c>
      <c r="I58" s="18">
        <v>0</v>
      </c>
      <c r="J58" s="18">
        <v>0</v>
      </c>
      <c r="K58" s="66">
        <v>60</v>
      </c>
      <c r="L58" s="18">
        <v>0</v>
      </c>
      <c r="M58" s="18">
        <f t="shared" si="11"/>
        <v>0</v>
      </c>
      <c r="N58" s="66">
        <v>9</v>
      </c>
      <c r="O58" s="66">
        <v>88</v>
      </c>
      <c r="P58" s="18">
        <v>0</v>
      </c>
      <c r="Q58" s="18">
        <f t="shared" si="12"/>
        <v>0</v>
      </c>
      <c r="R58" s="66">
        <v>9</v>
      </c>
      <c r="S58" s="66">
        <v>16</v>
      </c>
      <c r="T58" s="18">
        <v>0</v>
      </c>
      <c r="U58" s="18">
        <f t="shared" si="13"/>
        <v>0</v>
      </c>
      <c r="V58" s="66">
        <v>22</v>
      </c>
      <c r="W58" s="66">
        <v>80</v>
      </c>
      <c r="X58" s="18">
        <v>0</v>
      </c>
      <c r="Y58" s="18">
        <f t="shared" si="14"/>
        <v>0</v>
      </c>
      <c r="Z58" s="66">
        <v>70</v>
      </c>
      <c r="AA58" s="66">
        <v>275</v>
      </c>
      <c r="AB58" s="18">
        <v>0</v>
      </c>
      <c r="AC58" s="10">
        <f t="shared" si="15"/>
        <v>0</v>
      </c>
    </row>
    <row r="59" spans="1:29">
      <c r="A59" s="17">
        <v>53</v>
      </c>
      <c r="B59" s="18" t="s">
        <v>1614</v>
      </c>
      <c r="C59" s="7" t="s">
        <v>394</v>
      </c>
      <c r="D59" s="18" t="s">
        <v>26</v>
      </c>
      <c r="E59" s="7">
        <v>4687</v>
      </c>
      <c r="F59" s="7">
        <v>9</v>
      </c>
      <c r="G59" s="18">
        <f t="shared" si="5"/>
        <v>8</v>
      </c>
      <c r="H59" s="7">
        <v>1</v>
      </c>
      <c r="I59" s="18">
        <v>0</v>
      </c>
      <c r="J59" s="18">
        <v>0</v>
      </c>
      <c r="K59" s="66">
        <v>60</v>
      </c>
      <c r="L59" s="18">
        <v>0</v>
      </c>
      <c r="M59" s="18">
        <f t="shared" si="11"/>
        <v>0</v>
      </c>
      <c r="N59" s="66">
        <v>9</v>
      </c>
      <c r="O59" s="66">
        <v>88</v>
      </c>
      <c r="P59" s="18">
        <v>0</v>
      </c>
      <c r="Q59" s="18">
        <f t="shared" si="12"/>
        <v>0</v>
      </c>
      <c r="R59" s="66">
        <v>12</v>
      </c>
      <c r="S59" s="66">
        <v>16</v>
      </c>
      <c r="T59" s="18">
        <v>0</v>
      </c>
      <c r="U59" s="18">
        <f t="shared" si="13"/>
        <v>0</v>
      </c>
      <c r="V59" s="66">
        <v>25</v>
      </c>
      <c r="W59" s="66">
        <v>80</v>
      </c>
      <c r="X59" s="18">
        <v>0</v>
      </c>
      <c r="Y59" s="18">
        <f t="shared" si="14"/>
        <v>0</v>
      </c>
      <c r="Z59" s="66">
        <v>170</v>
      </c>
      <c r="AA59" s="66">
        <v>275</v>
      </c>
      <c r="AB59" s="18">
        <v>0</v>
      </c>
      <c r="AC59" s="10">
        <f t="shared" si="15"/>
        <v>0</v>
      </c>
    </row>
    <row r="60" spans="1:29">
      <c r="A60" s="17">
        <v>54</v>
      </c>
      <c r="B60" s="18" t="s">
        <v>1614</v>
      </c>
      <c r="C60" s="7" t="s">
        <v>1625</v>
      </c>
      <c r="D60" s="18" t="s">
        <v>26</v>
      </c>
      <c r="E60" s="7">
        <v>12841</v>
      </c>
      <c r="F60" s="7">
        <v>22</v>
      </c>
      <c r="G60" s="18">
        <f t="shared" si="5"/>
        <v>22</v>
      </c>
      <c r="H60" s="7">
        <v>0</v>
      </c>
      <c r="I60" s="18">
        <v>0</v>
      </c>
      <c r="J60" s="18">
        <v>0</v>
      </c>
      <c r="K60" s="66">
        <v>60</v>
      </c>
      <c r="L60" s="18">
        <v>0</v>
      </c>
      <c r="M60" s="18">
        <f t="shared" si="11"/>
        <v>0</v>
      </c>
      <c r="N60" s="66">
        <v>22</v>
      </c>
      <c r="O60" s="66">
        <v>88</v>
      </c>
      <c r="P60" s="18">
        <v>0</v>
      </c>
      <c r="Q60" s="18">
        <f t="shared" si="12"/>
        <v>0</v>
      </c>
      <c r="R60" s="66">
        <v>23</v>
      </c>
      <c r="S60" s="66">
        <v>16</v>
      </c>
      <c r="T60" s="18">
        <v>0</v>
      </c>
      <c r="U60" s="18">
        <f t="shared" si="13"/>
        <v>12841</v>
      </c>
      <c r="V60" s="66">
        <v>42</v>
      </c>
      <c r="W60" s="66">
        <v>80</v>
      </c>
      <c r="X60" s="18">
        <v>0</v>
      </c>
      <c r="Y60" s="18">
        <f t="shared" si="14"/>
        <v>0</v>
      </c>
      <c r="Z60" s="66">
        <v>200</v>
      </c>
      <c r="AA60" s="66">
        <v>275</v>
      </c>
      <c r="AB60" s="18">
        <v>0</v>
      </c>
      <c r="AC60" s="10">
        <f t="shared" si="15"/>
        <v>0</v>
      </c>
    </row>
    <row r="61" spans="1:29">
      <c r="A61" s="17">
        <v>55</v>
      </c>
      <c r="B61" s="18" t="s">
        <v>1614</v>
      </c>
      <c r="C61" s="7" t="s">
        <v>395</v>
      </c>
      <c r="D61" s="18" t="s">
        <v>26</v>
      </c>
      <c r="E61" s="7">
        <v>4086</v>
      </c>
      <c r="F61" s="7">
        <v>11</v>
      </c>
      <c r="G61" s="18">
        <f t="shared" si="5"/>
        <v>11</v>
      </c>
      <c r="H61" s="7">
        <v>0</v>
      </c>
      <c r="I61" s="18">
        <v>0</v>
      </c>
      <c r="J61" s="18">
        <v>0</v>
      </c>
      <c r="K61" s="66">
        <v>60</v>
      </c>
      <c r="L61" s="18">
        <v>0</v>
      </c>
      <c r="M61" s="18">
        <f t="shared" si="11"/>
        <v>0</v>
      </c>
      <c r="N61" s="66">
        <v>11</v>
      </c>
      <c r="O61" s="66">
        <v>88</v>
      </c>
      <c r="P61" s="18">
        <v>0</v>
      </c>
      <c r="Q61" s="18">
        <f t="shared" si="12"/>
        <v>0</v>
      </c>
      <c r="R61" s="66">
        <v>3</v>
      </c>
      <c r="S61" s="66">
        <v>16</v>
      </c>
      <c r="T61" s="18">
        <v>0</v>
      </c>
      <c r="U61" s="18">
        <f t="shared" si="13"/>
        <v>0</v>
      </c>
      <c r="V61" s="66">
        <v>10</v>
      </c>
      <c r="W61" s="66">
        <v>80</v>
      </c>
      <c r="X61" s="18">
        <v>0</v>
      </c>
      <c r="Y61" s="18">
        <f t="shared" si="14"/>
        <v>0</v>
      </c>
      <c r="Z61" s="66">
        <v>78</v>
      </c>
      <c r="AA61" s="66">
        <v>275</v>
      </c>
      <c r="AB61" s="18">
        <v>0</v>
      </c>
      <c r="AC61" s="10">
        <f t="shared" si="15"/>
        <v>0</v>
      </c>
    </row>
    <row r="62" spans="1:29">
      <c r="A62" s="17">
        <v>56</v>
      </c>
      <c r="B62" s="18" t="s">
        <v>1614</v>
      </c>
      <c r="C62" s="7" t="s">
        <v>396</v>
      </c>
      <c r="D62" s="18" t="s">
        <v>26</v>
      </c>
      <c r="E62" s="7">
        <v>5949</v>
      </c>
      <c r="F62" s="7">
        <v>32</v>
      </c>
      <c r="G62" s="18">
        <f t="shared" si="5"/>
        <v>32</v>
      </c>
      <c r="H62" s="7">
        <v>0</v>
      </c>
      <c r="I62" s="18">
        <v>0</v>
      </c>
      <c r="J62" s="18">
        <v>0</v>
      </c>
      <c r="K62" s="66">
        <v>60</v>
      </c>
      <c r="L62" s="18">
        <v>0</v>
      </c>
      <c r="M62" s="18">
        <f t="shared" si="11"/>
        <v>0</v>
      </c>
      <c r="N62" s="66">
        <v>32</v>
      </c>
      <c r="O62" s="66">
        <v>88</v>
      </c>
      <c r="P62" s="18">
        <v>0</v>
      </c>
      <c r="Q62" s="18">
        <f t="shared" si="12"/>
        <v>0</v>
      </c>
      <c r="R62" s="66">
        <v>3</v>
      </c>
      <c r="S62" s="66">
        <v>16</v>
      </c>
      <c r="T62" s="18">
        <v>0</v>
      </c>
      <c r="U62" s="18">
        <f t="shared" si="13"/>
        <v>0</v>
      </c>
      <c r="V62" s="66">
        <v>9</v>
      </c>
      <c r="W62" s="66">
        <v>80</v>
      </c>
      <c r="X62" s="18">
        <v>0</v>
      </c>
      <c r="Y62" s="18">
        <f t="shared" si="14"/>
        <v>0</v>
      </c>
      <c r="Z62" s="66">
        <v>134</v>
      </c>
      <c r="AA62" s="66">
        <v>275</v>
      </c>
      <c r="AB62" s="18">
        <v>0</v>
      </c>
      <c r="AC62" s="10">
        <f t="shared" si="15"/>
        <v>0</v>
      </c>
    </row>
    <row r="63" spans="1:29">
      <c r="A63" s="17">
        <v>57</v>
      </c>
      <c r="B63" s="18" t="s">
        <v>1614</v>
      </c>
      <c r="C63" s="7" t="s">
        <v>397</v>
      </c>
      <c r="D63" s="18" t="s">
        <v>26</v>
      </c>
      <c r="E63" s="7">
        <v>6948</v>
      </c>
      <c r="F63" s="7">
        <v>12</v>
      </c>
      <c r="G63" s="18">
        <f t="shared" si="5"/>
        <v>12</v>
      </c>
      <c r="H63" s="7">
        <v>0</v>
      </c>
      <c r="I63" s="18">
        <v>0</v>
      </c>
      <c r="J63" s="18">
        <v>0</v>
      </c>
      <c r="K63" s="66">
        <v>60</v>
      </c>
      <c r="L63" s="18">
        <v>0</v>
      </c>
      <c r="M63" s="18">
        <f t="shared" si="11"/>
        <v>0</v>
      </c>
      <c r="N63" s="66">
        <v>12</v>
      </c>
      <c r="O63" s="66">
        <v>88</v>
      </c>
      <c r="P63" s="18">
        <v>0</v>
      </c>
      <c r="Q63" s="18">
        <f t="shared" si="12"/>
        <v>0</v>
      </c>
      <c r="R63" s="66">
        <v>3</v>
      </c>
      <c r="S63" s="66">
        <v>16</v>
      </c>
      <c r="T63" s="18">
        <v>0</v>
      </c>
      <c r="U63" s="18">
        <f t="shared" si="13"/>
        <v>0</v>
      </c>
      <c r="V63" s="66">
        <v>10</v>
      </c>
      <c r="W63" s="66">
        <v>80</v>
      </c>
      <c r="X63" s="18">
        <v>0</v>
      </c>
      <c r="Y63" s="18">
        <f t="shared" si="14"/>
        <v>0</v>
      </c>
      <c r="Z63" s="66">
        <v>84</v>
      </c>
      <c r="AA63" s="66">
        <v>275</v>
      </c>
      <c r="AB63" s="18">
        <v>0</v>
      </c>
      <c r="AC63" s="10">
        <f t="shared" si="15"/>
        <v>0</v>
      </c>
    </row>
    <row r="64" spans="1:29">
      <c r="A64" s="17">
        <v>58</v>
      </c>
      <c r="B64" s="18" t="s">
        <v>1614</v>
      </c>
      <c r="C64" s="7" t="s">
        <v>398</v>
      </c>
      <c r="D64" s="18" t="s">
        <v>26</v>
      </c>
      <c r="E64" s="7">
        <v>2215</v>
      </c>
      <c r="F64" s="7">
        <v>11</v>
      </c>
      <c r="G64" s="18">
        <f t="shared" si="5"/>
        <v>11</v>
      </c>
      <c r="H64" s="7">
        <v>0</v>
      </c>
      <c r="I64" s="18">
        <v>0</v>
      </c>
      <c r="J64" s="18">
        <v>0</v>
      </c>
      <c r="K64" s="66">
        <v>60</v>
      </c>
      <c r="L64" s="18">
        <v>0</v>
      </c>
      <c r="M64" s="18">
        <f t="shared" si="11"/>
        <v>0</v>
      </c>
      <c r="N64" s="66">
        <v>11</v>
      </c>
      <c r="O64" s="66">
        <v>88</v>
      </c>
      <c r="P64" s="18">
        <v>0</v>
      </c>
      <c r="Q64" s="18">
        <f t="shared" si="12"/>
        <v>0</v>
      </c>
      <c r="R64" s="66">
        <v>8</v>
      </c>
      <c r="S64" s="66">
        <v>16</v>
      </c>
      <c r="T64" s="18">
        <v>0</v>
      </c>
      <c r="U64" s="18">
        <f t="shared" si="13"/>
        <v>0</v>
      </c>
      <c r="V64" s="66">
        <v>38</v>
      </c>
      <c r="W64" s="66">
        <v>80</v>
      </c>
      <c r="X64" s="18">
        <v>0</v>
      </c>
      <c r="Y64" s="18">
        <f t="shared" si="14"/>
        <v>0</v>
      </c>
      <c r="Z64" s="66">
        <v>123</v>
      </c>
      <c r="AA64" s="66">
        <v>275</v>
      </c>
      <c r="AB64" s="18">
        <v>0</v>
      </c>
      <c r="AC64" s="10">
        <f t="shared" si="15"/>
        <v>0</v>
      </c>
    </row>
    <row r="65" spans="1:29">
      <c r="A65" s="17">
        <v>59</v>
      </c>
      <c r="B65" s="18" t="s">
        <v>1614</v>
      </c>
      <c r="C65" s="7" t="s">
        <v>399</v>
      </c>
      <c r="D65" s="18" t="s">
        <v>26</v>
      </c>
      <c r="E65" s="7">
        <v>9466</v>
      </c>
      <c r="F65" s="7">
        <v>5</v>
      </c>
      <c r="G65" s="18">
        <f t="shared" si="5"/>
        <v>5</v>
      </c>
      <c r="H65" s="7">
        <v>0</v>
      </c>
      <c r="I65" s="18">
        <v>0</v>
      </c>
      <c r="J65" s="18">
        <v>0</v>
      </c>
      <c r="K65" s="66">
        <v>60</v>
      </c>
      <c r="L65" s="18">
        <v>0</v>
      </c>
      <c r="M65" s="18">
        <f t="shared" si="11"/>
        <v>0</v>
      </c>
      <c r="N65" s="66">
        <v>5</v>
      </c>
      <c r="O65" s="66">
        <v>88</v>
      </c>
      <c r="P65" s="18">
        <v>0</v>
      </c>
      <c r="Q65" s="18">
        <f t="shared" si="12"/>
        <v>0</v>
      </c>
      <c r="R65" s="66">
        <v>7</v>
      </c>
      <c r="S65" s="66">
        <v>16</v>
      </c>
      <c r="T65" s="18">
        <v>0</v>
      </c>
      <c r="U65" s="18">
        <f t="shared" si="13"/>
        <v>0</v>
      </c>
      <c r="V65" s="66">
        <v>25</v>
      </c>
      <c r="W65" s="66">
        <v>80</v>
      </c>
      <c r="X65" s="18">
        <v>0</v>
      </c>
      <c r="Y65" s="18">
        <f t="shared" si="14"/>
        <v>0</v>
      </c>
      <c r="Z65" s="66">
        <v>119</v>
      </c>
      <c r="AA65" s="66">
        <v>275</v>
      </c>
      <c r="AB65" s="18">
        <v>0</v>
      </c>
      <c r="AC65" s="10">
        <f t="shared" si="15"/>
        <v>0</v>
      </c>
    </row>
    <row r="66" spans="1:29">
      <c r="A66" s="17">
        <v>60</v>
      </c>
      <c r="B66" s="18" t="s">
        <v>1614</v>
      </c>
      <c r="C66" s="7" t="s">
        <v>400</v>
      </c>
      <c r="D66" s="18" t="s">
        <v>26</v>
      </c>
      <c r="E66" s="7">
        <v>7304</v>
      </c>
      <c r="F66" s="7">
        <v>195</v>
      </c>
      <c r="G66" s="18">
        <f t="shared" si="5"/>
        <v>195</v>
      </c>
      <c r="H66" s="7">
        <v>0</v>
      </c>
      <c r="I66" s="18">
        <v>0</v>
      </c>
      <c r="J66" s="18">
        <v>0</v>
      </c>
      <c r="K66" s="66">
        <v>60</v>
      </c>
      <c r="L66" s="18">
        <v>0</v>
      </c>
      <c r="M66" s="18">
        <f t="shared" si="11"/>
        <v>7304</v>
      </c>
      <c r="N66" s="66">
        <v>195</v>
      </c>
      <c r="O66" s="66">
        <v>88</v>
      </c>
      <c r="P66" s="18">
        <v>0</v>
      </c>
      <c r="Q66" s="18">
        <f t="shared" si="12"/>
        <v>7304</v>
      </c>
      <c r="R66" s="66">
        <v>10</v>
      </c>
      <c r="S66" s="66">
        <v>16</v>
      </c>
      <c r="T66" s="18">
        <v>0</v>
      </c>
      <c r="U66" s="18">
        <f t="shared" si="13"/>
        <v>0</v>
      </c>
      <c r="V66" s="66">
        <v>34</v>
      </c>
      <c r="W66" s="66">
        <v>80</v>
      </c>
      <c r="X66" s="18">
        <v>0</v>
      </c>
      <c r="Y66" s="18">
        <f t="shared" si="14"/>
        <v>0</v>
      </c>
      <c r="Z66" s="66">
        <v>8</v>
      </c>
      <c r="AA66" s="66">
        <v>275</v>
      </c>
      <c r="AB66" s="18">
        <v>0</v>
      </c>
      <c r="AC66" s="10">
        <f t="shared" si="15"/>
        <v>0</v>
      </c>
    </row>
    <row r="67" spans="1:29">
      <c r="A67" s="17">
        <v>61</v>
      </c>
      <c r="B67" s="18" t="s">
        <v>1614</v>
      </c>
      <c r="C67" s="7" t="s">
        <v>117</v>
      </c>
      <c r="D67" s="18" t="s">
        <v>26</v>
      </c>
      <c r="E67" s="7">
        <v>5814</v>
      </c>
      <c r="F67" s="7">
        <v>184</v>
      </c>
      <c r="G67" s="18">
        <f t="shared" si="5"/>
        <v>184</v>
      </c>
      <c r="H67" s="7">
        <v>0</v>
      </c>
      <c r="I67" s="18">
        <v>0</v>
      </c>
      <c r="J67" s="18">
        <v>0</v>
      </c>
      <c r="K67" s="66">
        <v>60</v>
      </c>
      <c r="L67" s="18">
        <v>0</v>
      </c>
      <c r="M67" s="18">
        <f t="shared" si="11"/>
        <v>5814</v>
      </c>
      <c r="N67" s="66">
        <v>184</v>
      </c>
      <c r="O67" s="66">
        <v>88</v>
      </c>
      <c r="P67" s="18">
        <v>0</v>
      </c>
      <c r="Q67" s="18">
        <f t="shared" si="12"/>
        <v>5814</v>
      </c>
      <c r="R67" s="66">
        <v>9</v>
      </c>
      <c r="S67" s="66">
        <v>16</v>
      </c>
      <c r="T67" s="18">
        <v>0</v>
      </c>
      <c r="U67" s="18">
        <f t="shared" si="13"/>
        <v>0</v>
      </c>
      <c r="V67" s="66">
        <v>34</v>
      </c>
      <c r="W67" s="66">
        <v>80</v>
      </c>
      <c r="X67" s="18">
        <v>0</v>
      </c>
      <c r="Y67" s="18">
        <f t="shared" si="14"/>
        <v>0</v>
      </c>
      <c r="Z67" s="66">
        <v>14</v>
      </c>
      <c r="AA67" s="66">
        <v>275</v>
      </c>
      <c r="AB67" s="18">
        <v>0</v>
      </c>
      <c r="AC67" s="10">
        <f t="shared" si="15"/>
        <v>0</v>
      </c>
    </row>
    <row r="68" spans="1:29">
      <c r="A68" s="17">
        <v>62</v>
      </c>
      <c r="B68" s="18" t="s">
        <v>1614</v>
      </c>
      <c r="C68" s="7" t="s">
        <v>401</v>
      </c>
      <c r="D68" s="18" t="s">
        <v>26</v>
      </c>
      <c r="E68" s="7">
        <v>229</v>
      </c>
      <c r="F68" s="7">
        <v>19</v>
      </c>
      <c r="G68" s="18">
        <f t="shared" si="5"/>
        <v>19</v>
      </c>
      <c r="H68" s="7">
        <v>0</v>
      </c>
      <c r="I68" s="18">
        <v>0</v>
      </c>
      <c r="J68" s="18">
        <v>0</v>
      </c>
      <c r="K68" s="66">
        <v>60</v>
      </c>
      <c r="L68" s="18">
        <v>0</v>
      </c>
      <c r="M68" s="18">
        <f t="shared" si="11"/>
        <v>0</v>
      </c>
      <c r="N68" s="66">
        <v>19</v>
      </c>
      <c r="O68" s="66">
        <v>88</v>
      </c>
      <c r="P68" s="18">
        <v>0</v>
      </c>
      <c r="Q68" s="18">
        <f t="shared" si="12"/>
        <v>0</v>
      </c>
      <c r="R68" s="66">
        <v>3</v>
      </c>
      <c r="S68" s="66">
        <v>16</v>
      </c>
      <c r="T68" s="18">
        <v>0</v>
      </c>
      <c r="U68" s="18">
        <f t="shared" si="13"/>
        <v>0</v>
      </c>
      <c r="V68" s="66">
        <v>13</v>
      </c>
      <c r="W68" s="66">
        <v>80</v>
      </c>
      <c r="X68" s="18">
        <v>0</v>
      </c>
      <c r="Y68" s="18">
        <f t="shared" si="14"/>
        <v>0</v>
      </c>
      <c r="Z68" s="66">
        <v>2</v>
      </c>
      <c r="AA68" s="66">
        <v>275</v>
      </c>
      <c r="AB68" s="18">
        <v>0</v>
      </c>
      <c r="AC68" s="10">
        <f t="shared" si="15"/>
        <v>0</v>
      </c>
    </row>
    <row r="69" spans="1:29">
      <c r="A69" s="17">
        <v>63</v>
      </c>
      <c r="B69" s="18" t="s">
        <v>1614</v>
      </c>
      <c r="C69" s="7" t="s">
        <v>402</v>
      </c>
      <c r="D69" s="18" t="s">
        <v>26</v>
      </c>
      <c r="E69" s="7">
        <v>6406</v>
      </c>
      <c r="F69" s="7">
        <v>81</v>
      </c>
      <c r="G69" s="18">
        <f t="shared" si="5"/>
        <v>81</v>
      </c>
      <c r="H69" s="7">
        <v>0</v>
      </c>
      <c r="I69" s="18">
        <v>0</v>
      </c>
      <c r="J69" s="18">
        <v>0</v>
      </c>
      <c r="K69" s="66">
        <v>60</v>
      </c>
      <c r="L69" s="18">
        <v>0</v>
      </c>
      <c r="M69" s="18">
        <f t="shared" si="11"/>
        <v>6406</v>
      </c>
      <c r="N69" s="66">
        <v>81</v>
      </c>
      <c r="O69" s="66">
        <v>88</v>
      </c>
      <c r="P69" s="18">
        <v>0</v>
      </c>
      <c r="Q69" s="18">
        <f t="shared" si="12"/>
        <v>0</v>
      </c>
      <c r="R69" s="66">
        <v>62</v>
      </c>
      <c r="S69" s="66">
        <v>16</v>
      </c>
      <c r="T69" s="18">
        <v>0</v>
      </c>
      <c r="U69" s="18">
        <f t="shared" si="13"/>
        <v>6406</v>
      </c>
      <c r="V69" s="66">
        <v>154</v>
      </c>
      <c r="W69" s="66">
        <v>80</v>
      </c>
      <c r="X69" s="18">
        <v>0</v>
      </c>
      <c r="Y69" s="18">
        <f t="shared" si="14"/>
        <v>6406</v>
      </c>
      <c r="Z69" s="66">
        <v>15</v>
      </c>
      <c r="AA69" s="66">
        <v>275</v>
      </c>
      <c r="AB69" s="18">
        <v>0</v>
      </c>
      <c r="AC69" s="10">
        <f t="shared" si="15"/>
        <v>0</v>
      </c>
    </row>
    <row r="70" spans="1:29">
      <c r="A70" s="17">
        <v>64</v>
      </c>
      <c r="B70" s="18" t="s">
        <v>1614</v>
      </c>
      <c r="C70" s="7" t="s">
        <v>403</v>
      </c>
      <c r="D70" s="18" t="s">
        <v>26</v>
      </c>
      <c r="E70" s="7">
        <v>7174</v>
      </c>
      <c r="F70" s="7">
        <v>127</v>
      </c>
      <c r="G70" s="18">
        <f t="shared" si="5"/>
        <v>127</v>
      </c>
      <c r="H70" s="7">
        <v>0</v>
      </c>
      <c r="I70" s="18">
        <v>0</v>
      </c>
      <c r="J70" s="18">
        <v>0</v>
      </c>
      <c r="K70" s="66">
        <v>60</v>
      </c>
      <c r="L70" s="18">
        <v>0</v>
      </c>
      <c r="M70" s="18">
        <f t="shared" si="11"/>
        <v>7174</v>
      </c>
      <c r="N70" s="66">
        <v>127</v>
      </c>
      <c r="O70" s="66">
        <v>88</v>
      </c>
      <c r="P70" s="18">
        <v>0</v>
      </c>
      <c r="Q70" s="18">
        <f t="shared" si="12"/>
        <v>7174</v>
      </c>
      <c r="R70" s="66">
        <v>53</v>
      </c>
      <c r="S70" s="66">
        <v>16</v>
      </c>
      <c r="T70" s="18">
        <v>0</v>
      </c>
      <c r="U70" s="18">
        <f t="shared" si="13"/>
        <v>7174</v>
      </c>
      <c r="V70" s="66">
        <v>180</v>
      </c>
      <c r="W70" s="66">
        <v>80</v>
      </c>
      <c r="X70" s="18">
        <v>0</v>
      </c>
      <c r="Y70" s="18">
        <f t="shared" si="14"/>
        <v>7174</v>
      </c>
      <c r="Z70" s="66">
        <v>22</v>
      </c>
      <c r="AA70" s="66">
        <v>275</v>
      </c>
      <c r="AB70" s="18">
        <v>0</v>
      </c>
      <c r="AC70" s="10">
        <f t="shared" si="15"/>
        <v>0</v>
      </c>
    </row>
    <row r="71" spans="1:29">
      <c r="A71" s="17">
        <v>65</v>
      </c>
      <c r="B71" s="18" t="s">
        <v>1614</v>
      </c>
      <c r="C71" s="7" t="s">
        <v>404</v>
      </c>
      <c r="D71" s="18" t="s">
        <v>26</v>
      </c>
      <c r="E71" s="7">
        <v>6575</v>
      </c>
      <c r="F71" s="7">
        <v>100</v>
      </c>
      <c r="G71" s="18">
        <f t="shared" si="5"/>
        <v>100</v>
      </c>
      <c r="H71" s="7">
        <v>0</v>
      </c>
      <c r="I71" s="18">
        <v>0</v>
      </c>
      <c r="J71" s="18">
        <v>0</v>
      </c>
      <c r="K71" s="66">
        <v>60</v>
      </c>
      <c r="L71" s="18">
        <v>0</v>
      </c>
      <c r="M71" s="18">
        <f t="shared" si="11"/>
        <v>6575</v>
      </c>
      <c r="N71" s="66">
        <v>100</v>
      </c>
      <c r="O71" s="66">
        <v>88</v>
      </c>
      <c r="P71" s="18">
        <v>0</v>
      </c>
      <c r="Q71" s="18">
        <f t="shared" si="12"/>
        <v>6575</v>
      </c>
      <c r="R71" s="66">
        <v>70</v>
      </c>
      <c r="S71" s="66">
        <v>16</v>
      </c>
      <c r="T71" s="18">
        <v>0</v>
      </c>
      <c r="U71" s="18">
        <f t="shared" si="13"/>
        <v>6575</v>
      </c>
      <c r="V71" s="66">
        <v>190</v>
      </c>
      <c r="W71" s="66">
        <v>80</v>
      </c>
      <c r="X71" s="18">
        <v>0</v>
      </c>
      <c r="Y71" s="18">
        <f t="shared" si="14"/>
        <v>6575</v>
      </c>
      <c r="Z71" s="66">
        <v>11</v>
      </c>
      <c r="AA71" s="66">
        <v>275</v>
      </c>
      <c r="AB71" s="18">
        <v>0</v>
      </c>
      <c r="AC71" s="10">
        <f t="shared" si="15"/>
        <v>0</v>
      </c>
    </row>
    <row r="72" spans="1:29">
      <c r="A72" s="17">
        <v>66</v>
      </c>
      <c r="B72" s="18" t="s">
        <v>1614</v>
      </c>
      <c r="C72" s="7" t="s">
        <v>405</v>
      </c>
      <c r="D72" s="18" t="s">
        <v>26</v>
      </c>
      <c r="E72" s="7">
        <v>3620</v>
      </c>
      <c r="F72" s="7">
        <v>46</v>
      </c>
      <c r="G72" s="18">
        <f t="shared" ref="G72:G135" si="16">F72-H72</f>
        <v>46</v>
      </c>
      <c r="H72" s="7">
        <v>0</v>
      </c>
      <c r="I72" s="18">
        <v>0</v>
      </c>
      <c r="J72" s="18">
        <v>0</v>
      </c>
      <c r="K72" s="66">
        <v>60</v>
      </c>
      <c r="L72" s="18">
        <v>0</v>
      </c>
      <c r="M72" s="18">
        <f t="shared" si="11"/>
        <v>0</v>
      </c>
      <c r="N72" s="66">
        <v>46</v>
      </c>
      <c r="O72" s="66">
        <v>88</v>
      </c>
      <c r="P72" s="18">
        <v>0</v>
      </c>
      <c r="Q72" s="18">
        <f t="shared" si="12"/>
        <v>0</v>
      </c>
      <c r="R72" s="66">
        <v>99</v>
      </c>
      <c r="S72" s="66">
        <v>16</v>
      </c>
      <c r="T72" s="18">
        <v>0</v>
      </c>
      <c r="U72" s="18">
        <f t="shared" si="13"/>
        <v>3620</v>
      </c>
      <c r="V72" s="66">
        <v>112</v>
      </c>
      <c r="W72" s="66">
        <v>80</v>
      </c>
      <c r="X72" s="18">
        <v>0</v>
      </c>
      <c r="Y72" s="18">
        <f t="shared" si="14"/>
        <v>3620</v>
      </c>
      <c r="Z72" s="66">
        <v>11</v>
      </c>
      <c r="AA72" s="66">
        <v>275</v>
      </c>
      <c r="AB72" s="18">
        <v>0</v>
      </c>
      <c r="AC72" s="10">
        <f t="shared" si="15"/>
        <v>0</v>
      </c>
    </row>
    <row r="73" spans="1:29">
      <c r="A73" s="17">
        <v>67</v>
      </c>
      <c r="B73" s="18" t="s">
        <v>1614</v>
      </c>
      <c r="C73" s="7" t="s">
        <v>406</v>
      </c>
      <c r="D73" s="18" t="s">
        <v>26</v>
      </c>
      <c r="E73" s="7">
        <v>3729</v>
      </c>
      <c r="F73" s="7">
        <v>46</v>
      </c>
      <c r="G73" s="18">
        <f t="shared" si="16"/>
        <v>46</v>
      </c>
      <c r="H73" s="7">
        <v>0</v>
      </c>
      <c r="I73" s="18">
        <v>0</v>
      </c>
      <c r="J73" s="18">
        <v>0</v>
      </c>
      <c r="K73" s="66">
        <v>60</v>
      </c>
      <c r="L73" s="18">
        <v>0</v>
      </c>
      <c r="M73" s="18">
        <f t="shared" si="11"/>
        <v>0</v>
      </c>
      <c r="N73" s="66">
        <v>46</v>
      </c>
      <c r="O73" s="66">
        <v>88</v>
      </c>
      <c r="P73" s="18">
        <v>0</v>
      </c>
      <c r="Q73" s="18">
        <f t="shared" si="12"/>
        <v>0</v>
      </c>
      <c r="R73" s="66">
        <v>41</v>
      </c>
      <c r="S73" s="66">
        <v>16</v>
      </c>
      <c r="T73" s="18">
        <v>0</v>
      </c>
      <c r="U73" s="18">
        <f t="shared" si="13"/>
        <v>3729</v>
      </c>
      <c r="V73" s="66">
        <v>89</v>
      </c>
      <c r="W73" s="66">
        <v>80</v>
      </c>
      <c r="X73" s="18">
        <v>0</v>
      </c>
      <c r="Y73" s="18">
        <f t="shared" si="14"/>
        <v>3729</v>
      </c>
      <c r="Z73" s="66">
        <v>12</v>
      </c>
      <c r="AA73" s="66">
        <v>275</v>
      </c>
      <c r="AB73" s="18">
        <v>0</v>
      </c>
      <c r="AC73" s="10">
        <f t="shared" si="15"/>
        <v>0</v>
      </c>
    </row>
    <row r="74" spans="1:29">
      <c r="A74" s="17">
        <v>68</v>
      </c>
      <c r="B74" s="18" t="s">
        <v>1614</v>
      </c>
      <c r="C74" s="7" t="s">
        <v>407</v>
      </c>
      <c r="D74" s="18" t="s">
        <v>26</v>
      </c>
      <c r="E74" s="7">
        <v>7431</v>
      </c>
      <c r="F74" s="7">
        <v>31</v>
      </c>
      <c r="G74" s="18">
        <f t="shared" si="16"/>
        <v>31</v>
      </c>
      <c r="H74" s="7">
        <v>0</v>
      </c>
      <c r="I74" s="18">
        <v>0</v>
      </c>
      <c r="J74" s="18">
        <v>0</v>
      </c>
      <c r="K74" s="66">
        <v>60</v>
      </c>
      <c r="L74" s="18">
        <v>0</v>
      </c>
      <c r="M74" s="18">
        <f t="shared" si="11"/>
        <v>0</v>
      </c>
      <c r="N74" s="66">
        <v>31</v>
      </c>
      <c r="O74" s="66">
        <v>88</v>
      </c>
      <c r="P74" s="18">
        <v>0</v>
      </c>
      <c r="Q74" s="18">
        <f t="shared" si="12"/>
        <v>0</v>
      </c>
      <c r="R74" s="66">
        <v>16</v>
      </c>
      <c r="S74" s="66">
        <v>16</v>
      </c>
      <c r="T74" s="18">
        <v>0</v>
      </c>
      <c r="U74" s="18">
        <f t="shared" si="13"/>
        <v>0</v>
      </c>
      <c r="V74" s="66">
        <v>22</v>
      </c>
      <c r="W74" s="66">
        <v>80</v>
      </c>
      <c r="X74" s="18">
        <v>0</v>
      </c>
      <c r="Y74" s="18">
        <f t="shared" si="14"/>
        <v>0</v>
      </c>
      <c r="Z74" s="66">
        <v>4</v>
      </c>
      <c r="AA74" s="66">
        <v>275</v>
      </c>
      <c r="AB74" s="18">
        <v>0</v>
      </c>
      <c r="AC74" s="10">
        <f t="shared" si="15"/>
        <v>0</v>
      </c>
    </row>
    <row r="75" spans="1:29">
      <c r="A75" s="17">
        <v>69</v>
      </c>
      <c r="B75" s="18" t="s">
        <v>1614</v>
      </c>
      <c r="C75" s="7" t="s">
        <v>408</v>
      </c>
      <c r="D75" s="18" t="s">
        <v>26</v>
      </c>
      <c r="E75" s="7">
        <v>3520</v>
      </c>
      <c r="F75" s="7">
        <v>42</v>
      </c>
      <c r="G75" s="18">
        <f t="shared" si="16"/>
        <v>42</v>
      </c>
      <c r="H75" s="7">
        <v>0</v>
      </c>
      <c r="I75" s="18">
        <v>0</v>
      </c>
      <c r="J75" s="18">
        <v>0</v>
      </c>
      <c r="K75" s="66">
        <v>60</v>
      </c>
      <c r="L75" s="18">
        <v>0</v>
      </c>
      <c r="M75" s="18">
        <f t="shared" si="11"/>
        <v>0</v>
      </c>
      <c r="N75" s="66">
        <v>42</v>
      </c>
      <c r="O75" s="66">
        <v>88</v>
      </c>
      <c r="P75" s="18">
        <v>0</v>
      </c>
      <c r="Q75" s="18">
        <f t="shared" si="12"/>
        <v>0</v>
      </c>
      <c r="R75" s="66">
        <v>9</v>
      </c>
      <c r="S75" s="66">
        <v>16</v>
      </c>
      <c r="T75" s="18">
        <v>0</v>
      </c>
      <c r="U75" s="18">
        <f t="shared" si="13"/>
        <v>0</v>
      </c>
      <c r="V75" s="66">
        <v>6</v>
      </c>
      <c r="W75" s="66">
        <v>80</v>
      </c>
      <c r="X75" s="18">
        <v>0</v>
      </c>
      <c r="Y75" s="18">
        <f t="shared" si="14"/>
        <v>0</v>
      </c>
      <c r="Z75" s="66">
        <v>0</v>
      </c>
      <c r="AA75" s="66">
        <v>275</v>
      </c>
      <c r="AB75" s="18">
        <v>0</v>
      </c>
      <c r="AC75" s="10">
        <f t="shared" si="15"/>
        <v>0</v>
      </c>
    </row>
    <row r="76" spans="1:29">
      <c r="A76" s="17">
        <v>70</v>
      </c>
      <c r="B76" s="18" t="s">
        <v>1614</v>
      </c>
      <c r="C76" s="7" t="s">
        <v>409</v>
      </c>
      <c r="D76" s="18" t="s">
        <v>26</v>
      </c>
      <c r="E76" s="7">
        <v>3337</v>
      </c>
      <c r="F76" s="7">
        <v>12</v>
      </c>
      <c r="G76" s="18">
        <f t="shared" si="16"/>
        <v>12</v>
      </c>
      <c r="H76" s="7">
        <v>0</v>
      </c>
      <c r="I76" s="18">
        <v>0</v>
      </c>
      <c r="J76" s="18">
        <v>0</v>
      </c>
      <c r="K76" s="66">
        <v>60</v>
      </c>
      <c r="L76" s="18">
        <v>0</v>
      </c>
      <c r="M76" s="18">
        <f t="shared" si="11"/>
        <v>0</v>
      </c>
      <c r="N76" s="66">
        <v>12</v>
      </c>
      <c r="O76" s="66">
        <v>88</v>
      </c>
      <c r="P76" s="18">
        <v>0</v>
      </c>
      <c r="Q76" s="18">
        <f t="shared" si="12"/>
        <v>0</v>
      </c>
      <c r="R76" s="66">
        <v>9</v>
      </c>
      <c r="S76" s="66">
        <v>16</v>
      </c>
      <c r="T76" s="18">
        <v>0</v>
      </c>
      <c r="U76" s="18">
        <f t="shared" si="13"/>
        <v>0</v>
      </c>
      <c r="V76" s="66">
        <v>39</v>
      </c>
      <c r="W76" s="66">
        <v>80</v>
      </c>
      <c r="X76" s="18">
        <v>0</v>
      </c>
      <c r="Y76" s="18">
        <f t="shared" si="14"/>
        <v>0</v>
      </c>
      <c r="Z76" s="66">
        <v>43</v>
      </c>
      <c r="AA76" s="66">
        <v>275</v>
      </c>
      <c r="AB76" s="18">
        <v>0</v>
      </c>
      <c r="AC76" s="10">
        <f t="shared" si="15"/>
        <v>0</v>
      </c>
    </row>
    <row r="77" spans="1:29">
      <c r="A77" s="17">
        <v>71</v>
      </c>
      <c r="B77" s="18" t="s">
        <v>1614</v>
      </c>
      <c r="C77" s="7" t="s">
        <v>410</v>
      </c>
      <c r="D77" s="18" t="s">
        <v>26</v>
      </c>
      <c r="E77" s="7">
        <v>8079</v>
      </c>
      <c r="F77" s="7">
        <v>11</v>
      </c>
      <c r="G77" s="18">
        <f t="shared" si="16"/>
        <v>11</v>
      </c>
      <c r="H77" s="7">
        <v>0</v>
      </c>
      <c r="I77" s="18">
        <v>0</v>
      </c>
      <c r="J77" s="18">
        <v>0</v>
      </c>
      <c r="K77" s="66">
        <v>60</v>
      </c>
      <c r="L77" s="18">
        <v>0</v>
      </c>
      <c r="M77" s="18">
        <f t="shared" si="11"/>
        <v>0</v>
      </c>
      <c r="N77" s="66">
        <v>11</v>
      </c>
      <c r="O77" s="66">
        <v>88</v>
      </c>
      <c r="P77" s="18">
        <v>0</v>
      </c>
      <c r="Q77" s="18">
        <f t="shared" si="12"/>
        <v>0</v>
      </c>
      <c r="R77" s="66">
        <v>14</v>
      </c>
      <c r="S77" s="66">
        <v>16</v>
      </c>
      <c r="T77" s="18">
        <v>0</v>
      </c>
      <c r="U77" s="18">
        <f t="shared" si="13"/>
        <v>0</v>
      </c>
      <c r="V77" s="66">
        <v>61</v>
      </c>
      <c r="W77" s="66">
        <v>80</v>
      </c>
      <c r="X77" s="18">
        <v>0</v>
      </c>
      <c r="Y77" s="18">
        <f t="shared" si="14"/>
        <v>0</v>
      </c>
      <c r="Z77" s="66">
        <v>68</v>
      </c>
      <c r="AA77" s="66">
        <v>275</v>
      </c>
      <c r="AB77" s="18">
        <v>0</v>
      </c>
      <c r="AC77" s="10">
        <f t="shared" si="15"/>
        <v>0</v>
      </c>
    </row>
    <row r="78" spans="1:29">
      <c r="A78" s="17">
        <v>72</v>
      </c>
      <c r="B78" s="18" t="s">
        <v>1614</v>
      </c>
      <c r="C78" s="7" t="s">
        <v>411</v>
      </c>
      <c r="D78" s="18" t="s">
        <v>26</v>
      </c>
      <c r="E78" s="7">
        <v>7145</v>
      </c>
      <c r="F78" s="7">
        <v>10</v>
      </c>
      <c r="G78" s="18">
        <f t="shared" si="16"/>
        <v>10</v>
      </c>
      <c r="H78" s="7">
        <v>0</v>
      </c>
      <c r="I78" s="18">
        <v>0</v>
      </c>
      <c r="J78" s="18">
        <v>0</v>
      </c>
      <c r="K78" s="66">
        <v>60</v>
      </c>
      <c r="L78" s="18">
        <v>0</v>
      </c>
      <c r="M78" s="18">
        <f t="shared" si="11"/>
        <v>0</v>
      </c>
      <c r="N78" s="66">
        <v>10</v>
      </c>
      <c r="O78" s="66">
        <v>88</v>
      </c>
      <c r="P78" s="18">
        <v>0</v>
      </c>
      <c r="Q78" s="18">
        <f t="shared" si="12"/>
        <v>0</v>
      </c>
      <c r="R78" s="66">
        <v>15</v>
      </c>
      <c r="S78" s="66">
        <v>16</v>
      </c>
      <c r="T78" s="18">
        <v>0</v>
      </c>
      <c r="U78" s="18">
        <f t="shared" si="13"/>
        <v>0</v>
      </c>
      <c r="V78" s="66">
        <v>69</v>
      </c>
      <c r="W78" s="66">
        <v>80</v>
      </c>
      <c r="X78" s="18">
        <v>0</v>
      </c>
      <c r="Y78" s="18">
        <f t="shared" si="14"/>
        <v>0</v>
      </c>
      <c r="Z78" s="66">
        <v>26</v>
      </c>
      <c r="AA78" s="66">
        <v>275</v>
      </c>
      <c r="AB78" s="18">
        <v>0</v>
      </c>
      <c r="AC78" s="10">
        <f t="shared" si="15"/>
        <v>0</v>
      </c>
    </row>
    <row r="79" spans="1:29">
      <c r="A79" s="17">
        <v>73</v>
      </c>
      <c r="B79" s="18" t="s">
        <v>1614</v>
      </c>
      <c r="C79" s="7" t="s">
        <v>412</v>
      </c>
      <c r="D79" s="18" t="s">
        <v>26</v>
      </c>
      <c r="E79" s="7">
        <v>1</v>
      </c>
      <c r="F79" s="7">
        <v>1</v>
      </c>
      <c r="G79" s="18">
        <f t="shared" si="16"/>
        <v>1</v>
      </c>
      <c r="H79" s="7">
        <v>0</v>
      </c>
      <c r="I79" s="18">
        <v>0</v>
      </c>
      <c r="J79" s="18">
        <v>0</v>
      </c>
      <c r="K79" s="66">
        <v>60</v>
      </c>
      <c r="L79" s="18">
        <v>0</v>
      </c>
      <c r="M79" s="18">
        <f t="shared" si="11"/>
        <v>0</v>
      </c>
      <c r="N79" s="66">
        <v>1</v>
      </c>
      <c r="O79" s="66">
        <v>88</v>
      </c>
      <c r="P79" s="18">
        <v>0</v>
      </c>
      <c r="Q79" s="18">
        <f t="shared" si="12"/>
        <v>0</v>
      </c>
      <c r="R79" s="66">
        <v>0</v>
      </c>
      <c r="S79" s="66">
        <v>16</v>
      </c>
      <c r="T79" s="18">
        <v>0</v>
      </c>
      <c r="U79" s="18">
        <f t="shared" si="13"/>
        <v>0</v>
      </c>
      <c r="V79" s="66">
        <v>0</v>
      </c>
      <c r="W79" s="66">
        <v>80</v>
      </c>
      <c r="X79" s="18">
        <v>0</v>
      </c>
      <c r="Y79" s="18">
        <f t="shared" si="14"/>
        <v>0</v>
      </c>
      <c r="Z79" s="66">
        <v>1</v>
      </c>
      <c r="AA79" s="66">
        <v>275</v>
      </c>
      <c r="AB79" s="18">
        <v>0</v>
      </c>
      <c r="AC79" s="10">
        <f t="shared" si="15"/>
        <v>0</v>
      </c>
    </row>
    <row r="80" spans="1:29">
      <c r="A80" s="17">
        <v>74</v>
      </c>
      <c r="B80" s="18" t="s">
        <v>1614</v>
      </c>
      <c r="C80" s="7" t="s">
        <v>403</v>
      </c>
      <c r="D80" s="18" t="s">
        <v>26</v>
      </c>
      <c r="E80" s="7">
        <v>16348</v>
      </c>
      <c r="F80" s="7">
        <v>23</v>
      </c>
      <c r="G80" s="18">
        <f t="shared" si="16"/>
        <v>23</v>
      </c>
      <c r="H80" s="7">
        <v>0</v>
      </c>
      <c r="I80" s="18">
        <v>0</v>
      </c>
      <c r="J80" s="18">
        <v>0</v>
      </c>
      <c r="K80" s="66">
        <v>60</v>
      </c>
      <c r="L80" s="18">
        <v>0</v>
      </c>
      <c r="M80" s="18">
        <f t="shared" si="11"/>
        <v>0</v>
      </c>
      <c r="N80" s="66">
        <v>23</v>
      </c>
      <c r="O80" s="66">
        <v>88</v>
      </c>
      <c r="P80" s="18">
        <v>0</v>
      </c>
      <c r="Q80" s="18">
        <f t="shared" si="12"/>
        <v>0</v>
      </c>
      <c r="R80" s="66">
        <v>5</v>
      </c>
      <c r="S80" s="66">
        <v>16</v>
      </c>
      <c r="T80" s="18">
        <v>0</v>
      </c>
      <c r="U80" s="18">
        <f t="shared" si="13"/>
        <v>0</v>
      </c>
      <c r="V80" s="66">
        <v>23</v>
      </c>
      <c r="W80" s="66">
        <v>80</v>
      </c>
      <c r="X80" s="18">
        <v>0</v>
      </c>
      <c r="Y80" s="18">
        <f t="shared" si="14"/>
        <v>0</v>
      </c>
      <c r="Z80" s="66">
        <v>254</v>
      </c>
      <c r="AA80" s="66">
        <v>275</v>
      </c>
      <c r="AB80" s="18">
        <v>0</v>
      </c>
      <c r="AC80" s="10">
        <f t="shared" si="15"/>
        <v>0</v>
      </c>
    </row>
    <row r="81" spans="1:29">
      <c r="A81" s="17">
        <v>75</v>
      </c>
      <c r="B81" s="18" t="s">
        <v>1614</v>
      </c>
      <c r="C81" s="7" t="s">
        <v>413</v>
      </c>
      <c r="D81" s="18" t="s">
        <v>26</v>
      </c>
      <c r="E81" s="7">
        <v>4859</v>
      </c>
      <c r="F81" s="7">
        <v>30</v>
      </c>
      <c r="G81" s="18">
        <f t="shared" si="16"/>
        <v>30</v>
      </c>
      <c r="H81" s="7">
        <v>0</v>
      </c>
      <c r="I81" s="18">
        <v>0</v>
      </c>
      <c r="J81" s="18">
        <v>0</v>
      </c>
      <c r="K81" s="66">
        <v>60</v>
      </c>
      <c r="L81" s="18">
        <v>0</v>
      </c>
      <c r="M81" s="18">
        <f t="shared" si="11"/>
        <v>0</v>
      </c>
      <c r="N81" s="66">
        <v>30</v>
      </c>
      <c r="O81" s="66">
        <v>88</v>
      </c>
      <c r="P81" s="18">
        <v>0</v>
      </c>
      <c r="Q81" s="18">
        <f t="shared" si="12"/>
        <v>0</v>
      </c>
      <c r="R81" s="66">
        <v>9</v>
      </c>
      <c r="S81" s="66">
        <v>16</v>
      </c>
      <c r="T81" s="18">
        <v>0</v>
      </c>
      <c r="U81" s="18">
        <f t="shared" si="13"/>
        <v>0</v>
      </c>
      <c r="V81" s="66">
        <v>39</v>
      </c>
      <c r="W81" s="66">
        <v>80</v>
      </c>
      <c r="X81" s="18">
        <v>0</v>
      </c>
      <c r="Y81" s="18">
        <f t="shared" si="14"/>
        <v>0</v>
      </c>
      <c r="Z81" s="66">
        <v>355</v>
      </c>
      <c r="AA81" s="66">
        <v>275</v>
      </c>
      <c r="AB81" s="18">
        <v>0</v>
      </c>
      <c r="AC81" s="10">
        <f t="shared" si="15"/>
        <v>4859</v>
      </c>
    </row>
    <row r="82" spans="1:29">
      <c r="A82" s="17">
        <v>76</v>
      </c>
      <c r="B82" s="18" t="s">
        <v>1614</v>
      </c>
      <c r="C82" s="7" t="s">
        <v>414</v>
      </c>
      <c r="D82" s="18" t="s">
        <v>26</v>
      </c>
      <c r="E82" s="7">
        <v>0</v>
      </c>
      <c r="F82" s="7">
        <v>2</v>
      </c>
      <c r="G82" s="18">
        <f t="shared" si="16"/>
        <v>2</v>
      </c>
      <c r="H82" s="7">
        <v>0</v>
      </c>
      <c r="I82" s="18">
        <v>0</v>
      </c>
      <c r="J82" s="18">
        <v>0</v>
      </c>
      <c r="K82" s="66">
        <v>60</v>
      </c>
      <c r="L82" s="18">
        <v>0</v>
      </c>
      <c r="M82" s="18">
        <f t="shared" si="11"/>
        <v>0</v>
      </c>
      <c r="N82" s="66">
        <v>2</v>
      </c>
      <c r="O82" s="66">
        <v>88</v>
      </c>
      <c r="P82" s="18">
        <v>0</v>
      </c>
      <c r="Q82" s="18">
        <f t="shared" si="12"/>
        <v>0</v>
      </c>
      <c r="R82" s="66">
        <v>2</v>
      </c>
      <c r="S82" s="66">
        <v>16</v>
      </c>
      <c r="T82" s="18">
        <v>0</v>
      </c>
      <c r="U82" s="18">
        <f t="shared" si="13"/>
        <v>0</v>
      </c>
      <c r="V82" s="66">
        <v>9</v>
      </c>
      <c r="W82" s="66">
        <v>80</v>
      </c>
      <c r="X82" s="18">
        <v>0</v>
      </c>
      <c r="Y82" s="18">
        <f t="shared" si="14"/>
        <v>0</v>
      </c>
      <c r="Z82" s="66">
        <v>8</v>
      </c>
      <c r="AA82" s="66">
        <v>275</v>
      </c>
      <c r="AB82" s="18">
        <v>0</v>
      </c>
      <c r="AC82" s="10">
        <f t="shared" si="15"/>
        <v>0</v>
      </c>
    </row>
    <row r="83" spans="1:29">
      <c r="A83" s="17">
        <v>77</v>
      </c>
      <c r="B83" s="18" t="s">
        <v>1614</v>
      </c>
      <c r="C83" s="7" t="s">
        <v>403</v>
      </c>
      <c r="D83" s="18" t="s">
        <v>26</v>
      </c>
      <c r="E83" s="7">
        <v>7971</v>
      </c>
      <c r="F83" s="7">
        <v>5</v>
      </c>
      <c r="G83" s="18">
        <f t="shared" si="16"/>
        <v>5</v>
      </c>
      <c r="H83" s="7">
        <v>0</v>
      </c>
      <c r="I83" s="18">
        <v>0</v>
      </c>
      <c r="J83" s="18">
        <v>0</v>
      </c>
      <c r="K83" s="66">
        <v>60</v>
      </c>
      <c r="L83" s="18">
        <v>0</v>
      </c>
      <c r="M83" s="18">
        <f t="shared" si="11"/>
        <v>0</v>
      </c>
      <c r="N83" s="66">
        <v>5</v>
      </c>
      <c r="O83" s="66">
        <v>88</v>
      </c>
      <c r="P83" s="18">
        <v>0</v>
      </c>
      <c r="Q83" s="18">
        <f t="shared" si="12"/>
        <v>0</v>
      </c>
      <c r="R83" s="66">
        <v>126</v>
      </c>
      <c r="S83" s="66">
        <v>16</v>
      </c>
      <c r="T83" s="18">
        <v>0</v>
      </c>
      <c r="U83" s="18">
        <f t="shared" si="13"/>
        <v>7971</v>
      </c>
      <c r="V83" s="66">
        <v>139</v>
      </c>
      <c r="W83" s="66">
        <v>80</v>
      </c>
      <c r="X83" s="18">
        <v>0</v>
      </c>
      <c r="Y83" s="18">
        <f t="shared" si="14"/>
        <v>7971</v>
      </c>
      <c r="Z83" s="66">
        <v>181</v>
      </c>
      <c r="AA83" s="66">
        <v>275</v>
      </c>
      <c r="AB83" s="18">
        <v>0</v>
      </c>
      <c r="AC83" s="10">
        <f t="shared" si="15"/>
        <v>0</v>
      </c>
    </row>
    <row r="84" spans="1:29">
      <c r="A84" s="17">
        <v>78</v>
      </c>
      <c r="B84" s="18" t="s">
        <v>1614</v>
      </c>
      <c r="C84" s="7" t="s">
        <v>415</v>
      </c>
      <c r="D84" s="18" t="s">
        <v>26</v>
      </c>
      <c r="E84" s="7">
        <v>10036</v>
      </c>
      <c r="F84" s="7">
        <v>9</v>
      </c>
      <c r="G84" s="18">
        <f t="shared" si="16"/>
        <v>9</v>
      </c>
      <c r="H84" s="7">
        <v>0</v>
      </c>
      <c r="I84" s="18">
        <v>0</v>
      </c>
      <c r="J84" s="18">
        <v>0</v>
      </c>
      <c r="K84" s="66">
        <v>60</v>
      </c>
      <c r="L84" s="18">
        <v>0</v>
      </c>
      <c r="M84" s="18">
        <f t="shared" si="11"/>
        <v>0</v>
      </c>
      <c r="N84" s="66">
        <v>9</v>
      </c>
      <c r="O84" s="66">
        <v>88</v>
      </c>
      <c r="P84" s="18">
        <v>0</v>
      </c>
      <c r="Q84" s="18">
        <f t="shared" si="12"/>
        <v>0</v>
      </c>
      <c r="R84" s="66">
        <v>79</v>
      </c>
      <c r="S84" s="66">
        <v>16</v>
      </c>
      <c r="T84" s="18">
        <v>0</v>
      </c>
      <c r="U84" s="18">
        <f t="shared" si="13"/>
        <v>10036</v>
      </c>
      <c r="V84" s="66">
        <v>105</v>
      </c>
      <c r="W84" s="66">
        <v>80</v>
      </c>
      <c r="X84" s="18">
        <v>0</v>
      </c>
      <c r="Y84" s="18">
        <f t="shared" si="14"/>
        <v>10036</v>
      </c>
      <c r="Z84" s="66">
        <v>249</v>
      </c>
      <c r="AA84" s="66">
        <v>275</v>
      </c>
      <c r="AB84" s="18">
        <v>0</v>
      </c>
      <c r="AC84" s="10">
        <f t="shared" si="15"/>
        <v>0</v>
      </c>
    </row>
    <row r="85" spans="1:29">
      <c r="A85" s="17">
        <v>79</v>
      </c>
      <c r="B85" s="18" t="s">
        <v>1614</v>
      </c>
      <c r="C85" s="7" t="s">
        <v>416</v>
      </c>
      <c r="D85" s="18" t="s">
        <v>26</v>
      </c>
      <c r="E85" s="7">
        <v>7288</v>
      </c>
      <c r="F85" s="7">
        <v>17</v>
      </c>
      <c r="G85" s="18">
        <f t="shared" si="16"/>
        <v>17</v>
      </c>
      <c r="H85" s="7">
        <v>0</v>
      </c>
      <c r="I85" s="18">
        <v>0</v>
      </c>
      <c r="J85" s="18">
        <v>0</v>
      </c>
      <c r="K85" s="66">
        <v>60</v>
      </c>
      <c r="L85" s="18">
        <v>0</v>
      </c>
      <c r="M85" s="18">
        <f t="shared" si="11"/>
        <v>0</v>
      </c>
      <c r="N85" s="66">
        <v>17</v>
      </c>
      <c r="O85" s="66">
        <v>88</v>
      </c>
      <c r="P85" s="18">
        <v>0</v>
      </c>
      <c r="Q85" s="18">
        <f t="shared" si="12"/>
        <v>0</v>
      </c>
      <c r="R85" s="66">
        <v>9</v>
      </c>
      <c r="S85" s="66">
        <v>16</v>
      </c>
      <c r="T85" s="18">
        <v>0</v>
      </c>
      <c r="U85" s="18">
        <f t="shared" si="13"/>
        <v>0</v>
      </c>
      <c r="V85" s="66">
        <v>18</v>
      </c>
      <c r="W85" s="66">
        <v>80</v>
      </c>
      <c r="X85" s="18">
        <v>0</v>
      </c>
      <c r="Y85" s="18">
        <f t="shared" si="14"/>
        <v>0</v>
      </c>
      <c r="Z85" s="66">
        <v>134</v>
      </c>
      <c r="AA85" s="66">
        <v>275</v>
      </c>
      <c r="AB85" s="18">
        <v>0</v>
      </c>
      <c r="AC85" s="10">
        <f t="shared" si="15"/>
        <v>0</v>
      </c>
    </row>
    <row r="86" spans="1:29">
      <c r="A86" s="17">
        <v>80</v>
      </c>
      <c r="B86" s="18" t="s">
        <v>1614</v>
      </c>
      <c r="C86" s="7" t="s">
        <v>417</v>
      </c>
      <c r="D86" s="18" t="s">
        <v>26</v>
      </c>
      <c r="E86" s="7">
        <v>6368</v>
      </c>
      <c r="F86" s="7">
        <v>6</v>
      </c>
      <c r="G86" s="18">
        <f t="shared" si="16"/>
        <v>6</v>
      </c>
      <c r="H86" s="7">
        <v>0</v>
      </c>
      <c r="I86" s="18">
        <v>0</v>
      </c>
      <c r="J86" s="18">
        <v>0</v>
      </c>
      <c r="K86" s="66">
        <v>60</v>
      </c>
      <c r="L86" s="18">
        <v>0</v>
      </c>
      <c r="M86" s="18">
        <f t="shared" si="11"/>
        <v>0</v>
      </c>
      <c r="N86" s="66">
        <v>6</v>
      </c>
      <c r="O86" s="66">
        <v>88</v>
      </c>
      <c r="P86" s="18">
        <v>0</v>
      </c>
      <c r="Q86" s="18">
        <f t="shared" si="12"/>
        <v>0</v>
      </c>
      <c r="R86" s="66">
        <v>7</v>
      </c>
      <c r="S86" s="66">
        <v>16</v>
      </c>
      <c r="T86" s="18">
        <v>0</v>
      </c>
      <c r="U86" s="18">
        <f t="shared" si="13"/>
        <v>0</v>
      </c>
      <c r="V86" s="66">
        <v>16</v>
      </c>
      <c r="W86" s="66">
        <v>80</v>
      </c>
      <c r="X86" s="18">
        <v>0</v>
      </c>
      <c r="Y86" s="18">
        <f t="shared" si="14"/>
        <v>0</v>
      </c>
      <c r="Z86" s="66">
        <v>92</v>
      </c>
      <c r="AA86" s="66">
        <v>275</v>
      </c>
      <c r="AB86" s="18">
        <v>0</v>
      </c>
      <c r="AC86" s="10">
        <f t="shared" si="15"/>
        <v>0</v>
      </c>
    </row>
    <row r="87" spans="1:29">
      <c r="A87" s="17">
        <v>81</v>
      </c>
      <c r="B87" s="18" t="s">
        <v>1614</v>
      </c>
      <c r="C87" s="7" t="s">
        <v>418</v>
      </c>
      <c r="D87" s="18" t="s">
        <v>26</v>
      </c>
      <c r="E87" s="7">
        <v>7252</v>
      </c>
      <c r="F87" s="7">
        <v>12</v>
      </c>
      <c r="G87" s="18">
        <f t="shared" si="16"/>
        <v>12</v>
      </c>
      <c r="H87" s="7">
        <v>0</v>
      </c>
      <c r="I87" s="18">
        <v>0</v>
      </c>
      <c r="J87" s="18">
        <v>0</v>
      </c>
      <c r="K87" s="66">
        <v>60</v>
      </c>
      <c r="L87" s="18">
        <v>0</v>
      </c>
      <c r="M87" s="18">
        <f t="shared" si="11"/>
        <v>0</v>
      </c>
      <c r="N87" s="66">
        <v>12</v>
      </c>
      <c r="O87" s="66">
        <v>88</v>
      </c>
      <c r="P87" s="18">
        <v>0</v>
      </c>
      <c r="Q87" s="18">
        <f t="shared" si="12"/>
        <v>0</v>
      </c>
      <c r="R87" s="66">
        <v>9</v>
      </c>
      <c r="S87" s="66">
        <v>16</v>
      </c>
      <c r="T87" s="18">
        <v>0</v>
      </c>
      <c r="U87" s="18">
        <f t="shared" si="13"/>
        <v>0</v>
      </c>
      <c r="V87" s="66">
        <v>19</v>
      </c>
      <c r="W87" s="66">
        <v>80</v>
      </c>
      <c r="X87" s="18">
        <v>0</v>
      </c>
      <c r="Y87" s="18">
        <f t="shared" si="14"/>
        <v>0</v>
      </c>
      <c r="Z87" s="66">
        <v>85</v>
      </c>
      <c r="AA87" s="66">
        <v>275</v>
      </c>
      <c r="AB87" s="18">
        <v>0</v>
      </c>
      <c r="AC87" s="10">
        <f t="shared" si="15"/>
        <v>0</v>
      </c>
    </row>
    <row r="88" spans="1:29">
      <c r="A88" s="17">
        <v>82</v>
      </c>
      <c r="B88" s="18" t="s">
        <v>1614</v>
      </c>
      <c r="C88" s="7" t="s">
        <v>419</v>
      </c>
      <c r="D88" s="18" t="s">
        <v>26</v>
      </c>
      <c r="E88" s="7">
        <v>5943</v>
      </c>
      <c r="F88" s="7">
        <v>11</v>
      </c>
      <c r="G88" s="18">
        <f t="shared" si="16"/>
        <v>11</v>
      </c>
      <c r="H88" s="7">
        <v>0</v>
      </c>
      <c r="I88" s="18">
        <v>0</v>
      </c>
      <c r="J88" s="18">
        <v>0</v>
      </c>
      <c r="K88" s="66">
        <v>60</v>
      </c>
      <c r="L88" s="18">
        <v>0</v>
      </c>
      <c r="M88" s="18">
        <f t="shared" si="11"/>
        <v>0</v>
      </c>
      <c r="N88" s="66">
        <v>11</v>
      </c>
      <c r="O88" s="66">
        <v>88</v>
      </c>
      <c r="P88" s="18">
        <v>0</v>
      </c>
      <c r="Q88" s="18">
        <f t="shared" si="12"/>
        <v>0</v>
      </c>
      <c r="R88" s="66">
        <v>11</v>
      </c>
      <c r="S88" s="66">
        <v>16</v>
      </c>
      <c r="T88" s="18">
        <v>0</v>
      </c>
      <c r="U88" s="18">
        <f t="shared" si="13"/>
        <v>0</v>
      </c>
      <c r="V88" s="66">
        <v>16</v>
      </c>
      <c r="W88" s="66">
        <v>80</v>
      </c>
      <c r="X88" s="18">
        <v>0</v>
      </c>
      <c r="Y88" s="18">
        <f t="shared" si="14"/>
        <v>0</v>
      </c>
      <c r="Z88" s="66">
        <v>96</v>
      </c>
      <c r="AA88" s="66">
        <v>275</v>
      </c>
      <c r="AB88" s="18">
        <v>0</v>
      </c>
      <c r="AC88" s="10">
        <f t="shared" si="15"/>
        <v>0</v>
      </c>
    </row>
    <row r="89" spans="1:29">
      <c r="A89" s="17">
        <v>83</v>
      </c>
      <c r="B89" s="18" t="s">
        <v>1614</v>
      </c>
      <c r="C89" s="7" t="s">
        <v>420</v>
      </c>
      <c r="D89" s="18" t="s">
        <v>26</v>
      </c>
      <c r="E89" s="7">
        <v>7743</v>
      </c>
      <c r="F89" s="7">
        <v>11</v>
      </c>
      <c r="G89" s="18">
        <f t="shared" si="16"/>
        <v>11</v>
      </c>
      <c r="H89" s="7">
        <v>0</v>
      </c>
      <c r="I89" s="18">
        <v>0</v>
      </c>
      <c r="J89" s="18">
        <v>0</v>
      </c>
      <c r="K89" s="66">
        <v>60</v>
      </c>
      <c r="L89" s="18">
        <v>0</v>
      </c>
      <c r="M89" s="18">
        <f t="shared" si="11"/>
        <v>0</v>
      </c>
      <c r="N89" s="66">
        <v>11</v>
      </c>
      <c r="O89" s="66">
        <v>88</v>
      </c>
      <c r="P89" s="18">
        <v>0</v>
      </c>
      <c r="Q89" s="18">
        <f t="shared" si="12"/>
        <v>0</v>
      </c>
      <c r="R89" s="66">
        <v>7</v>
      </c>
      <c r="S89" s="66">
        <v>16</v>
      </c>
      <c r="T89" s="18">
        <v>0</v>
      </c>
      <c r="U89" s="18">
        <f t="shared" si="13"/>
        <v>0</v>
      </c>
      <c r="V89" s="66">
        <v>15</v>
      </c>
      <c r="W89" s="66">
        <v>80</v>
      </c>
      <c r="X89" s="18">
        <v>0</v>
      </c>
      <c r="Y89" s="18">
        <f t="shared" si="14"/>
        <v>0</v>
      </c>
      <c r="Z89" s="66">
        <v>95</v>
      </c>
      <c r="AA89" s="66">
        <v>275</v>
      </c>
      <c r="AB89" s="18">
        <v>0</v>
      </c>
      <c r="AC89" s="10">
        <f t="shared" si="15"/>
        <v>0</v>
      </c>
    </row>
    <row r="90" spans="1:29">
      <c r="A90" s="17">
        <v>84</v>
      </c>
      <c r="B90" s="18" t="s">
        <v>1614</v>
      </c>
      <c r="C90" s="7" t="s">
        <v>421</v>
      </c>
      <c r="D90" s="18" t="s">
        <v>26</v>
      </c>
      <c r="E90" s="7">
        <v>6114</v>
      </c>
      <c r="F90" s="7">
        <v>20</v>
      </c>
      <c r="G90" s="18">
        <f t="shared" si="16"/>
        <v>20</v>
      </c>
      <c r="H90" s="7">
        <v>0</v>
      </c>
      <c r="I90" s="18">
        <v>0</v>
      </c>
      <c r="J90" s="18">
        <v>0</v>
      </c>
      <c r="K90" s="66">
        <v>60</v>
      </c>
      <c r="L90" s="18">
        <v>0</v>
      </c>
      <c r="M90" s="18">
        <f t="shared" si="11"/>
        <v>0</v>
      </c>
      <c r="N90" s="66">
        <v>20</v>
      </c>
      <c r="O90" s="66">
        <v>88</v>
      </c>
      <c r="P90" s="18">
        <v>0</v>
      </c>
      <c r="Q90" s="18">
        <f t="shared" si="12"/>
        <v>0</v>
      </c>
      <c r="R90" s="66">
        <v>12</v>
      </c>
      <c r="S90" s="66">
        <v>16</v>
      </c>
      <c r="T90" s="18">
        <v>0</v>
      </c>
      <c r="U90" s="18">
        <f t="shared" si="13"/>
        <v>0</v>
      </c>
      <c r="V90" s="66">
        <v>17</v>
      </c>
      <c r="W90" s="66">
        <v>80</v>
      </c>
      <c r="X90" s="18">
        <v>0</v>
      </c>
      <c r="Y90" s="18">
        <f t="shared" si="14"/>
        <v>0</v>
      </c>
      <c r="Z90" s="66">
        <v>123</v>
      </c>
      <c r="AA90" s="66">
        <v>275</v>
      </c>
      <c r="AB90" s="18">
        <v>0</v>
      </c>
      <c r="AC90" s="10">
        <f t="shared" si="15"/>
        <v>0</v>
      </c>
    </row>
    <row r="91" spans="1:29">
      <c r="A91" s="17">
        <v>85</v>
      </c>
      <c r="B91" s="18" t="s">
        <v>1614</v>
      </c>
      <c r="C91" s="7" t="s">
        <v>422</v>
      </c>
      <c r="D91" s="18" t="s">
        <v>26</v>
      </c>
      <c r="E91" s="7">
        <v>7272</v>
      </c>
      <c r="F91" s="7">
        <v>9</v>
      </c>
      <c r="G91" s="18">
        <f t="shared" si="16"/>
        <v>9</v>
      </c>
      <c r="H91" s="7">
        <v>0</v>
      </c>
      <c r="I91" s="18">
        <v>0</v>
      </c>
      <c r="J91" s="18">
        <v>0</v>
      </c>
      <c r="K91" s="66">
        <v>60</v>
      </c>
      <c r="L91" s="18">
        <v>0</v>
      </c>
      <c r="M91" s="18">
        <f t="shared" si="11"/>
        <v>0</v>
      </c>
      <c r="N91" s="66">
        <v>9</v>
      </c>
      <c r="O91" s="66">
        <v>88</v>
      </c>
      <c r="P91" s="18">
        <v>0</v>
      </c>
      <c r="Q91" s="18">
        <f t="shared" si="12"/>
        <v>0</v>
      </c>
      <c r="R91" s="66">
        <v>14</v>
      </c>
      <c r="S91" s="66">
        <v>16</v>
      </c>
      <c r="T91" s="18">
        <v>0</v>
      </c>
      <c r="U91" s="18">
        <f t="shared" si="13"/>
        <v>0</v>
      </c>
      <c r="V91" s="66">
        <v>23</v>
      </c>
      <c r="W91" s="66">
        <v>80</v>
      </c>
      <c r="X91" s="18">
        <v>0</v>
      </c>
      <c r="Y91" s="18">
        <f t="shared" si="14"/>
        <v>0</v>
      </c>
      <c r="Z91" s="66">
        <v>111</v>
      </c>
      <c r="AA91" s="66">
        <v>275</v>
      </c>
      <c r="AB91" s="18">
        <v>0</v>
      </c>
      <c r="AC91" s="10">
        <f t="shared" si="15"/>
        <v>0</v>
      </c>
    </row>
    <row r="92" spans="1:29">
      <c r="A92" s="17">
        <v>86</v>
      </c>
      <c r="B92" s="18" t="s">
        <v>1614</v>
      </c>
      <c r="C92" s="7" t="s">
        <v>423</v>
      </c>
      <c r="D92" s="18" t="s">
        <v>26</v>
      </c>
      <c r="E92" s="7">
        <v>6934</v>
      </c>
      <c r="F92" s="7">
        <v>7</v>
      </c>
      <c r="G92" s="18">
        <f t="shared" si="16"/>
        <v>7</v>
      </c>
      <c r="H92" s="7">
        <v>0</v>
      </c>
      <c r="I92" s="18">
        <v>0</v>
      </c>
      <c r="J92" s="18">
        <v>0</v>
      </c>
      <c r="K92" s="66">
        <v>60</v>
      </c>
      <c r="L92" s="18">
        <v>0</v>
      </c>
      <c r="M92" s="18">
        <f t="shared" si="11"/>
        <v>0</v>
      </c>
      <c r="N92" s="66">
        <v>7</v>
      </c>
      <c r="O92" s="66">
        <v>88</v>
      </c>
      <c r="P92" s="18">
        <v>0</v>
      </c>
      <c r="Q92" s="18">
        <f t="shared" si="12"/>
        <v>0</v>
      </c>
      <c r="R92" s="66">
        <v>8</v>
      </c>
      <c r="S92" s="66">
        <v>16</v>
      </c>
      <c r="T92" s="18">
        <v>0</v>
      </c>
      <c r="U92" s="18">
        <f t="shared" si="13"/>
        <v>0</v>
      </c>
      <c r="V92" s="66">
        <v>15</v>
      </c>
      <c r="W92" s="66">
        <v>80</v>
      </c>
      <c r="X92" s="18">
        <v>0</v>
      </c>
      <c r="Y92" s="18">
        <f t="shared" si="14"/>
        <v>0</v>
      </c>
      <c r="Z92" s="66">
        <v>103</v>
      </c>
      <c r="AA92" s="66">
        <v>275</v>
      </c>
      <c r="AB92" s="18">
        <v>0</v>
      </c>
      <c r="AC92" s="10">
        <f t="shared" si="15"/>
        <v>0</v>
      </c>
    </row>
    <row r="93" spans="1:29">
      <c r="A93" s="17">
        <v>87</v>
      </c>
      <c r="B93" s="18" t="s">
        <v>1614</v>
      </c>
      <c r="C93" s="7" t="s">
        <v>424</v>
      </c>
      <c r="D93" s="18" t="s">
        <v>26</v>
      </c>
      <c r="E93" s="7">
        <v>3881</v>
      </c>
      <c r="F93" s="7">
        <v>15</v>
      </c>
      <c r="G93" s="18">
        <f t="shared" si="16"/>
        <v>15</v>
      </c>
      <c r="H93" s="7">
        <v>0</v>
      </c>
      <c r="I93" s="18">
        <v>0</v>
      </c>
      <c r="J93" s="18">
        <v>0</v>
      </c>
      <c r="K93" s="66">
        <v>60</v>
      </c>
      <c r="L93" s="18">
        <v>0</v>
      </c>
      <c r="M93" s="18">
        <f t="shared" si="11"/>
        <v>0</v>
      </c>
      <c r="N93" s="66">
        <v>15</v>
      </c>
      <c r="O93" s="66">
        <v>88</v>
      </c>
      <c r="P93" s="18">
        <v>0</v>
      </c>
      <c r="Q93" s="18">
        <f t="shared" si="12"/>
        <v>0</v>
      </c>
      <c r="R93" s="66">
        <v>7</v>
      </c>
      <c r="S93" s="66">
        <v>16</v>
      </c>
      <c r="T93" s="18">
        <v>0</v>
      </c>
      <c r="U93" s="18">
        <f t="shared" si="13"/>
        <v>0</v>
      </c>
      <c r="V93" s="66">
        <v>16</v>
      </c>
      <c r="W93" s="66">
        <v>80</v>
      </c>
      <c r="X93" s="18">
        <v>0</v>
      </c>
      <c r="Y93" s="18">
        <f t="shared" si="14"/>
        <v>0</v>
      </c>
      <c r="Z93" s="66">
        <v>110</v>
      </c>
      <c r="AA93" s="66">
        <v>275</v>
      </c>
      <c r="AB93" s="18">
        <v>0</v>
      </c>
      <c r="AC93" s="10">
        <f t="shared" si="15"/>
        <v>0</v>
      </c>
    </row>
    <row r="94" spans="1:29">
      <c r="A94" s="17">
        <v>88</v>
      </c>
      <c r="B94" s="18" t="s">
        <v>1614</v>
      </c>
      <c r="C94" s="7" t="s">
        <v>425</v>
      </c>
      <c r="D94" s="18" t="s">
        <v>26</v>
      </c>
      <c r="E94" s="7">
        <v>4729</v>
      </c>
      <c r="F94" s="7">
        <v>14</v>
      </c>
      <c r="G94" s="18">
        <f t="shared" si="16"/>
        <v>14</v>
      </c>
      <c r="H94" s="7">
        <v>0</v>
      </c>
      <c r="I94" s="18">
        <v>0</v>
      </c>
      <c r="J94" s="18">
        <v>0</v>
      </c>
      <c r="K94" s="66">
        <v>60</v>
      </c>
      <c r="L94" s="18">
        <v>0</v>
      </c>
      <c r="M94" s="18">
        <f t="shared" si="11"/>
        <v>0</v>
      </c>
      <c r="N94" s="66">
        <v>14</v>
      </c>
      <c r="O94" s="66">
        <v>88</v>
      </c>
      <c r="P94" s="18">
        <v>0</v>
      </c>
      <c r="Q94" s="18">
        <f t="shared" si="12"/>
        <v>0</v>
      </c>
      <c r="R94" s="66">
        <v>8</v>
      </c>
      <c r="S94" s="66">
        <v>16</v>
      </c>
      <c r="T94" s="18">
        <v>0</v>
      </c>
      <c r="U94" s="18">
        <f t="shared" si="13"/>
        <v>0</v>
      </c>
      <c r="V94" s="66">
        <v>17</v>
      </c>
      <c r="W94" s="66">
        <v>80</v>
      </c>
      <c r="X94" s="18">
        <v>0</v>
      </c>
      <c r="Y94" s="18">
        <f t="shared" si="14"/>
        <v>0</v>
      </c>
      <c r="Z94" s="66">
        <v>103</v>
      </c>
      <c r="AA94" s="66">
        <v>275</v>
      </c>
      <c r="AB94" s="18">
        <v>0</v>
      </c>
      <c r="AC94" s="10">
        <f t="shared" si="15"/>
        <v>0</v>
      </c>
    </row>
    <row r="95" spans="1:29">
      <c r="A95" s="17">
        <v>89</v>
      </c>
      <c r="B95" s="18" t="s">
        <v>1614</v>
      </c>
      <c r="C95" s="7" t="s">
        <v>426</v>
      </c>
      <c r="D95" s="18" t="s">
        <v>26</v>
      </c>
      <c r="E95" s="7">
        <v>3290</v>
      </c>
      <c r="F95" s="7">
        <v>12</v>
      </c>
      <c r="G95" s="18">
        <f t="shared" si="16"/>
        <v>12</v>
      </c>
      <c r="H95" s="7">
        <v>0</v>
      </c>
      <c r="I95" s="18">
        <v>0</v>
      </c>
      <c r="J95" s="18">
        <v>0</v>
      </c>
      <c r="K95" s="66">
        <v>60</v>
      </c>
      <c r="L95" s="18">
        <v>0</v>
      </c>
      <c r="M95" s="18">
        <f t="shared" si="11"/>
        <v>0</v>
      </c>
      <c r="N95" s="66">
        <v>12</v>
      </c>
      <c r="O95" s="66">
        <v>88</v>
      </c>
      <c r="P95" s="18">
        <v>0</v>
      </c>
      <c r="Q95" s="18">
        <f t="shared" si="12"/>
        <v>0</v>
      </c>
      <c r="R95" s="66">
        <v>12</v>
      </c>
      <c r="S95" s="66">
        <v>16</v>
      </c>
      <c r="T95" s="18">
        <v>0</v>
      </c>
      <c r="U95" s="18">
        <f t="shared" si="13"/>
        <v>0</v>
      </c>
      <c r="V95" s="66">
        <v>22</v>
      </c>
      <c r="W95" s="66">
        <v>80</v>
      </c>
      <c r="X95" s="18">
        <v>0</v>
      </c>
      <c r="Y95" s="18">
        <f t="shared" si="14"/>
        <v>0</v>
      </c>
      <c r="Z95" s="66">
        <v>99</v>
      </c>
      <c r="AA95" s="66">
        <v>275</v>
      </c>
      <c r="AB95" s="18">
        <v>0</v>
      </c>
      <c r="AC95" s="10">
        <f t="shared" si="15"/>
        <v>0</v>
      </c>
    </row>
    <row r="96" spans="1:29">
      <c r="A96" s="17">
        <v>90</v>
      </c>
      <c r="B96" s="18" t="s">
        <v>1614</v>
      </c>
      <c r="C96" s="7" t="s">
        <v>427</v>
      </c>
      <c r="D96" s="18" t="s">
        <v>26</v>
      </c>
      <c r="E96" s="7">
        <v>2281</v>
      </c>
      <c r="F96" s="7">
        <v>3</v>
      </c>
      <c r="G96" s="18">
        <f t="shared" si="16"/>
        <v>3</v>
      </c>
      <c r="H96" s="7">
        <v>0</v>
      </c>
      <c r="I96" s="18">
        <v>0</v>
      </c>
      <c r="J96" s="18">
        <v>0</v>
      </c>
      <c r="K96" s="66">
        <v>60</v>
      </c>
      <c r="L96" s="18">
        <v>0</v>
      </c>
      <c r="M96" s="18">
        <f t="shared" si="11"/>
        <v>0</v>
      </c>
      <c r="N96" s="66">
        <v>3</v>
      </c>
      <c r="O96" s="66">
        <v>88</v>
      </c>
      <c r="P96" s="18">
        <v>0</v>
      </c>
      <c r="Q96" s="18">
        <f t="shared" si="12"/>
        <v>0</v>
      </c>
      <c r="R96" s="66">
        <v>6</v>
      </c>
      <c r="S96" s="66">
        <v>16</v>
      </c>
      <c r="T96" s="18">
        <v>0</v>
      </c>
      <c r="U96" s="18">
        <f t="shared" si="13"/>
        <v>0</v>
      </c>
      <c r="V96" s="66">
        <v>15</v>
      </c>
      <c r="W96" s="66">
        <v>80</v>
      </c>
      <c r="X96" s="18">
        <v>0</v>
      </c>
      <c r="Y96" s="18">
        <f t="shared" si="14"/>
        <v>0</v>
      </c>
      <c r="Z96" s="66">
        <v>59</v>
      </c>
      <c r="AA96" s="66">
        <v>275</v>
      </c>
      <c r="AB96" s="18">
        <v>0</v>
      </c>
      <c r="AC96" s="10">
        <f t="shared" si="15"/>
        <v>0</v>
      </c>
    </row>
    <row r="97" spans="1:29">
      <c r="A97" s="17">
        <v>91</v>
      </c>
      <c r="B97" s="18" t="s">
        <v>1614</v>
      </c>
      <c r="C97" s="7" t="s">
        <v>428</v>
      </c>
      <c r="D97" s="18" t="s">
        <v>26</v>
      </c>
      <c r="E97" s="7">
        <v>5730</v>
      </c>
      <c r="F97" s="7">
        <v>3</v>
      </c>
      <c r="G97" s="18">
        <f t="shared" si="16"/>
        <v>3</v>
      </c>
      <c r="H97" s="7">
        <v>0</v>
      </c>
      <c r="I97" s="18">
        <v>0</v>
      </c>
      <c r="J97" s="18">
        <v>0</v>
      </c>
      <c r="K97" s="66">
        <v>60</v>
      </c>
      <c r="L97" s="18">
        <v>0</v>
      </c>
      <c r="M97" s="18">
        <f t="shared" si="11"/>
        <v>0</v>
      </c>
      <c r="N97" s="66">
        <v>3</v>
      </c>
      <c r="O97" s="66">
        <v>88</v>
      </c>
      <c r="P97" s="18">
        <v>0</v>
      </c>
      <c r="Q97" s="18">
        <f t="shared" si="12"/>
        <v>0</v>
      </c>
      <c r="R97" s="66">
        <v>6</v>
      </c>
      <c r="S97" s="66">
        <v>16</v>
      </c>
      <c r="T97" s="18">
        <v>0</v>
      </c>
      <c r="U97" s="18">
        <f t="shared" si="13"/>
        <v>0</v>
      </c>
      <c r="V97" s="66">
        <v>14</v>
      </c>
      <c r="W97" s="66">
        <v>80</v>
      </c>
      <c r="X97" s="18">
        <v>0</v>
      </c>
      <c r="Y97" s="18">
        <f t="shared" si="14"/>
        <v>0</v>
      </c>
      <c r="Z97" s="66">
        <v>63</v>
      </c>
      <c r="AA97" s="66">
        <v>275</v>
      </c>
      <c r="AB97" s="18">
        <v>0</v>
      </c>
      <c r="AC97" s="10">
        <f t="shared" si="15"/>
        <v>0</v>
      </c>
    </row>
    <row r="98" spans="1:29">
      <c r="A98" s="17">
        <v>92</v>
      </c>
      <c r="B98" s="18" t="s">
        <v>1614</v>
      </c>
      <c r="C98" s="7" t="s">
        <v>429</v>
      </c>
      <c r="D98" s="18" t="s">
        <v>26</v>
      </c>
      <c r="E98" s="7">
        <v>2194</v>
      </c>
      <c r="F98" s="7">
        <v>4</v>
      </c>
      <c r="G98" s="18">
        <f t="shared" si="16"/>
        <v>4</v>
      </c>
      <c r="H98" s="7">
        <v>0</v>
      </c>
      <c r="I98" s="18">
        <v>0</v>
      </c>
      <c r="J98" s="18">
        <v>0</v>
      </c>
      <c r="K98" s="66">
        <v>60</v>
      </c>
      <c r="L98" s="18">
        <v>0</v>
      </c>
      <c r="M98" s="18">
        <f t="shared" si="11"/>
        <v>0</v>
      </c>
      <c r="N98" s="66">
        <v>4</v>
      </c>
      <c r="O98" s="66">
        <v>88</v>
      </c>
      <c r="P98" s="18">
        <v>0</v>
      </c>
      <c r="Q98" s="18">
        <f t="shared" si="12"/>
        <v>0</v>
      </c>
      <c r="R98" s="66">
        <v>7</v>
      </c>
      <c r="S98" s="66">
        <v>16</v>
      </c>
      <c r="T98" s="18">
        <v>0</v>
      </c>
      <c r="U98" s="18">
        <f t="shared" si="13"/>
        <v>0</v>
      </c>
      <c r="V98" s="66">
        <v>13</v>
      </c>
      <c r="W98" s="66">
        <v>80</v>
      </c>
      <c r="X98" s="18">
        <v>0</v>
      </c>
      <c r="Y98" s="18">
        <f t="shared" si="14"/>
        <v>0</v>
      </c>
      <c r="Z98" s="66">
        <v>73</v>
      </c>
      <c r="AA98" s="66">
        <v>275</v>
      </c>
      <c r="AB98" s="18">
        <v>0</v>
      </c>
      <c r="AC98" s="10">
        <f t="shared" si="15"/>
        <v>0</v>
      </c>
    </row>
    <row r="99" spans="1:29">
      <c r="A99" s="17">
        <v>93</v>
      </c>
      <c r="B99" s="18" t="s">
        <v>1614</v>
      </c>
      <c r="C99" s="7" t="s">
        <v>430</v>
      </c>
      <c r="D99" s="18" t="s">
        <v>26</v>
      </c>
      <c r="E99" s="7">
        <v>8199</v>
      </c>
      <c r="F99" s="7">
        <v>6</v>
      </c>
      <c r="G99" s="18">
        <f t="shared" si="16"/>
        <v>6</v>
      </c>
      <c r="H99" s="7">
        <v>0</v>
      </c>
      <c r="I99" s="18">
        <v>0</v>
      </c>
      <c r="J99" s="18">
        <v>0</v>
      </c>
      <c r="K99" s="66">
        <v>60</v>
      </c>
      <c r="L99" s="18">
        <v>0</v>
      </c>
      <c r="M99" s="18">
        <f t="shared" si="11"/>
        <v>0</v>
      </c>
      <c r="N99" s="66">
        <v>6</v>
      </c>
      <c r="O99" s="66">
        <v>88</v>
      </c>
      <c r="P99" s="18">
        <v>0</v>
      </c>
      <c r="Q99" s="18">
        <f t="shared" si="12"/>
        <v>0</v>
      </c>
      <c r="R99" s="66">
        <v>7</v>
      </c>
      <c r="S99" s="66">
        <v>16</v>
      </c>
      <c r="T99" s="18">
        <v>0</v>
      </c>
      <c r="U99" s="18">
        <f t="shared" si="13"/>
        <v>0</v>
      </c>
      <c r="V99" s="66">
        <v>16</v>
      </c>
      <c r="W99" s="66">
        <v>80</v>
      </c>
      <c r="X99" s="18">
        <v>0</v>
      </c>
      <c r="Y99" s="18">
        <f t="shared" si="14"/>
        <v>0</v>
      </c>
      <c r="Z99" s="66">
        <v>74</v>
      </c>
      <c r="AA99" s="66">
        <v>275</v>
      </c>
      <c r="AB99" s="18">
        <v>0</v>
      </c>
      <c r="AC99" s="10">
        <f t="shared" si="15"/>
        <v>0</v>
      </c>
    </row>
    <row r="100" spans="1:29">
      <c r="A100" s="17">
        <v>94</v>
      </c>
      <c r="B100" s="18" t="s">
        <v>1614</v>
      </c>
      <c r="C100" s="7" t="s">
        <v>431</v>
      </c>
      <c r="D100" s="18" t="s">
        <v>26</v>
      </c>
      <c r="E100" s="7">
        <v>3279</v>
      </c>
      <c r="F100" s="7">
        <v>5</v>
      </c>
      <c r="G100" s="18">
        <f t="shared" si="16"/>
        <v>5</v>
      </c>
      <c r="H100" s="7">
        <v>0</v>
      </c>
      <c r="I100" s="18">
        <v>0</v>
      </c>
      <c r="J100" s="18">
        <v>0</v>
      </c>
      <c r="K100" s="66">
        <v>60</v>
      </c>
      <c r="L100" s="18">
        <v>0</v>
      </c>
      <c r="M100" s="18">
        <f t="shared" ref="M100:M162" si="17">IF((F100&gt;K100),E100,0)</f>
        <v>0</v>
      </c>
      <c r="N100" s="66">
        <v>5</v>
      </c>
      <c r="O100" s="66">
        <v>88</v>
      </c>
      <c r="P100" s="18">
        <v>0</v>
      </c>
      <c r="Q100" s="18">
        <f t="shared" ref="Q100:Q162" si="18">IF((N100&gt;O100),E100,0)</f>
        <v>0</v>
      </c>
      <c r="R100" s="66">
        <v>6</v>
      </c>
      <c r="S100" s="66">
        <v>16</v>
      </c>
      <c r="T100" s="18">
        <v>0</v>
      </c>
      <c r="U100" s="18">
        <f t="shared" ref="U100:U162" si="19">IF((R100&gt;S100),E100,0)</f>
        <v>0</v>
      </c>
      <c r="V100" s="66">
        <v>15</v>
      </c>
      <c r="W100" s="66">
        <v>80</v>
      </c>
      <c r="X100" s="18">
        <v>0</v>
      </c>
      <c r="Y100" s="18">
        <f t="shared" ref="Y100:Y162" si="20">IF((V100&gt;W100),E100,0)</f>
        <v>0</v>
      </c>
      <c r="Z100" s="66">
        <v>72</v>
      </c>
      <c r="AA100" s="66">
        <v>275</v>
      </c>
      <c r="AB100" s="18">
        <v>0</v>
      </c>
      <c r="AC100" s="10">
        <f t="shared" ref="AC100:AC162" si="21">IF((Z100&gt;AA100),E100,0)</f>
        <v>0</v>
      </c>
    </row>
    <row r="101" spans="1:29">
      <c r="A101" s="17">
        <v>95</v>
      </c>
      <c r="B101" s="18" t="s">
        <v>1614</v>
      </c>
      <c r="C101" s="7" t="s">
        <v>107</v>
      </c>
      <c r="D101" s="18" t="s">
        <v>26</v>
      </c>
      <c r="E101" s="7">
        <v>2436</v>
      </c>
      <c r="F101" s="7">
        <v>7</v>
      </c>
      <c r="G101" s="18">
        <f t="shared" si="16"/>
        <v>7</v>
      </c>
      <c r="H101" s="7">
        <v>0</v>
      </c>
      <c r="I101" s="18">
        <v>0</v>
      </c>
      <c r="J101" s="18">
        <v>0</v>
      </c>
      <c r="K101" s="66">
        <v>60</v>
      </c>
      <c r="L101" s="18">
        <v>0</v>
      </c>
      <c r="M101" s="18">
        <f t="shared" si="17"/>
        <v>0</v>
      </c>
      <c r="N101" s="66">
        <v>7</v>
      </c>
      <c r="O101" s="66">
        <v>88</v>
      </c>
      <c r="P101" s="18">
        <v>0</v>
      </c>
      <c r="Q101" s="18">
        <f t="shared" si="18"/>
        <v>0</v>
      </c>
      <c r="R101" s="66">
        <v>4</v>
      </c>
      <c r="S101" s="66">
        <v>16</v>
      </c>
      <c r="T101" s="18">
        <v>0</v>
      </c>
      <c r="U101" s="18">
        <f t="shared" si="19"/>
        <v>0</v>
      </c>
      <c r="V101" s="66">
        <v>20</v>
      </c>
      <c r="W101" s="66">
        <v>80</v>
      </c>
      <c r="X101" s="18">
        <v>0</v>
      </c>
      <c r="Y101" s="18">
        <f t="shared" si="20"/>
        <v>0</v>
      </c>
      <c r="Z101" s="66">
        <v>81</v>
      </c>
      <c r="AA101" s="66">
        <v>275</v>
      </c>
      <c r="AB101" s="18">
        <v>0</v>
      </c>
      <c r="AC101" s="10">
        <f t="shared" si="21"/>
        <v>0</v>
      </c>
    </row>
    <row r="102" spans="1:29">
      <c r="A102" s="17">
        <v>96</v>
      </c>
      <c r="B102" s="18" t="s">
        <v>1614</v>
      </c>
      <c r="C102" s="7" t="s">
        <v>432</v>
      </c>
      <c r="D102" s="18" t="s">
        <v>26</v>
      </c>
      <c r="E102" s="7">
        <v>76</v>
      </c>
      <c r="F102" s="7">
        <v>5</v>
      </c>
      <c r="G102" s="18">
        <f t="shared" si="16"/>
        <v>5</v>
      </c>
      <c r="H102" s="7">
        <v>0</v>
      </c>
      <c r="I102" s="18">
        <v>0</v>
      </c>
      <c r="J102" s="18">
        <v>0</v>
      </c>
      <c r="K102" s="66">
        <v>60</v>
      </c>
      <c r="L102" s="18">
        <v>0</v>
      </c>
      <c r="M102" s="18">
        <f t="shared" si="17"/>
        <v>0</v>
      </c>
      <c r="N102" s="66">
        <v>5</v>
      </c>
      <c r="O102" s="66">
        <v>88</v>
      </c>
      <c r="P102" s="18">
        <v>0</v>
      </c>
      <c r="Q102" s="18">
        <f t="shared" si="18"/>
        <v>0</v>
      </c>
      <c r="R102" s="66">
        <v>22</v>
      </c>
      <c r="S102" s="66">
        <v>16</v>
      </c>
      <c r="T102" s="18">
        <v>0</v>
      </c>
      <c r="U102" s="18">
        <f t="shared" si="19"/>
        <v>76</v>
      </c>
      <c r="V102" s="66">
        <v>96</v>
      </c>
      <c r="W102" s="66">
        <v>80</v>
      </c>
      <c r="X102" s="18">
        <v>0</v>
      </c>
      <c r="Y102" s="18">
        <f t="shared" si="20"/>
        <v>76</v>
      </c>
      <c r="Z102" s="66">
        <v>16</v>
      </c>
      <c r="AA102" s="66">
        <v>275</v>
      </c>
      <c r="AB102" s="18">
        <v>0</v>
      </c>
      <c r="AC102" s="10">
        <f t="shared" si="21"/>
        <v>0</v>
      </c>
    </row>
    <row r="103" spans="1:29">
      <c r="A103" s="17">
        <v>97</v>
      </c>
      <c r="B103" s="18" t="s">
        <v>1614</v>
      </c>
      <c r="C103" s="7" t="s">
        <v>433</v>
      </c>
      <c r="D103" s="18" t="s">
        <v>26</v>
      </c>
      <c r="E103" s="7">
        <v>5308</v>
      </c>
      <c r="F103" s="7">
        <v>15</v>
      </c>
      <c r="G103" s="18">
        <f t="shared" si="16"/>
        <v>15</v>
      </c>
      <c r="H103" s="7">
        <v>0</v>
      </c>
      <c r="I103" s="18">
        <v>0</v>
      </c>
      <c r="J103" s="18">
        <v>0</v>
      </c>
      <c r="K103" s="66">
        <v>60</v>
      </c>
      <c r="L103" s="18">
        <v>0</v>
      </c>
      <c r="M103" s="18">
        <f t="shared" si="17"/>
        <v>0</v>
      </c>
      <c r="N103" s="66">
        <v>15</v>
      </c>
      <c r="O103" s="66">
        <v>88</v>
      </c>
      <c r="P103" s="18">
        <v>0</v>
      </c>
      <c r="Q103" s="18">
        <f t="shared" si="18"/>
        <v>0</v>
      </c>
      <c r="R103" s="66">
        <v>30</v>
      </c>
      <c r="S103" s="66">
        <v>16</v>
      </c>
      <c r="T103" s="18">
        <v>0</v>
      </c>
      <c r="U103" s="18">
        <f t="shared" si="19"/>
        <v>5308</v>
      </c>
      <c r="V103" s="66">
        <v>14</v>
      </c>
      <c r="W103" s="66">
        <v>80</v>
      </c>
      <c r="X103" s="18">
        <v>0</v>
      </c>
      <c r="Y103" s="18">
        <f t="shared" si="20"/>
        <v>0</v>
      </c>
      <c r="Z103" s="66">
        <v>223</v>
      </c>
      <c r="AA103" s="66">
        <v>275</v>
      </c>
      <c r="AB103" s="18">
        <v>0</v>
      </c>
      <c r="AC103" s="10">
        <f t="shared" si="21"/>
        <v>0</v>
      </c>
    </row>
    <row r="104" spans="1:29">
      <c r="A104" s="17">
        <v>98</v>
      </c>
      <c r="B104" s="18" t="s">
        <v>1614</v>
      </c>
      <c r="C104" s="7" t="s">
        <v>434</v>
      </c>
      <c r="D104" s="18" t="s">
        <v>26</v>
      </c>
      <c r="E104" s="7">
        <v>8955</v>
      </c>
      <c r="F104" s="7">
        <v>45</v>
      </c>
      <c r="G104" s="18">
        <f t="shared" si="16"/>
        <v>45</v>
      </c>
      <c r="H104" s="7">
        <v>0</v>
      </c>
      <c r="I104" s="18">
        <v>0</v>
      </c>
      <c r="J104" s="18">
        <v>0</v>
      </c>
      <c r="K104" s="66">
        <v>60</v>
      </c>
      <c r="L104" s="18">
        <v>0</v>
      </c>
      <c r="M104" s="18">
        <f t="shared" si="17"/>
        <v>0</v>
      </c>
      <c r="N104" s="66">
        <v>45</v>
      </c>
      <c r="O104" s="66">
        <v>88</v>
      </c>
      <c r="P104" s="18">
        <v>0</v>
      </c>
      <c r="Q104" s="18">
        <f t="shared" si="18"/>
        <v>0</v>
      </c>
      <c r="R104" s="66">
        <v>11</v>
      </c>
      <c r="S104" s="66">
        <v>16</v>
      </c>
      <c r="T104" s="18">
        <v>0</v>
      </c>
      <c r="U104" s="18">
        <f t="shared" si="19"/>
        <v>0</v>
      </c>
      <c r="V104" s="66">
        <v>44</v>
      </c>
      <c r="W104" s="66">
        <v>80</v>
      </c>
      <c r="X104" s="18">
        <v>0</v>
      </c>
      <c r="Y104" s="18">
        <f t="shared" si="20"/>
        <v>0</v>
      </c>
      <c r="Z104" s="66">
        <v>22</v>
      </c>
      <c r="AA104" s="66">
        <v>275</v>
      </c>
      <c r="AB104" s="18">
        <v>0</v>
      </c>
      <c r="AC104" s="10">
        <f t="shared" si="21"/>
        <v>0</v>
      </c>
    </row>
    <row r="105" spans="1:29">
      <c r="A105" s="17">
        <v>99</v>
      </c>
      <c r="B105" s="18" t="s">
        <v>1614</v>
      </c>
      <c r="C105" s="7" t="s">
        <v>435</v>
      </c>
      <c r="D105" s="18" t="s">
        <v>26</v>
      </c>
      <c r="E105" s="7">
        <v>10755</v>
      </c>
      <c r="F105" s="7">
        <v>23</v>
      </c>
      <c r="G105" s="18">
        <f t="shared" si="16"/>
        <v>23</v>
      </c>
      <c r="H105" s="7">
        <v>0</v>
      </c>
      <c r="I105" s="18">
        <v>0</v>
      </c>
      <c r="J105" s="18">
        <v>0</v>
      </c>
      <c r="K105" s="66">
        <v>60</v>
      </c>
      <c r="L105" s="18">
        <v>0</v>
      </c>
      <c r="M105" s="18">
        <f t="shared" si="17"/>
        <v>0</v>
      </c>
      <c r="N105" s="66">
        <v>23</v>
      </c>
      <c r="O105" s="66">
        <v>88</v>
      </c>
      <c r="P105" s="18">
        <v>0</v>
      </c>
      <c r="Q105" s="18">
        <f t="shared" si="18"/>
        <v>0</v>
      </c>
      <c r="R105" s="66">
        <v>94</v>
      </c>
      <c r="S105" s="66">
        <v>16</v>
      </c>
      <c r="T105" s="18">
        <v>0</v>
      </c>
      <c r="U105" s="18">
        <f t="shared" si="19"/>
        <v>10755</v>
      </c>
      <c r="V105" s="66">
        <v>149</v>
      </c>
      <c r="W105" s="66">
        <v>80</v>
      </c>
      <c r="X105" s="18">
        <v>0</v>
      </c>
      <c r="Y105" s="18">
        <f t="shared" si="20"/>
        <v>10755</v>
      </c>
      <c r="Z105" s="66">
        <v>94</v>
      </c>
      <c r="AA105" s="66">
        <v>275</v>
      </c>
      <c r="AB105" s="18">
        <v>0</v>
      </c>
      <c r="AC105" s="10">
        <f t="shared" si="21"/>
        <v>0</v>
      </c>
    </row>
    <row r="106" spans="1:29">
      <c r="A106" s="17">
        <v>100</v>
      </c>
      <c r="B106" s="18" t="s">
        <v>1614</v>
      </c>
      <c r="C106" s="7" t="s">
        <v>436</v>
      </c>
      <c r="D106" s="18" t="s">
        <v>26</v>
      </c>
      <c r="E106" s="7">
        <v>1147</v>
      </c>
      <c r="F106" s="7">
        <v>8</v>
      </c>
      <c r="G106" s="18">
        <f t="shared" si="16"/>
        <v>8</v>
      </c>
      <c r="H106" s="7">
        <v>0</v>
      </c>
      <c r="I106" s="18">
        <v>0</v>
      </c>
      <c r="J106" s="18">
        <v>0</v>
      </c>
      <c r="K106" s="66">
        <v>60</v>
      </c>
      <c r="L106" s="18">
        <v>0</v>
      </c>
      <c r="M106" s="18">
        <f t="shared" si="17"/>
        <v>0</v>
      </c>
      <c r="N106" s="66">
        <v>8</v>
      </c>
      <c r="O106" s="66">
        <v>88</v>
      </c>
      <c r="P106" s="18">
        <v>0</v>
      </c>
      <c r="Q106" s="18">
        <f t="shared" si="18"/>
        <v>0</v>
      </c>
      <c r="R106" s="66">
        <v>59</v>
      </c>
      <c r="S106" s="66">
        <v>16</v>
      </c>
      <c r="T106" s="18">
        <v>0</v>
      </c>
      <c r="U106" s="18">
        <f t="shared" si="19"/>
        <v>1147</v>
      </c>
      <c r="V106" s="66">
        <v>133</v>
      </c>
      <c r="W106" s="66">
        <v>80</v>
      </c>
      <c r="X106" s="18">
        <v>0</v>
      </c>
      <c r="Y106" s="18">
        <f t="shared" si="20"/>
        <v>1147</v>
      </c>
      <c r="Z106" s="66">
        <v>52</v>
      </c>
      <c r="AA106" s="66">
        <v>275</v>
      </c>
      <c r="AB106" s="18">
        <v>0</v>
      </c>
      <c r="AC106" s="10">
        <f t="shared" si="21"/>
        <v>0</v>
      </c>
    </row>
    <row r="107" spans="1:29">
      <c r="A107" s="17">
        <v>101</v>
      </c>
      <c r="B107" s="18" t="s">
        <v>1614</v>
      </c>
      <c r="C107" s="7" t="s">
        <v>437</v>
      </c>
      <c r="D107" s="18" t="s">
        <v>26</v>
      </c>
      <c r="E107" s="7">
        <v>6428</v>
      </c>
      <c r="F107" s="7">
        <v>17</v>
      </c>
      <c r="G107" s="18">
        <f t="shared" si="16"/>
        <v>17</v>
      </c>
      <c r="H107" s="7">
        <v>0</v>
      </c>
      <c r="I107" s="18">
        <v>0</v>
      </c>
      <c r="J107" s="18">
        <v>0</v>
      </c>
      <c r="K107" s="66">
        <v>60</v>
      </c>
      <c r="L107" s="18">
        <v>0</v>
      </c>
      <c r="M107" s="18">
        <f t="shared" si="17"/>
        <v>0</v>
      </c>
      <c r="N107" s="66">
        <v>17</v>
      </c>
      <c r="O107" s="66">
        <v>88</v>
      </c>
      <c r="P107" s="18">
        <v>0</v>
      </c>
      <c r="Q107" s="18">
        <f t="shared" si="18"/>
        <v>0</v>
      </c>
      <c r="R107" s="66">
        <v>52</v>
      </c>
      <c r="S107" s="66">
        <v>16</v>
      </c>
      <c r="T107" s="18">
        <v>0</v>
      </c>
      <c r="U107" s="18">
        <f t="shared" si="19"/>
        <v>6428</v>
      </c>
      <c r="V107" s="66">
        <v>127</v>
      </c>
      <c r="W107" s="66">
        <v>80</v>
      </c>
      <c r="X107" s="18">
        <v>0</v>
      </c>
      <c r="Y107" s="18">
        <f t="shared" si="20"/>
        <v>6428</v>
      </c>
      <c r="Z107" s="66">
        <v>87</v>
      </c>
      <c r="AA107" s="66">
        <v>275</v>
      </c>
      <c r="AB107" s="18">
        <v>0</v>
      </c>
      <c r="AC107" s="10">
        <f t="shared" si="21"/>
        <v>0</v>
      </c>
    </row>
    <row r="108" spans="1:29">
      <c r="A108" s="17">
        <v>102</v>
      </c>
      <c r="B108" s="18" t="s">
        <v>1614</v>
      </c>
      <c r="C108" s="7" t="s">
        <v>438</v>
      </c>
      <c r="D108" s="18" t="s">
        <v>26</v>
      </c>
      <c r="E108" s="7">
        <v>11212</v>
      </c>
      <c r="F108" s="7">
        <v>18</v>
      </c>
      <c r="G108" s="18">
        <f t="shared" si="16"/>
        <v>18</v>
      </c>
      <c r="H108" s="7">
        <v>0</v>
      </c>
      <c r="I108" s="18">
        <v>0</v>
      </c>
      <c r="J108" s="18">
        <v>0</v>
      </c>
      <c r="K108" s="66">
        <v>60</v>
      </c>
      <c r="L108" s="18">
        <v>0</v>
      </c>
      <c r="M108" s="18">
        <f t="shared" si="17"/>
        <v>0</v>
      </c>
      <c r="N108" s="66">
        <v>18</v>
      </c>
      <c r="O108" s="66">
        <v>88</v>
      </c>
      <c r="P108" s="18">
        <v>0</v>
      </c>
      <c r="Q108" s="18">
        <f t="shared" si="18"/>
        <v>0</v>
      </c>
      <c r="R108" s="66">
        <v>106</v>
      </c>
      <c r="S108" s="66">
        <v>16</v>
      </c>
      <c r="T108" s="18">
        <v>0</v>
      </c>
      <c r="U108" s="18">
        <f t="shared" si="19"/>
        <v>11212</v>
      </c>
      <c r="V108" s="66">
        <v>203</v>
      </c>
      <c r="W108" s="66">
        <v>80</v>
      </c>
      <c r="X108" s="18">
        <v>0</v>
      </c>
      <c r="Y108" s="18">
        <f t="shared" si="20"/>
        <v>11212</v>
      </c>
      <c r="Z108" s="66">
        <v>83</v>
      </c>
      <c r="AA108" s="66">
        <v>275</v>
      </c>
      <c r="AB108" s="18">
        <v>0</v>
      </c>
      <c r="AC108" s="10">
        <f t="shared" si="21"/>
        <v>0</v>
      </c>
    </row>
    <row r="109" spans="1:29">
      <c r="A109" s="17">
        <v>103</v>
      </c>
      <c r="B109" s="18" t="s">
        <v>1614</v>
      </c>
      <c r="C109" s="7" t="s">
        <v>439</v>
      </c>
      <c r="D109" s="18" t="s">
        <v>26</v>
      </c>
      <c r="E109" s="7">
        <v>8607</v>
      </c>
      <c r="F109" s="7">
        <v>36</v>
      </c>
      <c r="G109" s="18">
        <f t="shared" si="16"/>
        <v>36</v>
      </c>
      <c r="H109" s="7">
        <v>0</v>
      </c>
      <c r="I109" s="18">
        <v>0</v>
      </c>
      <c r="J109" s="18">
        <v>0</v>
      </c>
      <c r="K109" s="66">
        <v>60</v>
      </c>
      <c r="L109" s="18">
        <v>0</v>
      </c>
      <c r="M109" s="18">
        <f t="shared" si="17"/>
        <v>0</v>
      </c>
      <c r="N109" s="66">
        <v>36</v>
      </c>
      <c r="O109" s="66">
        <v>88</v>
      </c>
      <c r="P109" s="18">
        <v>0</v>
      </c>
      <c r="Q109" s="18">
        <f t="shared" si="18"/>
        <v>0</v>
      </c>
      <c r="R109" s="66">
        <v>88</v>
      </c>
      <c r="S109" s="66">
        <v>16</v>
      </c>
      <c r="T109" s="18">
        <v>0</v>
      </c>
      <c r="U109" s="18">
        <f t="shared" si="19"/>
        <v>8607</v>
      </c>
      <c r="V109" s="66">
        <v>197</v>
      </c>
      <c r="W109" s="66">
        <v>80</v>
      </c>
      <c r="X109" s="18">
        <v>0</v>
      </c>
      <c r="Y109" s="18">
        <f t="shared" si="20"/>
        <v>8607</v>
      </c>
      <c r="Z109" s="66">
        <v>206</v>
      </c>
      <c r="AA109" s="66">
        <v>275</v>
      </c>
      <c r="AB109" s="18">
        <v>0</v>
      </c>
      <c r="AC109" s="10">
        <f t="shared" si="21"/>
        <v>0</v>
      </c>
    </row>
    <row r="110" spans="1:29">
      <c r="A110" s="17">
        <v>104</v>
      </c>
      <c r="B110" s="18" t="s">
        <v>1614</v>
      </c>
      <c r="C110" s="7" t="s">
        <v>440</v>
      </c>
      <c r="D110" s="18" t="s">
        <v>26</v>
      </c>
      <c r="E110" s="7">
        <v>2613</v>
      </c>
      <c r="F110" s="7">
        <v>14</v>
      </c>
      <c r="G110" s="18">
        <f t="shared" si="16"/>
        <v>14</v>
      </c>
      <c r="H110" s="7">
        <v>0</v>
      </c>
      <c r="I110" s="18">
        <v>0</v>
      </c>
      <c r="J110" s="18">
        <v>0</v>
      </c>
      <c r="K110" s="66">
        <v>60</v>
      </c>
      <c r="L110" s="18">
        <v>0</v>
      </c>
      <c r="M110" s="18">
        <f t="shared" si="17"/>
        <v>0</v>
      </c>
      <c r="N110" s="66">
        <v>14</v>
      </c>
      <c r="O110" s="66">
        <v>88</v>
      </c>
      <c r="P110" s="18">
        <v>0</v>
      </c>
      <c r="Q110" s="18">
        <f t="shared" si="18"/>
        <v>0</v>
      </c>
      <c r="R110" s="66">
        <v>75</v>
      </c>
      <c r="S110" s="66">
        <v>16</v>
      </c>
      <c r="T110" s="18">
        <v>0</v>
      </c>
      <c r="U110" s="18">
        <f t="shared" si="19"/>
        <v>2613</v>
      </c>
      <c r="V110" s="66">
        <v>154</v>
      </c>
      <c r="W110" s="66">
        <v>80</v>
      </c>
      <c r="X110" s="18">
        <v>0</v>
      </c>
      <c r="Y110" s="18">
        <f t="shared" si="20"/>
        <v>2613</v>
      </c>
      <c r="Z110" s="66">
        <v>81</v>
      </c>
      <c r="AA110" s="66">
        <v>275</v>
      </c>
      <c r="AB110" s="18">
        <v>0</v>
      </c>
      <c r="AC110" s="10">
        <f t="shared" si="21"/>
        <v>0</v>
      </c>
    </row>
    <row r="111" spans="1:29">
      <c r="A111" s="17">
        <v>105</v>
      </c>
      <c r="B111" s="18" t="s">
        <v>1614</v>
      </c>
      <c r="C111" s="7" t="s">
        <v>441</v>
      </c>
      <c r="D111" s="18" t="s">
        <v>26</v>
      </c>
      <c r="E111" s="7">
        <v>2158</v>
      </c>
      <c r="F111" s="7">
        <v>10</v>
      </c>
      <c r="G111" s="18">
        <f t="shared" si="16"/>
        <v>10</v>
      </c>
      <c r="H111" s="7">
        <v>0</v>
      </c>
      <c r="I111" s="18">
        <v>0</v>
      </c>
      <c r="J111" s="18">
        <v>0</v>
      </c>
      <c r="K111" s="66">
        <v>60</v>
      </c>
      <c r="L111" s="18">
        <v>0</v>
      </c>
      <c r="M111" s="18">
        <f t="shared" si="17"/>
        <v>0</v>
      </c>
      <c r="N111" s="66">
        <v>10</v>
      </c>
      <c r="O111" s="66">
        <v>88</v>
      </c>
      <c r="P111" s="18">
        <v>0</v>
      </c>
      <c r="Q111" s="18">
        <f t="shared" si="18"/>
        <v>0</v>
      </c>
      <c r="R111" s="66">
        <v>96</v>
      </c>
      <c r="S111" s="66">
        <v>16</v>
      </c>
      <c r="T111" s="18">
        <v>0</v>
      </c>
      <c r="U111" s="18">
        <f t="shared" si="19"/>
        <v>2158</v>
      </c>
      <c r="V111" s="66">
        <v>198</v>
      </c>
      <c r="W111" s="66">
        <v>80</v>
      </c>
      <c r="X111" s="18">
        <v>0</v>
      </c>
      <c r="Y111" s="18">
        <f t="shared" si="20"/>
        <v>2158</v>
      </c>
      <c r="Z111" s="66">
        <v>97</v>
      </c>
      <c r="AA111" s="66">
        <v>275</v>
      </c>
      <c r="AB111" s="18">
        <v>0</v>
      </c>
      <c r="AC111" s="10">
        <f t="shared" si="21"/>
        <v>0</v>
      </c>
    </row>
    <row r="112" spans="1:29">
      <c r="A112" s="17">
        <v>106</v>
      </c>
      <c r="B112" s="18" t="s">
        <v>1614</v>
      </c>
      <c r="C112" s="7" t="s">
        <v>442</v>
      </c>
      <c r="D112" s="18" t="s">
        <v>26</v>
      </c>
      <c r="E112" s="7">
        <v>2903</v>
      </c>
      <c r="F112" s="7">
        <v>19</v>
      </c>
      <c r="G112" s="18">
        <f t="shared" si="16"/>
        <v>19</v>
      </c>
      <c r="H112" s="7">
        <v>0</v>
      </c>
      <c r="I112" s="18">
        <v>0</v>
      </c>
      <c r="J112" s="18">
        <v>0</v>
      </c>
      <c r="K112" s="66">
        <v>60</v>
      </c>
      <c r="L112" s="18">
        <v>0</v>
      </c>
      <c r="M112" s="18">
        <f t="shared" si="17"/>
        <v>0</v>
      </c>
      <c r="N112" s="66">
        <v>19</v>
      </c>
      <c r="O112" s="66">
        <v>88</v>
      </c>
      <c r="P112" s="18">
        <v>0</v>
      </c>
      <c r="Q112" s="18">
        <f t="shared" si="18"/>
        <v>0</v>
      </c>
      <c r="R112" s="66">
        <v>62</v>
      </c>
      <c r="S112" s="66">
        <v>16</v>
      </c>
      <c r="T112" s="18">
        <v>0</v>
      </c>
      <c r="U112" s="18">
        <f t="shared" si="19"/>
        <v>2903</v>
      </c>
      <c r="V112" s="66">
        <v>116</v>
      </c>
      <c r="W112" s="66">
        <v>80</v>
      </c>
      <c r="X112" s="18">
        <v>0</v>
      </c>
      <c r="Y112" s="18">
        <f t="shared" si="20"/>
        <v>2903</v>
      </c>
      <c r="Z112" s="66">
        <v>78</v>
      </c>
      <c r="AA112" s="66">
        <v>275</v>
      </c>
      <c r="AB112" s="18">
        <v>0</v>
      </c>
      <c r="AC112" s="10">
        <f t="shared" si="21"/>
        <v>0</v>
      </c>
    </row>
    <row r="113" spans="1:29">
      <c r="A113" s="17">
        <v>107</v>
      </c>
      <c r="B113" s="18" t="s">
        <v>1614</v>
      </c>
      <c r="C113" s="7" t="s">
        <v>443</v>
      </c>
      <c r="D113" s="18" t="s">
        <v>26</v>
      </c>
      <c r="E113" s="7">
        <v>6149</v>
      </c>
      <c r="F113" s="7">
        <v>30</v>
      </c>
      <c r="G113" s="18">
        <f t="shared" si="16"/>
        <v>30</v>
      </c>
      <c r="H113" s="7">
        <v>0</v>
      </c>
      <c r="I113" s="18">
        <v>0</v>
      </c>
      <c r="J113" s="18">
        <v>0</v>
      </c>
      <c r="K113" s="66">
        <v>60</v>
      </c>
      <c r="L113" s="18">
        <v>0</v>
      </c>
      <c r="M113" s="18">
        <f t="shared" si="17"/>
        <v>0</v>
      </c>
      <c r="N113" s="66">
        <v>30</v>
      </c>
      <c r="O113" s="66">
        <v>88</v>
      </c>
      <c r="P113" s="18">
        <v>0</v>
      </c>
      <c r="Q113" s="18">
        <f t="shared" si="18"/>
        <v>0</v>
      </c>
      <c r="R113" s="66">
        <v>14</v>
      </c>
      <c r="S113" s="66">
        <v>16</v>
      </c>
      <c r="T113" s="18">
        <v>0</v>
      </c>
      <c r="U113" s="18">
        <f t="shared" si="19"/>
        <v>0</v>
      </c>
      <c r="V113" s="66">
        <v>51</v>
      </c>
      <c r="W113" s="66">
        <v>80</v>
      </c>
      <c r="X113" s="18">
        <v>0</v>
      </c>
      <c r="Y113" s="18">
        <f t="shared" si="20"/>
        <v>0</v>
      </c>
      <c r="Z113" s="66">
        <v>214</v>
      </c>
      <c r="AA113" s="66">
        <v>275</v>
      </c>
      <c r="AB113" s="18">
        <v>0</v>
      </c>
      <c r="AC113" s="10">
        <f t="shared" si="21"/>
        <v>0</v>
      </c>
    </row>
    <row r="114" spans="1:29">
      <c r="A114" s="17">
        <v>108</v>
      </c>
      <c r="B114" s="18" t="s">
        <v>1614</v>
      </c>
      <c r="C114" s="7" t="s">
        <v>444</v>
      </c>
      <c r="D114" s="18" t="s">
        <v>26</v>
      </c>
      <c r="E114" s="7">
        <v>7558</v>
      </c>
      <c r="F114" s="7">
        <v>25</v>
      </c>
      <c r="G114" s="18">
        <f t="shared" si="16"/>
        <v>25</v>
      </c>
      <c r="H114" s="7">
        <v>0</v>
      </c>
      <c r="I114" s="18">
        <v>0</v>
      </c>
      <c r="J114" s="18">
        <v>0</v>
      </c>
      <c r="K114" s="66">
        <v>60</v>
      </c>
      <c r="L114" s="18">
        <v>0</v>
      </c>
      <c r="M114" s="18">
        <f t="shared" si="17"/>
        <v>0</v>
      </c>
      <c r="N114" s="66">
        <v>25</v>
      </c>
      <c r="O114" s="66">
        <v>88</v>
      </c>
      <c r="P114" s="18">
        <v>0</v>
      </c>
      <c r="Q114" s="18">
        <f t="shared" si="18"/>
        <v>0</v>
      </c>
      <c r="R114" s="66">
        <v>14</v>
      </c>
      <c r="S114" s="66">
        <v>16</v>
      </c>
      <c r="T114" s="18">
        <v>0</v>
      </c>
      <c r="U114" s="18">
        <f t="shared" si="19"/>
        <v>0</v>
      </c>
      <c r="V114" s="66">
        <v>62</v>
      </c>
      <c r="W114" s="66">
        <v>80</v>
      </c>
      <c r="X114" s="18">
        <v>0</v>
      </c>
      <c r="Y114" s="18">
        <f t="shared" si="20"/>
        <v>0</v>
      </c>
      <c r="Z114" s="66">
        <v>259</v>
      </c>
      <c r="AA114" s="66">
        <v>275</v>
      </c>
      <c r="AB114" s="18">
        <v>0</v>
      </c>
      <c r="AC114" s="10">
        <f t="shared" si="21"/>
        <v>0</v>
      </c>
    </row>
    <row r="115" spans="1:29">
      <c r="A115" s="17">
        <v>109</v>
      </c>
      <c r="B115" s="18" t="s">
        <v>1614</v>
      </c>
      <c r="C115" s="7" t="s">
        <v>445</v>
      </c>
      <c r="D115" s="18" t="s">
        <v>26</v>
      </c>
      <c r="E115" s="7">
        <v>31</v>
      </c>
      <c r="F115" s="7">
        <v>1</v>
      </c>
      <c r="G115" s="18">
        <f t="shared" si="16"/>
        <v>1</v>
      </c>
      <c r="H115" s="7">
        <v>0</v>
      </c>
      <c r="I115" s="18">
        <v>0</v>
      </c>
      <c r="J115" s="18">
        <v>0</v>
      </c>
      <c r="K115" s="66">
        <v>60</v>
      </c>
      <c r="L115" s="18">
        <v>0</v>
      </c>
      <c r="M115" s="18">
        <f t="shared" si="17"/>
        <v>0</v>
      </c>
      <c r="N115" s="66">
        <v>1</v>
      </c>
      <c r="O115" s="66">
        <v>88</v>
      </c>
      <c r="P115" s="18">
        <v>0</v>
      </c>
      <c r="Q115" s="18">
        <f t="shared" si="18"/>
        <v>0</v>
      </c>
      <c r="R115" s="66">
        <v>5</v>
      </c>
      <c r="S115" s="66">
        <v>16</v>
      </c>
      <c r="T115" s="18">
        <v>0</v>
      </c>
      <c r="U115" s="18">
        <f t="shared" si="19"/>
        <v>0</v>
      </c>
      <c r="V115" s="66">
        <v>17</v>
      </c>
      <c r="W115" s="66">
        <v>80</v>
      </c>
      <c r="X115" s="18">
        <v>0</v>
      </c>
      <c r="Y115" s="18">
        <f t="shared" si="20"/>
        <v>0</v>
      </c>
      <c r="Z115" s="66">
        <v>23</v>
      </c>
      <c r="AA115" s="66">
        <v>275</v>
      </c>
      <c r="AB115" s="18">
        <v>0</v>
      </c>
      <c r="AC115" s="10">
        <f t="shared" si="21"/>
        <v>0</v>
      </c>
    </row>
    <row r="116" spans="1:29">
      <c r="A116" s="17">
        <v>110</v>
      </c>
      <c r="B116" s="18" t="s">
        <v>1614</v>
      </c>
      <c r="C116" s="7" t="s">
        <v>446</v>
      </c>
      <c r="D116" s="18" t="s">
        <v>26</v>
      </c>
      <c r="E116" s="7">
        <v>10</v>
      </c>
      <c r="F116" s="7">
        <v>0</v>
      </c>
      <c r="G116" s="18">
        <f t="shared" si="16"/>
        <v>0</v>
      </c>
      <c r="H116" s="7">
        <v>0</v>
      </c>
      <c r="I116" s="18">
        <v>0</v>
      </c>
      <c r="J116" s="18">
        <v>0</v>
      </c>
      <c r="K116" s="66">
        <v>60</v>
      </c>
      <c r="L116" s="18">
        <v>0</v>
      </c>
      <c r="M116" s="18">
        <f t="shared" si="17"/>
        <v>0</v>
      </c>
      <c r="N116" s="66">
        <v>0</v>
      </c>
      <c r="O116" s="66">
        <v>88</v>
      </c>
      <c r="P116" s="18">
        <v>0</v>
      </c>
      <c r="Q116" s="18">
        <f t="shared" si="18"/>
        <v>0</v>
      </c>
      <c r="R116" s="66">
        <v>5</v>
      </c>
      <c r="S116" s="66">
        <v>16</v>
      </c>
      <c r="T116" s="18">
        <v>0</v>
      </c>
      <c r="U116" s="18">
        <f t="shared" si="19"/>
        <v>0</v>
      </c>
      <c r="V116" s="66">
        <v>17</v>
      </c>
      <c r="W116" s="66">
        <v>80</v>
      </c>
      <c r="X116" s="18">
        <v>0</v>
      </c>
      <c r="Y116" s="18">
        <f t="shared" si="20"/>
        <v>0</v>
      </c>
      <c r="Z116" s="66">
        <v>18</v>
      </c>
      <c r="AA116" s="66">
        <v>275</v>
      </c>
      <c r="AB116" s="18">
        <v>0</v>
      </c>
      <c r="AC116" s="10">
        <f t="shared" si="21"/>
        <v>0</v>
      </c>
    </row>
    <row r="117" spans="1:29">
      <c r="A117" s="17">
        <v>111</v>
      </c>
      <c r="B117" s="18" t="s">
        <v>1614</v>
      </c>
      <c r="C117" s="7" t="s">
        <v>447</v>
      </c>
      <c r="D117" s="18" t="s">
        <v>26</v>
      </c>
      <c r="E117" s="7">
        <v>25</v>
      </c>
      <c r="F117" s="7">
        <v>2</v>
      </c>
      <c r="G117" s="18">
        <f t="shared" si="16"/>
        <v>2</v>
      </c>
      <c r="H117" s="7">
        <v>0</v>
      </c>
      <c r="I117" s="18">
        <v>0</v>
      </c>
      <c r="J117" s="18">
        <v>0</v>
      </c>
      <c r="K117" s="66">
        <v>60</v>
      </c>
      <c r="L117" s="18">
        <v>0</v>
      </c>
      <c r="M117" s="18">
        <f t="shared" si="17"/>
        <v>0</v>
      </c>
      <c r="N117" s="66">
        <v>2</v>
      </c>
      <c r="O117" s="66">
        <v>88</v>
      </c>
      <c r="P117" s="18">
        <v>0</v>
      </c>
      <c r="Q117" s="18">
        <f t="shared" si="18"/>
        <v>0</v>
      </c>
      <c r="R117" s="66">
        <v>3</v>
      </c>
      <c r="S117" s="66">
        <v>16</v>
      </c>
      <c r="T117" s="18">
        <v>0</v>
      </c>
      <c r="U117" s="18">
        <f t="shared" si="19"/>
        <v>0</v>
      </c>
      <c r="V117" s="66">
        <v>14</v>
      </c>
      <c r="W117" s="66">
        <v>80</v>
      </c>
      <c r="X117" s="18">
        <v>0</v>
      </c>
      <c r="Y117" s="18">
        <f t="shared" si="20"/>
        <v>0</v>
      </c>
      <c r="Z117" s="66">
        <v>20</v>
      </c>
      <c r="AA117" s="66">
        <v>275</v>
      </c>
      <c r="AB117" s="18">
        <v>0</v>
      </c>
      <c r="AC117" s="10">
        <f t="shared" si="21"/>
        <v>0</v>
      </c>
    </row>
    <row r="118" spans="1:29">
      <c r="A118" s="17">
        <v>112</v>
      </c>
      <c r="B118" s="18" t="s">
        <v>1614</v>
      </c>
      <c r="C118" s="7" t="s">
        <v>448</v>
      </c>
      <c r="D118" s="18" t="s">
        <v>26</v>
      </c>
      <c r="E118" s="7">
        <v>100</v>
      </c>
      <c r="F118" s="7">
        <v>7</v>
      </c>
      <c r="G118" s="18">
        <f t="shared" si="16"/>
        <v>7</v>
      </c>
      <c r="H118" s="7">
        <v>0</v>
      </c>
      <c r="I118" s="18">
        <v>0</v>
      </c>
      <c r="J118" s="18">
        <v>0</v>
      </c>
      <c r="K118" s="66">
        <v>60</v>
      </c>
      <c r="L118" s="18">
        <v>0</v>
      </c>
      <c r="M118" s="18">
        <f t="shared" si="17"/>
        <v>0</v>
      </c>
      <c r="N118" s="66">
        <v>7</v>
      </c>
      <c r="O118" s="66">
        <v>88</v>
      </c>
      <c r="P118" s="18">
        <v>0</v>
      </c>
      <c r="Q118" s="18">
        <f t="shared" si="18"/>
        <v>0</v>
      </c>
      <c r="R118" s="66">
        <v>3</v>
      </c>
      <c r="S118" s="66">
        <v>16</v>
      </c>
      <c r="T118" s="18">
        <v>0</v>
      </c>
      <c r="U118" s="18">
        <f t="shared" si="19"/>
        <v>0</v>
      </c>
      <c r="V118" s="66">
        <v>14</v>
      </c>
      <c r="W118" s="66">
        <v>80</v>
      </c>
      <c r="X118" s="18">
        <v>0</v>
      </c>
      <c r="Y118" s="18">
        <f t="shared" si="20"/>
        <v>0</v>
      </c>
      <c r="Z118" s="66">
        <v>44</v>
      </c>
      <c r="AA118" s="66">
        <v>275</v>
      </c>
      <c r="AB118" s="18">
        <v>0</v>
      </c>
      <c r="AC118" s="10">
        <f t="shared" si="21"/>
        <v>0</v>
      </c>
    </row>
    <row r="119" spans="1:29">
      <c r="A119" s="17">
        <v>113</v>
      </c>
      <c r="B119" s="18" t="s">
        <v>1614</v>
      </c>
      <c r="C119" s="7" t="s">
        <v>449</v>
      </c>
      <c r="D119" s="18" t="s">
        <v>26</v>
      </c>
      <c r="E119" s="7">
        <v>695</v>
      </c>
      <c r="F119" s="7">
        <v>8</v>
      </c>
      <c r="G119" s="18">
        <f t="shared" si="16"/>
        <v>7</v>
      </c>
      <c r="H119" s="7">
        <v>1</v>
      </c>
      <c r="I119" s="18">
        <v>0</v>
      </c>
      <c r="J119" s="18">
        <v>0</v>
      </c>
      <c r="K119" s="66">
        <v>60</v>
      </c>
      <c r="L119" s="18">
        <v>0</v>
      </c>
      <c r="M119" s="18">
        <f t="shared" si="17"/>
        <v>0</v>
      </c>
      <c r="N119" s="66">
        <v>8</v>
      </c>
      <c r="O119" s="66">
        <v>88</v>
      </c>
      <c r="P119" s="18">
        <v>0</v>
      </c>
      <c r="Q119" s="18">
        <f t="shared" si="18"/>
        <v>0</v>
      </c>
      <c r="R119" s="66">
        <v>2</v>
      </c>
      <c r="S119" s="66">
        <v>16</v>
      </c>
      <c r="T119" s="18">
        <v>0</v>
      </c>
      <c r="U119" s="18">
        <f t="shared" si="19"/>
        <v>0</v>
      </c>
      <c r="V119" s="66">
        <v>10</v>
      </c>
      <c r="W119" s="66">
        <v>80</v>
      </c>
      <c r="X119" s="18">
        <v>0</v>
      </c>
      <c r="Y119" s="18">
        <f t="shared" si="20"/>
        <v>0</v>
      </c>
      <c r="Z119" s="66">
        <v>27</v>
      </c>
      <c r="AA119" s="66">
        <v>275</v>
      </c>
      <c r="AB119" s="18">
        <v>0</v>
      </c>
      <c r="AC119" s="10">
        <f t="shared" si="21"/>
        <v>0</v>
      </c>
    </row>
    <row r="120" spans="1:29">
      <c r="A120" s="17">
        <v>114</v>
      </c>
      <c r="B120" s="18" t="s">
        <v>1614</v>
      </c>
      <c r="C120" s="7" t="s">
        <v>450</v>
      </c>
      <c r="D120" s="18" t="s">
        <v>26</v>
      </c>
      <c r="E120" s="7">
        <v>79</v>
      </c>
      <c r="F120" s="7">
        <v>1</v>
      </c>
      <c r="G120" s="18">
        <f t="shared" si="16"/>
        <v>1</v>
      </c>
      <c r="H120" s="7">
        <v>0</v>
      </c>
      <c r="I120" s="18">
        <v>0</v>
      </c>
      <c r="J120" s="18">
        <v>0</v>
      </c>
      <c r="K120" s="66">
        <v>60</v>
      </c>
      <c r="L120" s="18">
        <v>0</v>
      </c>
      <c r="M120" s="18">
        <f t="shared" si="17"/>
        <v>0</v>
      </c>
      <c r="N120" s="66">
        <v>1</v>
      </c>
      <c r="O120" s="66">
        <v>88</v>
      </c>
      <c r="P120" s="18">
        <v>0</v>
      </c>
      <c r="Q120" s="18">
        <f t="shared" si="18"/>
        <v>0</v>
      </c>
      <c r="R120" s="66">
        <v>4</v>
      </c>
      <c r="S120" s="66">
        <v>16</v>
      </c>
      <c r="T120" s="18">
        <v>0</v>
      </c>
      <c r="U120" s="18">
        <f t="shared" si="19"/>
        <v>0</v>
      </c>
      <c r="V120" s="66">
        <v>13</v>
      </c>
      <c r="W120" s="66">
        <v>80</v>
      </c>
      <c r="X120" s="18">
        <v>0</v>
      </c>
      <c r="Y120" s="18">
        <f t="shared" si="20"/>
        <v>0</v>
      </c>
      <c r="Z120" s="66">
        <v>31</v>
      </c>
      <c r="AA120" s="66">
        <v>275</v>
      </c>
      <c r="AB120" s="18">
        <v>0</v>
      </c>
      <c r="AC120" s="10">
        <f t="shared" si="21"/>
        <v>0</v>
      </c>
    </row>
    <row r="121" spans="1:29">
      <c r="A121" s="17">
        <v>115</v>
      </c>
      <c r="B121" s="18" t="s">
        <v>1614</v>
      </c>
      <c r="C121" s="7" t="s">
        <v>451</v>
      </c>
      <c r="D121" s="18" t="s">
        <v>26</v>
      </c>
      <c r="E121" s="7">
        <v>89</v>
      </c>
      <c r="F121" s="7">
        <v>3</v>
      </c>
      <c r="G121" s="18">
        <f t="shared" si="16"/>
        <v>3</v>
      </c>
      <c r="H121" s="7">
        <v>0</v>
      </c>
      <c r="I121" s="18">
        <v>0</v>
      </c>
      <c r="J121" s="18">
        <v>0</v>
      </c>
      <c r="K121" s="66">
        <v>60</v>
      </c>
      <c r="L121" s="18">
        <v>0</v>
      </c>
      <c r="M121" s="18">
        <f t="shared" si="17"/>
        <v>0</v>
      </c>
      <c r="N121" s="66">
        <v>3</v>
      </c>
      <c r="O121" s="66">
        <v>88</v>
      </c>
      <c r="P121" s="18">
        <v>0</v>
      </c>
      <c r="Q121" s="18">
        <f t="shared" si="18"/>
        <v>0</v>
      </c>
      <c r="R121" s="66">
        <v>3</v>
      </c>
      <c r="S121" s="66">
        <v>16</v>
      </c>
      <c r="T121" s="18">
        <v>0</v>
      </c>
      <c r="U121" s="18">
        <f t="shared" si="19"/>
        <v>0</v>
      </c>
      <c r="V121" s="66">
        <v>4</v>
      </c>
      <c r="W121" s="66">
        <v>80</v>
      </c>
      <c r="X121" s="18">
        <v>0</v>
      </c>
      <c r="Y121" s="18">
        <f t="shared" si="20"/>
        <v>0</v>
      </c>
      <c r="Z121" s="66">
        <v>26</v>
      </c>
      <c r="AA121" s="66">
        <v>275</v>
      </c>
      <c r="AB121" s="18">
        <v>0</v>
      </c>
      <c r="AC121" s="10">
        <f t="shared" si="21"/>
        <v>0</v>
      </c>
    </row>
    <row r="122" spans="1:29">
      <c r="A122" s="17">
        <v>116</v>
      </c>
      <c r="B122" s="18" t="s">
        <v>1614</v>
      </c>
      <c r="C122" s="7" t="s">
        <v>452</v>
      </c>
      <c r="D122" s="18" t="s">
        <v>26</v>
      </c>
      <c r="E122" s="7">
        <v>530</v>
      </c>
      <c r="F122" s="7">
        <v>14</v>
      </c>
      <c r="G122" s="18">
        <f t="shared" si="16"/>
        <v>14</v>
      </c>
      <c r="H122" s="7">
        <v>0</v>
      </c>
      <c r="I122" s="18">
        <v>0</v>
      </c>
      <c r="J122" s="18">
        <v>0</v>
      </c>
      <c r="K122" s="66">
        <v>60</v>
      </c>
      <c r="L122" s="18">
        <v>0</v>
      </c>
      <c r="M122" s="18">
        <f t="shared" si="17"/>
        <v>0</v>
      </c>
      <c r="N122" s="66">
        <v>14</v>
      </c>
      <c r="O122" s="66">
        <v>88</v>
      </c>
      <c r="P122" s="18">
        <v>0</v>
      </c>
      <c r="Q122" s="18">
        <f t="shared" si="18"/>
        <v>0</v>
      </c>
      <c r="R122" s="66">
        <v>10</v>
      </c>
      <c r="S122" s="66">
        <v>16</v>
      </c>
      <c r="T122" s="18">
        <v>0</v>
      </c>
      <c r="U122" s="18">
        <f t="shared" si="19"/>
        <v>0</v>
      </c>
      <c r="V122" s="66">
        <v>32</v>
      </c>
      <c r="W122" s="66">
        <v>80</v>
      </c>
      <c r="X122" s="18">
        <v>0</v>
      </c>
      <c r="Y122" s="18">
        <f t="shared" si="20"/>
        <v>0</v>
      </c>
      <c r="Z122" s="66">
        <v>81</v>
      </c>
      <c r="AA122" s="66">
        <v>275</v>
      </c>
      <c r="AB122" s="18">
        <v>0</v>
      </c>
      <c r="AC122" s="10">
        <f t="shared" si="21"/>
        <v>0</v>
      </c>
    </row>
    <row r="123" spans="1:29">
      <c r="A123" s="17">
        <v>117</v>
      </c>
      <c r="B123" s="18" t="s">
        <v>1614</v>
      </c>
      <c r="C123" s="7" t="s">
        <v>453</v>
      </c>
      <c r="D123" s="18" t="s">
        <v>26</v>
      </c>
      <c r="E123" s="7">
        <v>1200</v>
      </c>
      <c r="F123" s="7">
        <v>5</v>
      </c>
      <c r="G123" s="18">
        <f t="shared" si="16"/>
        <v>5</v>
      </c>
      <c r="H123" s="7">
        <v>0</v>
      </c>
      <c r="I123" s="18">
        <v>0</v>
      </c>
      <c r="J123" s="18">
        <v>0</v>
      </c>
      <c r="K123" s="66">
        <v>60</v>
      </c>
      <c r="L123" s="18">
        <v>0</v>
      </c>
      <c r="M123" s="18">
        <f t="shared" si="17"/>
        <v>0</v>
      </c>
      <c r="N123" s="66">
        <v>5</v>
      </c>
      <c r="O123" s="66">
        <v>88</v>
      </c>
      <c r="P123" s="18">
        <v>0</v>
      </c>
      <c r="Q123" s="18">
        <f t="shared" si="18"/>
        <v>0</v>
      </c>
      <c r="R123" s="66">
        <v>3</v>
      </c>
      <c r="S123" s="66">
        <v>16</v>
      </c>
      <c r="T123" s="18">
        <v>0</v>
      </c>
      <c r="U123" s="18">
        <f t="shared" si="19"/>
        <v>0</v>
      </c>
      <c r="V123" s="66">
        <v>14</v>
      </c>
      <c r="W123" s="66">
        <v>80</v>
      </c>
      <c r="X123" s="18">
        <v>0</v>
      </c>
      <c r="Y123" s="18">
        <f t="shared" si="20"/>
        <v>0</v>
      </c>
      <c r="Z123" s="66">
        <v>75</v>
      </c>
      <c r="AA123" s="66">
        <v>275</v>
      </c>
      <c r="AB123" s="18">
        <v>0</v>
      </c>
      <c r="AC123" s="10">
        <f t="shared" si="21"/>
        <v>0</v>
      </c>
    </row>
    <row r="124" spans="1:29">
      <c r="A124" s="17">
        <v>118</v>
      </c>
      <c r="B124" s="18" t="s">
        <v>1614</v>
      </c>
      <c r="C124" s="7" t="s">
        <v>454</v>
      </c>
      <c r="D124" s="18" t="s">
        <v>26</v>
      </c>
      <c r="E124" s="7">
        <v>67</v>
      </c>
      <c r="F124" s="7">
        <v>5</v>
      </c>
      <c r="G124" s="18">
        <f t="shared" si="16"/>
        <v>5</v>
      </c>
      <c r="H124" s="7">
        <v>0</v>
      </c>
      <c r="I124" s="18">
        <v>0</v>
      </c>
      <c r="J124" s="18">
        <v>0</v>
      </c>
      <c r="K124" s="66">
        <v>60</v>
      </c>
      <c r="L124" s="18">
        <v>0</v>
      </c>
      <c r="M124" s="18">
        <f t="shared" si="17"/>
        <v>0</v>
      </c>
      <c r="N124" s="66">
        <v>5</v>
      </c>
      <c r="O124" s="66">
        <v>88</v>
      </c>
      <c r="P124" s="18">
        <v>0</v>
      </c>
      <c r="Q124" s="18">
        <f t="shared" si="18"/>
        <v>0</v>
      </c>
      <c r="R124" s="66">
        <v>5</v>
      </c>
      <c r="S124" s="66">
        <v>16</v>
      </c>
      <c r="T124" s="18">
        <v>0</v>
      </c>
      <c r="U124" s="18">
        <f t="shared" si="19"/>
        <v>0</v>
      </c>
      <c r="V124" s="66">
        <v>21</v>
      </c>
      <c r="W124" s="66">
        <v>80</v>
      </c>
      <c r="X124" s="18">
        <v>0</v>
      </c>
      <c r="Y124" s="18">
        <f t="shared" si="20"/>
        <v>0</v>
      </c>
      <c r="Z124" s="66">
        <v>51</v>
      </c>
      <c r="AA124" s="66">
        <v>275</v>
      </c>
      <c r="AB124" s="18">
        <v>0</v>
      </c>
      <c r="AC124" s="10">
        <f t="shared" si="21"/>
        <v>0</v>
      </c>
    </row>
    <row r="125" spans="1:29">
      <c r="A125" s="17">
        <v>119</v>
      </c>
      <c r="B125" s="18" t="s">
        <v>1614</v>
      </c>
      <c r="C125" s="7" t="s">
        <v>455</v>
      </c>
      <c r="D125" s="18" t="s">
        <v>26</v>
      </c>
      <c r="E125" s="7">
        <v>295</v>
      </c>
      <c r="F125" s="7">
        <v>2</v>
      </c>
      <c r="G125" s="18">
        <f t="shared" si="16"/>
        <v>2</v>
      </c>
      <c r="H125" s="7">
        <v>0</v>
      </c>
      <c r="I125" s="18">
        <v>0</v>
      </c>
      <c r="J125" s="18">
        <v>0</v>
      </c>
      <c r="K125" s="66">
        <v>60</v>
      </c>
      <c r="L125" s="18">
        <v>0</v>
      </c>
      <c r="M125" s="18">
        <f t="shared" si="17"/>
        <v>0</v>
      </c>
      <c r="N125" s="66">
        <v>2</v>
      </c>
      <c r="O125" s="66">
        <v>88</v>
      </c>
      <c r="P125" s="18">
        <v>0</v>
      </c>
      <c r="Q125" s="18">
        <f t="shared" si="18"/>
        <v>0</v>
      </c>
      <c r="R125" s="66">
        <v>6</v>
      </c>
      <c r="S125" s="66">
        <v>16</v>
      </c>
      <c r="T125" s="18">
        <v>0</v>
      </c>
      <c r="U125" s="18">
        <f t="shared" si="19"/>
        <v>0</v>
      </c>
      <c r="V125" s="66">
        <v>24</v>
      </c>
      <c r="W125" s="66">
        <v>80</v>
      </c>
      <c r="X125" s="18">
        <v>0</v>
      </c>
      <c r="Y125" s="18">
        <f t="shared" si="20"/>
        <v>0</v>
      </c>
      <c r="Z125" s="66">
        <v>45</v>
      </c>
      <c r="AA125" s="66">
        <v>275</v>
      </c>
      <c r="AB125" s="18">
        <v>0</v>
      </c>
      <c r="AC125" s="10">
        <f t="shared" si="21"/>
        <v>0</v>
      </c>
    </row>
    <row r="126" spans="1:29">
      <c r="A126" s="17">
        <v>120</v>
      </c>
      <c r="B126" s="18" t="s">
        <v>1614</v>
      </c>
      <c r="C126" s="7" t="s">
        <v>456</v>
      </c>
      <c r="D126" s="18" t="s">
        <v>26</v>
      </c>
      <c r="E126" s="7">
        <v>81</v>
      </c>
      <c r="F126" s="7">
        <v>1</v>
      </c>
      <c r="G126" s="18">
        <f t="shared" si="16"/>
        <v>1</v>
      </c>
      <c r="H126" s="7">
        <v>0</v>
      </c>
      <c r="I126" s="18">
        <v>0</v>
      </c>
      <c r="J126" s="18">
        <v>0</v>
      </c>
      <c r="K126" s="66">
        <v>60</v>
      </c>
      <c r="L126" s="18">
        <v>0</v>
      </c>
      <c r="M126" s="18">
        <f t="shared" si="17"/>
        <v>0</v>
      </c>
      <c r="N126" s="66">
        <v>1</v>
      </c>
      <c r="O126" s="66">
        <v>88</v>
      </c>
      <c r="P126" s="18">
        <v>0</v>
      </c>
      <c r="Q126" s="18">
        <f t="shared" si="18"/>
        <v>0</v>
      </c>
      <c r="R126" s="66">
        <v>1</v>
      </c>
      <c r="S126" s="66">
        <v>16</v>
      </c>
      <c r="T126" s="18">
        <v>0</v>
      </c>
      <c r="U126" s="18">
        <f t="shared" si="19"/>
        <v>0</v>
      </c>
      <c r="V126" s="66">
        <v>5</v>
      </c>
      <c r="W126" s="66">
        <v>80</v>
      </c>
      <c r="X126" s="18">
        <v>0</v>
      </c>
      <c r="Y126" s="18">
        <f t="shared" si="20"/>
        <v>0</v>
      </c>
      <c r="Z126" s="66">
        <v>16</v>
      </c>
      <c r="AA126" s="66">
        <v>275</v>
      </c>
      <c r="AB126" s="18">
        <v>0</v>
      </c>
      <c r="AC126" s="10">
        <f t="shared" si="21"/>
        <v>0</v>
      </c>
    </row>
    <row r="127" spans="1:29">
      <c r="A127" s="17">
        <v>121</v>
      </c>
      <c r="B127" s="18" t="s">
        <v>1614</v>
      </c>
      <c r="C127" s="7" t="s">
        <v>457</v>
      </c>
      <c r="D127" s="18" t="s">
        <v>26</v>
      </c>
      <c r="E127" s="7">
        <v>8648</v>
      </c>
      <c r="F127" s="7">
        <v>10</v>
      </c>
      <c r="G127" s="18">
        <f t="shared" si="16"/>
        <v>10</v>
      </c>
      <c r="H127" s="7">
        <v>0</v>
      </c>
      <c r="I127" s="18">
        <v>0</v>
      </c>
      <c r="J127" s="18">
        <v>0</v>
      </c>
      <c r="K127" s="66">
        <v>60</v>
      </c>
      <c r="L127" s="18">
        <v>0</v>
      </c>
      <c r="M127" s="18">
        <f t="shared" si="17"/>
        <v>0</v>
      </c>
      <c r="N127" s="66">
        <v>10</v>
      </c>
      <c r="O127" s="66">
        <v>88</v>
      </c>
      <c r="P127" s="18">
        <v>0</v>
      </c>
      <c r="Q127" s="18">
        <f t="shared" si="18"/>
        <v>0</v>
      </c>
      <c r="R127" s="66">
        <v>5</v>
      </c>
      <c r="S127" s="66">
        <v>16</v>
      </c>
      <c r="T127" s="18">
        <v>0</v>
      </c>
      <c r="U127" s="18">
        <f t="shared" si="19"/>
        <v>0</v>
      </c>
      <c r="V127" s="66">
        <v>23</v>
      </c>
      <c r="W127" s="66">
        <v>80</v>
      </c>
      <c r="X127" s="18">
        <v>0</v>
      </c>
      <c r="Y127" s="18">
        <f t="shared" si="20"/>
        <v>0</v>
      </c>
      <c r="Z127" s="66">
        <v>91</v>
      </c>
      <c r="AA127" s="66">
        <v>275</v>
      </c>
      <c r="AB127" s="18">
        <v>0</v>
      </c>
      <c r="AC127" s="10">
        <f t="shared" si="21"/>
        <v>0</v>
      </c>
    </row>
    <row r="128" spans="1:29">
      <c r="A128" s="17">
        <v>122</v>
      </c>
      <c r="B128" s="18" t="s">
        <v>1614</v>
      </c>
      <c r="C128" s="7" t="s">
        <v>458</v>
      </c>
      <c r="D128" s="18" t="s">
        <v>26</v>
      </c>
      <c r="E128" s="7">
        <v>4290</v>
      </c>
      <c r="F128" s="7">
        <v>7</v>
      </c>
      <c r="G128" s="18">
        <f t="shared" si="16"/>
        <v>7</v>
      </c>
      <c r="H128" s="7">
        <v>0</v>
      </c>
      <c r="I128" s="18">
        <v>0</v>
      </c>
      <c r="J128" s="18">
        <v>0</v>
      </c>
      <c r="K128" s="66">
        <v>60</v>
      </c>
      <c r="L128" s="18">
        <v>0</v>
      </c>
      <c r="M128" s="18">
        <f t="shared" si="17"/>
        <v>0</v>
      </c>
      <c r="N128" s="66">
        <v>7</v>
      </c>
      <c r="O128" s="66">
        <v>88</v>
      </c>
      <c r="P128" s="18">
        <v>0</v>
      </c>
      <c r="Q128" s="18">
        <f t="shared" si="18"/>
        <v>0</v>
      </c>
      <c r="R128" s="66">
        <v>9</v>
      </c>
      <c r="S128" s="66">
        <v>16</v>
      </c>
      <c r="T128" s="18">
        <v>0</v>
      </c>
      <c r="U128" s="18">
        <f t="shared" si="19"/>
        <v>0</v>
      </c>
      <c r="V128" s="66">
        <v>16</v>
      </c>
      <c r="W128" s="66">
        <v>80</v>
      </c>
      <c r="X128" s="18">
        <v>0</v>
      </c>
      <c r="Y128" s="18">
        <f t="shared" si="20"/>
        <v>0</v>
      </c>
      <c r="Z128" s="66">
        <v>74</v>
      </c>
      <c r="AA128" s="66">
        <v>275</v>
      </c>
      <c r="AB128" s="18">
        <v>0</v>
      </c>
      <c r="AC128" s="10">
        <f t="shared" si="21"/>
        <v>0</v>
      </c>
    </row>
    <row r="129" spans="1:29">
      <c r="A129" s="17">
        <v>123</v>
      </c>
      <c r="B129" s="18" t="s">
        <v>1614</v>
      </c>
      <c r="C129" s="7" t="s">
        <v>459</v>
      </c>
      <c r="D129" s="18" t="s">
        <v>26</v>
      </c>
      <c r="E129" s="7">
        <v>6894</v>
      </c>
      <c r="F129" s="7">
        <v>60</v>
      </c>
      <c r="G129" s="18">
        <f t="shared" si="16"/>
        <v>60</v>
      </c>
      <c r="H129" s="7">
        <v>0</v>
      </c>
      <c r="I129" s="18">
        <v>0</v>
      </c>
      <c r="J129" s="18">
        <v>0</v>
      </c>
      <c r="K129" s="66">
        <v>60</v>
      </c>
      <c r="L129" s="18">
        <v>0</v>
      </c>
      <c r="M129" s="18">
        <f t="shared" si="17"/>
        <v>0</v>
      </c>
      <c r="N129" s="66">
        <v>60</v>
      </c>
      <c r="O129" s="66">
        <v>88</v>
      </c>
      <c r="P129" s="18">
        <v>0</v>
      </c>
      <c r="Q129" s="18">
        <f t="shared" si="18"/>
        <v>0</v>
      </c>
      <c r="R129" s="66">
        <v>56</v>
      </c>
      <c r="S129" s="66">
        <v>16</v>
      </c>
      <c r="T129" s="18">
        <v>0</v>
      </c>
      <c r="U129" s="18">
        <f t="shared" si="19"/>
        <v>6894</v>
      </c>
      <c r="V129" s="66">
        <v>129</v>
      </c>
      <c r="W129" s="66">
        <v>80</v>
      </c>
      <c r="X129" s="18">
        <v>0</v>
      </c>
      <c r="Y129" s="18">
        <f t="shared" si="20"/>
        <v>6894</v>
      </c>
      <c r="Z129" s="66">
        <v>465</v>
      </c>
      <c r="AA129" s="66">
        <v>275</v>
      </c>
      <c r="AB129" s="18">
        <v>0</v>
      </c>
      <c r="AC129" s="10">
        <f t="shared" si="21"/>
        <v>6894</v>
      </c>
    </row>
    <row r="130" spans="1:29">
      <c r="A130" s="17">
        <v>124</v>
      </c>
      <c r="B130" s="18" t="s">
        <v>1614</v>
      </c>
      <c r="C130" s="7" t="s">
        <v>460</v>
      </c>
      <c r="D130" s="18" t="s">
        <v>26</v>
      </c>
      <c r="E130" s="7">
        <v>5230</v>
      </c>
      <c r="F130" s="7">
        <v>8</v>
      </c>
      <c r="G130" s="18">
        <f t="shared" si="16"/>
        <v>8</v>
      </c>
      <c r="H130" s="7">
        <v>0</v>
      </c>
      <c r="I130" s="18">
        <v>0</v>
      </c>
      <c r="J130" s="18">
        <v>0</v>
      </c>
      <c r="K130" s="66">
        <v>60</v>
      </c>
      <c r="L130" s="18">
        <v>0</v>
      </c>
      <c r="M130" s="18">
        <f t="shared" si="17"/>
        <v>0</v>
      </c>
      <c r="N130" s="66">
        <v>8</v>
      </c>
      <c r="O130" s="66">
        <v>88</v>
      </c>
      <c r="P130" s="18">
        <v>0</v>
      </c>
      <c r="Q130" s="18">
        <f t="shared" si="18"/>
        <v>0</v>
      </c>
      <c r="R130" s="66">
        <v>50</v>
      </c>
      <c r="S130" s="66">
        <v>16</v>
      </c>
      <c r="T130" s="18">
        <v>0</v>
      </c>
      <c r="U130" s="18">
        <f t="shared" si="19"/>
        <v>5230</v>
      </c>
      <c r="V130" s="66">
        <v>75</v>
      </c>
      <c r="W130" s="66">
        <v>80</v>
      </c>
      <c r="X130" s="18">
        <v>0</v>
      </c>
      <c r="Y130" s="18">
        <f t="shared" si="20"/>
        <v>0</v>
      </c>
      <c r="Z130" s="66">
        <v>114</v>
      </c>
      <c r="AA130" s="66">
        <v>275</v>
      </c>
      <c r="AB130" s="18">
        <v>0</v>
      </c>
      <c r="AC130" s="10">
        <f t="shared" si="21"/>
        <v>0</v>
      </c>
    </row>
    <row r="131" spans="1:29">
      <c r="A131" s="17">
        <v>125</v>
      </c>
      <c r="B131" s="18" t="s">
        <v>1614</v>
      </c>
      <c r="C131" s="7" t="s">
        <v>461</v>
      </c>
      <c r="D131" s="18" t="s">
        <v>26</v>
      </c>
      <c r="E131" s="7">
        <v>5119</v>
      </c>
      <c r="F131" s="7">
        <v>11</v>
      </c>
      <c r="G131" s="18">
        <f t="shared" si="16"/>
        <v>10</v>
      </c>
      <c r="H131" s="7">
        <v>1</v>
      </c>
      <c r="I131" s="18">
        <v>0</v>
      </c>
      <c r="J131" s="18">
        <v>0</v>
      </c>
      <c r="K131" s="66">
        <v>60</v>
      </c>
      <c r="L131" s="18">
        <v>0</v>
      </c>
      <c r="M131" s="18">
        <f t="shared" si="17"/>
        <v>0</v>
      </c>
      <c r="N131" s="66">
        <v>11</v>
      </c>
      <c r="O131" s="66">
        <v>88</v>
      </c>
      <c r="P131" s="18">
        <v>0</v>
      </c>
      <c r="Q131" s="18">
        <f t="shared" si="18"/>
        <v>0</v>
      </c>
      <c r="R131" s="66">
        <v>61</v>
      </c>
      <c r="S131" s="66">
        <v>16</v>
      </c>
      <c r="T131" s="18">
        <v>0</v>
      </c>
      <c r="U131" s="18">
        <f t="shared" si="19"/>
        <v>5119</v>
      </c>
      <c r="V131" s="66">
        <v>134</v>
      </c>
      <c r="W131" s="66">
        <v>80</v>
      </c>
      <c r="X131" s="18">
        <v>0</v>
      </c>
      <c r="Y131" s="18">
        <f t="shared" si="20"/>
        <v>5119</v>
      </c>
      <c r="Z131" s="66">
        <v>117</v>
      </c>
      <c r="AA131" s="66">
        <v>275</v>
      </c>
      <c r="AB131" s="18">
        <v>0</v>
      </c>
      <c r="AC131" s="10">
        <f t="shared" si="21"/>
        <v>0</v>
      </c>
    </row>
    <row r="132" spans="1:29">
      <c r="A132" s="17">
        <v>126</v>
      </c>
      <c r="B132" s="18" t="s">
        <v>1614</v>
      </c>
      <c r="C132" s="7" t="s">
        <v>462</v>
      </c>
      <c r="D132" s="18" t="s">
        <v>26</v>
      </c>
      <c r="E132" s="7">
        <v>2318</v>
      </c>
      <c r="F132" s="7">
        <v>19</v>
      </c>
      <c r="G132" s="18">
        <f t="shared" si="16"/>
        <v>19</v>
      </c>
      <c r="H132" s="7">
        <v>0</v>
      </c>
      <c r="I132" s="18">
        <v>0</v>
      </c>
      <c r="J132" s="18">
        <v>0</v>
      </c>
      <c r="K132" s="66">
        <v>60</v>
      </c>
      <c r="L132" s="18">
        <v>0</v>
      </c>
      <c r="M132" s="18">
        <f t="shared" si="17"/>
        <v>0</v>
      </c>
      <c r="N132" s="66">
        <v>19</v>
      </c>
      <c r="O132" s="66">
        <v>88</v>
      </c>
      <c r="P132" s="18">
        <v>0</v>
      </c>
      <c r="Q132" s="18">
        <f t="shared" si="18"/>
        <v>0</v>
      </c>
      <c r="R132" s="66">
        <v>47</v>
      </c>
      <c r="S132" s="66">
        <v>16</v>
      </c>
      <c r="T132" s="18">
        <v>0</v>
      </c>
      <c r="U132" s="18">
        <f t="shared" si="19"/>
        <v>2318</v>
      </c>
      <c r="V132" s="66">
        <v>66</v>
      </c>
      <c r="W132" s="66">
        <v>80</v>
      </c>
      <c r="X132" s="18">
        <v>0</v>
      </c>
      <c r="Y132" s="18">
        <f t="shared" si="20"/>
        <v>0</v>
      </c>
      <c r="Z132" s="66">
        <v>88</v>
      </c>
      <c r="AA132" s="66">
        <v>275</v>
      </c>
      <c r="AB132" s="18">
        <v>0</v>
      </c>
      <c r="AC132" s="10">
        <f t="shared" si="21"/>
        <v>0</v>
      </c>
    </row>
    <row r="133" spans="1:29">
      <c r="A133" s="17">
        <v>127</v>
      </c>
      <c r="B133" s="18" t="s">
        <v>1614</v>
      </c>
      <c r="C133" s="7" t="s">
        <v>463</v>
      </c>
      <c r="D133" s="18" t="s">
        <v>26</v>
      </c>
      <c r="E133" s="7">
        <v>5215</v>
      </c>
      <c r="F133" s="7">
        <v>10</v>
      </c>
      <c r="G133" s="18">
        <f t="shared" si="16"/>
        <v>10</v>
      </c>
      <c r="H133" s="7">
        <v>0</v>
      </c>
      <c r="I133" s="18">
        <v>0</v>
      </c>
      <c r="J133" s="18">
        <v>0</v>
      </c>
      <c r="K133" s="66">
        <v>60</v>
      </c>
      <c r="L133" s="18">
        <v>0</v>
      </c>
      <c r="M133" s="18">
        <f t="shared" si="17"/>
        <v>0</v>
      </c>
      <c r="N133" s="66">
        <v>10</v>
      </c>
      <c r="O133" s="66">
        <v>88</v>
      </c>
      <c r="P133" s="18">
        <v>0</v>
      </c>
      <c r="Q133" s="18">
        <f t="shared" si="18"/>
        <v>0</v>
      </c>
      <c r="R133" s="66">
        <v>49</v>
      </c>
      <c r="S133" s="66">
        <v>16</v>
      </c>
      <c r="T133" s="18">
        <v>0</v>
      </c>
      <c r="U133" s="18">
        <f t="shared" si="19"/>
        <v>5215</v>
      </c>
      <c r="V133" s="66">
        <v>71</v>
      </c>
      <c r="W133" s="66">
        <v>80</v>
      </c>
      <c r="X133" s="18">
        <v>0</v>
      </c>
      <c r="Y133" s="18">
        <f t="shared" si="20"/>
        <v>0</v>
      </c>
      <c r="Z133" s="66">
        <v>108</v>
      </c>
      <c r="AA133" s="66">
        <v>275</v>
      </c>
      <c r="AB133" s="18">
        <v>0</v>
      </c>
      <c r="AC133" s="10">
        <f t="shared" si="21"/>
        <v>0</v>
      </c>
    </row>
    <row r="134" spans="1:29">
      <c r="A134" s="17">
        <v>128</v>
      </c>
      <c r="B134" s="18" t="s">
        <v>1614</v>
      </c>
      <c r="C134" s="7" t="s">
        <v>464</v>
      </c>
      <c r="D134" s="18" t="s">
        <v>26</v>
      </c>
      <c r="E134" s="7">
        <v>4160</v>
      </c>
      <c r="F134" s="7">
        <v>12</v>
      </c>
      <c r="G134" s="18">
        <f t="shared" si="16"/>
        <v>12</v>
      </c>
      <c r="H134" s="7">
        <v>0</v>
      </c>
      <c r="I134" s="18">
        <v>0</v>
      </c>
      <c r="J134" s="18">
        <v>0</v>
      </c>
      <c r="K134" s="66">
        <v>60</v>
      </c>
      <c r="L134" s="18">
        <v>0</v>
      </c>
      <c r="M134" s="18">
        <f t="shared" si="17"/>
        <v>0</v>
      </c>
      <c r="N134" s="66">
        <v>12</v>
      </c>
      <c r="O134" s="66">
        <v>88</v>
      </c>
      <c r="P134" s="18">
        <v>0</v>
      </c>
      <c r="Q134" s="18">
        <f t="shared" si="18"/>
        <v>0</v>
      </c>
      <c r="R134" s="66">
        <v>62</v>
      </c>
      <c r="S134" s="66">
        <v>16</v>
      </c>
      <c r="T134" s="18">
        <v>0</v>
      </c>
      <c r="U134" s="18">
        <f t="shared" si="19"/>
        <v>4160</v>
      </c>
      <c r="V134" s="66">
        <v>135</v>
      </c>
      <c r="W134" s="66">
        <v>80</v>
      </c>
      <c r="X134" s="18">
        <v>0</v>
      </c>
      <c r="Y134" s="18">
        <f t="shared" si="20"/>
        <v>4160</v>
      </c>
      <c r="Z134" s="66">
        <v>97</v>
      </c>
      <c r="AA134" s="66">
        <v>275</v>
      </c>
      <c r="AB134" s="18">
        <v>0</v>
      </c>
      <c r="AC134" s="10">
        <f t="shared" si="21"/>
        <v>0</v>
      </c>
    </row>
    <row r="135" spans="1:29">
      <c r="A135" s="17">
        <v>129</v>
      </c>
      <c r="B135" s="18" t="s">
        <v>1614</v>
      </c>
      <c r="C135" s="7" t="s">
        <v>465</v>
      </c>
      <c r="D135" s="18" t="s">
        <v>26</v>
      </c>
      <c r="E135" s="7">
        <v>6986</v>
      </c>
      <c r="F135" s="7">
        <v>5</v>
      </c>
      <c r="G135" s="18">
        <f t="shared" si="16"/>
        <v>5</v>
      </c>
      <c r="H135" s="7">
        <v>0</v>
      </c>
      <c r="I135" s="18">
        <v>0</v>
      </c>
      <c r="J135" s="18">
        <v>0</v>
      </c>
      <c r="K135" s="66">
        <v>60</v>
      </c>
      <c r="L135" s="18">
        <v>0</v>
      </c>
      <c r="M135" s="18">
        <f t="shared" si="17"/>
        <v>0</v>
      </c>
      <c r="N135" s="66">
        <v>5</v>
      </c>
      <c r="O135" s="66">
        <v>88</v>
      </c>
      <c r="P135" s="18">
        <v>0</v>
      </c>
      <c r="Q135" s="18">
        <f t="shared" si="18"/>
        <v>0</v>
      </c>
      <c r="R135" s="66">
        <v>48</v>
      </c>
      <c r="S135" s="66">
        <v>16</v>
      </c>
      <c r="T135" s="18">
        <v>0</v>
      </c>
      <c r="U135" s="18">
        <f t="shared" si="19"/>
        <v>6986</v>
      </c>
      <c r="V135" s="66">
        <v>67</v>
      </c>
      <c r="W135" s="66">
        <v>80</v>
      </c>
      <c r="X135" s="18">
        <v>0</v>
      </c>
      <c r="Y135" s="18">
        <f t="shared" si="20"/>
        <v>0</v>
      </c>
      <c r="Z135" s="66">
        <v>138</v>
      </c>
      <c r="AA135" s="66">
        <v>275</v>
      </c>
      <c r="AB135" s="18">
        <v>0</v>
      </c>
      <c r="AC135" s="10">
        <f t="shared" si="21"/>
        <v>0</v>
      </c>
    </row>
    <row r="136" spans="1:29">
      <c r="A136" s="17">
        <v>130</v>
      </c>
      <c r="B136" s="18" t="s">
        <v>1614</v>
      </c>
      <c r="C136" s="7" t="s">
        <v>466</v>
      </c>
      <c r="D136" s="18" t="s">
        <v>26</v>
      </c>
      <c r="E136" s="7">
        <v>6761</v>
      </c>
      <c r="F136" s="7">
        <v>27</v>
      </c>
      <c r="G136" s="18">
        <f t="shared" ref="G136:G198" si="22">F136-H136</f>
        <v>27</v>
      </c>
      <c r="H136" s="7">
        <v>0</v>
      </c>
      <c r="I136" s="18">
        <v>0</v>
      </c>
      <c r="J136" s="18">
        <v>0</v>
      </c>
      <c r="K136" s="66">
        <v>60</v>
      </c>
      <c r="L136" s="18">
        <v>0</v>
      </c>
      <c r="M136" s="18">
        <f t="shared" si="17"/>
        <v>0</v>
      </c>
      <c r="N136" s="66">
        <v>27</v>
      </c>
      <c r="O136" s="66">
        <v>88</v>
      </c>
      <c r="P136" s="18">
        <v>0</v>
      </c>
      <c r="Q136" s="18">
        <f t="shared" si="18"/>
        <v>0</v>
      </c>
      <c r="R136" s="66">
        <v>47</v>
      </c>
      <c r="S136" s="66">
        <v>16</v>
      </c>
      <c r="T136" s="18">
        <v>0</v>
      </c>
      <c r="U136" s="18">
        <f t="shared" si="19"/>
        <v>6761</v>
      </c>
      <c r="V136" s="66">
        <v>68</v>
      </c>
      <c r="W136" s="66">
        <v>80</v>
      </c>
      <c r="X136" s="18">
        <v>0</v>
      </c>
      <c r="Y136" s="18">
        <f t="shared" si="20"/>
        <v>0</v>
      </c>
      <c r="Z136" s="66">
        <v>152</v>
      </c>
      <c r="AA136" s="66">
        <v>275</v>
      </c>
      <c r="AB136" s="18">
        <v>0</v>
      </c>
      <c r="AC136" s="10">
        <f t="shared" si="21"/>
        <v>0</v>
      </c>
    </row>
    <row r="137" spans="1:29">
      <c r="A137" s="17">
        <v>131</v>
      </c>
      <c r="B137" s="18" t="s">
        <v>1614</v>
      </c>
      <c r="C137" s="7" t="s">
        <v>467</v>
      </c>
      <c r="D137" s="18" t="s">
        <v>26</v>
      </c>
      <c r="E137" s="7">
        <v>7094</v>
      </c>
      <c r="F137" s="7">
        <v>5</v>
      </c>
      <c r="G137" s="18">
        <f t="shared" si="22"/>
        <v>5</v>
      </c>
      <c r="H137" s="7">
        <v>0</v>
      </c>
      <c r="I137" s="18">
        <v>0</v>
      </c>
      <c r="J137" s="18">
        <v>0</v>
      </c>
      <c r="K137" s="66">
        <v>60</v>
      </c>
      <c r="L137" s="18">
        <v>0</v>
      </c>
      <c r="M137" s="18">
        <f t="shared" si="17"/>
        <v>0</v>
      </c>
      <c r="N137" s="66">
        <v>5</v>
      </c>
      <c r="O137" s="66">
        <v>88</v>
      </c>
      <c r="P137" s="18">
        <v>0</v>
      </c>
      <c r="Q137" s="18">
        <f t="shared" si="18"/>
        <v>0</v>
      </c>
      <c r="R137" s="66">
        <v>47</v>
      </c>
      <c r="S137" s="66">
        <v>16</v>
      </c>
      <c r="T137" s="18">
        <v>0</v>
      </c>
      <c r="U137" s="18">
        <f t="shared" si="19"/>
        <v>7094</v>
      </c>
      <c r="V137" s="66">
        <v>85</v>
      </c>
      <c r="W137" s="66">
        <v>80</v>
      </c>
      <c r="X137" s="18">
        <v>0</v>
      </c>
      <c r="Y137" s="18">
        <f t="shared" si="20"/>
        <v>7094</v>
      </c>
      <c r="Z137" s="66">
        <v>140</v>
      </c>
      <c r="AA137" s="66">
        <v>275</v>
      </c>
      <c r="AB137" s="18">
        <v>0</v>
      </c>
      <c r="AC137" s="10">
        <f t="shared" si="21"/>
        <v>0</v>
      </c>
    </row>
    <row r="138" spans="1:29">
      <c r="A138" s="17">
        <v>132</v>
      </c>
      <c r="B138" s="18" t="s">
        <v>1614</v>
      </c>
      <c r="C138" s="7" t="s">
        <v>468</v>
      </c>
      <c r="D138" s="18" t="s">
        <v>26</v>
      </c>
      <c r="E138" s="7">
        <v>4863</v>
      </c>
      <c r="F138" s="7">
        <v>6</v>
      </c>
      <c r="G138" s="18">
        <f t="shared" si="22"/>
        <v>6</v>
      </c>
      <c r="H138" s="7">
        <v>0</v>
      </c>
      <c r="I138" s="18">
        <v>0</v>
      </c>
      <c r="J138" s="18">
        <v>0</v>
      </c>
      <c r="K138" s="66">
        <v>60</v>
      </c>
      <c r="L138" s="18">
        <v>0</v>
      </c>
      <c r="M138" s="18">
        <f t="shared" si="17"/>
        <v>0</v>
      </c>
      <c r="N138" s="66">
        <v>6</v>
      </c>
      <c r="O138" s="66">
        <v>88</v>
      </c>
      <c r="P138" s="18">
        <v>0</v>
      </c>
      <c r="Q138" s="18">
        <f t="shared" si="18"/>
        <v>0</v>
      </c>
      <c r="R138" s="66">
        <v>47</v>
      </c>
      <c r="S138" s="66">
        <v>16</v>
      </c>
      <c r="T138" s="18">
        <v>0</v>
      </c>
      <c r="U138" s="18">
        <f t="shared" si="19"/>
        <v>4863</v>
      </c>
      <c r="V138" s="66">
        <v>61</v>
      </c>
      <c r="W138" s="66">
        <v>80</v>
      </c>
      <c r="X138" s="18">
        <v>0</v>
      </c>
      <c r="Y138" s="18">
        <f t="shared" si="20"/>
        <v>0</v>
      </c>
      <c r="Z138" s="66">
        <v>120</v>
      </c>
      <c r="AA138" s="66">
        <v>275</v>
      </c>
      <c r="AB138" s="18">
        <v>0</v>
      </c>
      <c r="AC138" s="10">
        <f t="shared" si="21"/>
        <v>0</v>
      </c>
    </row>
    <row r="139" spans="1:29">
      <c r="A139" s="17">
        <v>133</v>
      </c>
      <c r="B139" s="18" t="s">
        <v>1614</v>
      </c>
      <c r="C139" s="7" t="s">
        <v>469</v>
      </c>
      <c r="D139" s="18" t="s">
        <v>26</v>
      </c>
      <c r="E139" s="7">
        <v>1254</v>
      </c>
      <c r="F139" s="7">
        <v>11</v>
      </c>
      <c r="G139" s="18">
        <f t="shared" si="22"/>
        <v>11</v>
      </c>
      <c r="H139" s="7">
        <v>0</v>
      </c>
      <c r="I139" s="18">
        <v>0</v>
      </c>
      <c r="J139" s="18">
        <v>0</v>
      </c>
      <c r="K139" s="66">
        <v>60</v>
      </c>
      <c r="L139" s="18">
        <v>0</v>
      </c>
      <c r="M139" s="18">
        <f t="shared" si="17"/>
        <v>0</v>
      </c>
      <c r="N139" s="66">
        <v>11</v>
      </c>
      <c r="O139" s="66">
        <v>88</v>
      </c>
      <c r="P139" s="18">
        <v>0</v>
      </c>
      <c r="Q139" s="18">
        <f t="shared" si="18"/>
        <v>0</v>
      </c>
      <c r="R139" s="66">
        <v>49</v>
      </c>
      <c r="S139" s="66">
        <v>16</v>
      </c>
      <c r="T139" s="18">
        <v>0</v>
      </c>
      <c r="U139" s="18">
        <f t="shared" si="19"/>
        <v>1254</v>
      </c>
      <c r="V139" s="66">
        <v>83</v>
      </c>
      <c r="W139" s="66">
        <v>80</v>
      </c>
      <c r="X139" s="18">
        <v>0</v>
      </c>
      <c r="Y139" s="18">
        <f t="shared" si="20"/>
        <v>1254</v>
      </c>
      <c r="Z139" s="66">
        <v>174</v>
      </c>
      <c r="AA139" s="66">
        <v>275</v>
      </c>
      <c r="AB139" s="18">
        <v>0</v>
      </c>
      <c r="AC139" s="10">
        <f t="shared" si="21"/>
        <v>0</v>
      </c>
    </row>
    <row r="140" spans="1:29">
      <c r="A140" s="17">
        <v>134</v>
      </c>
      <c r="B140" s="18" t="s">
        <v>1614</v>
      </c>
      <c r="C140" s="7" t="s">
        <v>470</v>
      </c>
      <c r="D140" s="18" t="s">
        <v>26</v>
      </c>
      <c r="E140" s="7">
        <v>8490</v>
      </c>
      <c r="F140" s="7">
        <v>8</v>
      </c>
      <c r="G140" s="18">
        <f t="shared" si="22"/>
        <v>8</v>
      </c>
      <c r="H140" s="7">
        <v>0</v>
      </c>
      <c r="I140" s="18">
        <v>0</v>
      </c>
      <c r="J140" s="18">
        <v>0</v>
      </c>
      <c r="K140" s="66">
        <v>60</v>
      </c>
      <c r="L140" s="18">
        <v>0</v>
      </c>
      <c r="M140" s="18">
        <f t="shared" si="17"/>
        <v>0</v>
      </c>
      <c r="N140" s="66">
        <v>8</v>
      </c>
      <c r="O140" s="66">
        <v>88</v>
      </c>
      <c r="P140" s="18">
        <v>0</v>
      </c>
      <c r="Q140" s="18">
        <f t="shared" si="18"/>
        <v>0</v>
      </c>
      <c r="R140" s="66">
        <v>27</v>
      </c>
      <c r="S140" s="66">
        <v>16</v>
      </c>
      <c r="T140" s="18">
        <v>0</v>
      </c>
      <c r="U140" s="18">
        <f t="shared" si="19"/>
        <v>8490</v>
      </c>
      <c r="V140" s="66">
        <v>93</v>
      </c>
      <c r="W140" s="66">
        <v>80</v>
      </c>
      <c r="X140" s="18">
        <v>0</v>
      </c>
      <c r="Y140" s="18">
        <f t="shared" si="20"/>
        <v>8490</v>
      </c>
      <c r="Z140" s="66">
        <v>109</v>
      </c>
      <c r="AA140" s="66">
        <v>275</v>
      </c>
      <c r="AB140" s="18">
        <v>0</v>
      </c>
      <c r="AC140" s="10">
        <f t="shared" si="21"/>
        <v>0</v>
      </c>
    </row>
    <row r="141" spans="1:29">
      <c r="A141" s="17">
        <v>135</v>
      </c>
      <c r="B141" s="18" t="s">
        <v>1614</v>
      </c>
      <c r="C141" s="7" t="s">
        <v>471</v>
      </c>
      <c r="D141" s="18" t="s">
        <v>26</v>
      </c>
      <c r="E141" s="7">
        <v>2526</v>
      </c>
      <c r="F141" s="7">
        <v>28</v>
      </c>
      <c r="G141" s="18">
        <f t="shared" si="22"/>
        <v>28</v>
      </c>
      <c r="H141" s="7">
        <v>0</v>
      </c>
      <c r="I141" s="18">
        <v>0</v>
      </c>
      <c r="J141" s="18">
        <v>0</v>
      </c>
      <c r="K141" s="66">
        <v>60</v>
      </c>
      <c r="L141" s="18">
        <v>0</v>
      </c>
      <c r="M141" s="18">
        <f t="shared" si="17"/>
        <v>0</v>
      </c>
      <c r="N141" s="66">
        <v>28</v>
      </c>
      <c r="O141" s="66">
        <v>88</v>
      </c>
      <c r="P141" s="18">
        <v>0</v>
      </c>
      <c r="Q141" s="18">
        <f t="shared" si="18"/>
        <v>0</v>
      </c>
      <c r="R141" s="66">
        <v>62</v>
      </c>
      <c r="S141" s="66">
        <v>16</v>
      </c>
      <c r="T141" s="18">
        <v>0</v>
      </c>
      <c r="U141" s="18">
        <f t="shared" si="19"/>
        <v>2526</v>
      </c>
      <c r="V141" s="66">
        <v>129</v>
      </c>
      <c r="W141" s="66">
        <v>80</v>
      </c>
      <c r="X141" s="18">
        <v>0</v>
      </c>
      <c r="Y141" s="18">
        <f t="shared" si="20"/>
        <v>2526</v>
      </c>
      <c r="Z141" s="66">
        <v>85</v>
      </c>
      <c r="AA141" s="66">
        <v>275</v>
      </c>
      <c r="AB141" s="18">
        <v>0</v>
      </c>
      <c r="AC141" s="10">
        <f t="shared" si="21"/>
        <v>0</v>
      </c>
    </row>
    <row r="142" spans="1:29">
      <c r="A142" s="17">
        <v>136</v>
      </c>
      <c r="B142" s="18" t="s">
        <v>1614</v>
      </c>
      <c r="C142" s="7" t="s">
        <v>472</v>
      </c>
      <c r="D142" s="18" t="s">
        <v>26</v>
      </c>
      <c r="E142" s="7">
        <v>2554</v>
      </c>
      <c r="F142" s="7">
        <v>8</v>
      </c>
      <c r="G142" s="18">
        <f t="shared" si="22"/>
        <v>8</v>
      </c>
      <c r="H142" s="7">
        <v>0</v>
      </c>
      <c r="I142" s="18">
        <v>0</v>
      </c>
      <c r="J142" s="18">
        <v>0</v>
      </c>
      <c r="K142" s="66">
        <v>60</v>
      </c>
      <c r="L142" s="18">
        <v>0</v>
      </c>
      <c r="M142" s="18">
        <f t="shared" si="17"/>
        <v>0</v>
      </c>
      <c r="N142" s="66">
        <v>8</v>
      </c>
      <c r="O142" s="66">
        <v>88</v>
      </c>
      <c r="P142" s="18">
        <v>0</v>
      </c>
      <c r="Q142" s="18">
        <f t="shared" si="18"/>
        <v>0</v>
      </c>
      <c r="R142" s="66">
        <v>47</v>
      </c>
      <c r="S142" s="66">
        <v>16</v>
      </c>
      <c r="T142" s="18">
        <v>0</v>
      </c>
      <c r="U142" s="18">
        <f t="shared" si="19"/>
        <v>2554</v>
      </c>
      <c r="V142" s="66">
        <v>67</v>
      </c>
      <c r="W142" s="66">
        <v>80</v>
      </c>
      <c r="X142" s="18">
        <v>0</v>
      </c>
      <c r="Y142" s="18">
        <f t="shared" si="20"/>
        <v>0</v>
      </c>
      <c r="Z142" s="66">
        <v>72</v>
      </c>
      <c r="AA142" s="66">
        <v>275</v>
      </c>
      <c r="AB142" s="18">
        <v>0</v>
      </c>
      <c r="AC142" s="10">
        <f t="shared" si="21"/>
        <v>0</v>
      </c>
    </row>
    <row r="143" spans="1:29">
      <c r="A143" s="17">
        <v>137</v>
      </c>
      <c r="B143" s="18" t="s">
        <v>1614</v>
      </c>
      <c r="C143" s="7" t="s">
        <v>473</v>
      </c>
      <c r="D143" s="18" t="s">
        <v>26</v>
      </c>
      <c r="E143" s="7">
        <v>6539</v>
      </c>
      <c r="F143" s="7">
        <v>10</v>
      </c>
      <c r="G143" s="18">
        <f t="shared" si="22"/>
        <v>10</v>
      </c>
      <c r="H143" s="7">
        <v>0</v>
      </c>
      <c r="I143" s="18">
        <v>0</v>
      </c>
      <c r="J143" s="18">
        <v>0</v>
      </c>
      <c r="K143" s="66">
        <v>60</v>
      </c>
      <c r="L143" s="18">
        <v>0</v>
      </c>
      <c r="M143" s="18">
        <f t="shared" si="17"/>
        <v>0</v>
      </c>
      <c r="N143" s="66">
        <v>10</v>
      </c>
      <c r="O143" s="66">
        <v>88</v>
      </c>
      <c r="P143" s="18">
        <v>0</v>
      </c>
      <c r="Q143" s="18">
        <f t="shared" si="18"/>
        <v>0</v>
      </c>
      <c r="R143" s="66">
        <v>47</v>
      </c>
      <c r="S143" s="66">
        <v>16</v>
      </c>
      <c r="T143" s="18">
        <v>0</v>
      </c>
      <c r="U143" s="18">
        <f t="shared" si="19"/>
        <v>6539</v>
      </c>
      <c r="V143" s="66">
        <v>67</v>
      </c>
      <c r="W143" s="66">
        <v>80</v>
      </c>
      <c r="X143" s="18">
        <v>0</v>
      </c>
      <c r="Y143" s="18">
        <f t="shared" si="20"/>
        <v>0</v>
      </c>
      <c r="Z143" s="66">
        <v>141</v>
      </c>
      <c r="AA143" s="66">
        <v>275</v>
      </c>
      <c r="AB143" s="18">
        <v>0</v>
      </c>
      <c r="AC143" s="10">
        <f t="shared" si="21"/>
        <v>0</v>
      </c>
    </row>
    <row r="144" spans="1:29">
      <c r="A144" s="17">
        <v>138</v>
      </c>
      <c r="B144" s="18" t="s">
        <v>1614</v>
      </c>
      <c r="C144" s="7" t="s">
        <v>474</v>
      </c>
      <c r="D144" s="18" t="s">
        <v>26</v>
      </c>
      <c r="E144" s="7">
        <v>4532</v>
      </c>
      <c r="F144" s="7">
        <v>20</v>
      </c>
      <c r="G144" s="18">
        <f t="shared" si="22"/>
        <v>20</v>
      </c>
      <c r="H144" s="7">
        <v>0</v>
      </c>
      <c r="I144" s="18">
        <v>0</v>
      </c>
      <c r="J144" s="18">
        <v>0</v>
      </c>
      <c r="K144" s="66">
        <v>60</v>
      </c>
      <c r="L144" s="18">
        <v>0</v>
      </c>
      <c r="M144" s="18">
        <f t="shared" si="17"/>
        <v>0</v>
      </c>
      <c r="N144" s="66">
        <v>20</v>
      </c>
      <c r="O144" s="66">
        <v>88</v>
      </c>
      <c r="P144" s="18">
        <v>0</v>
      </c>
      <c r="Q144" s="18">
        <f t="shared" si="18"/>
        <v>0</v>
      </c>
      <c r="R144" s="66">
        <v>21</v>
      </c>
      <c r="S144" s="66">
        <v>16</v>
      </c>
      <c r="T144" s="18">
        <v>0</v>
      </c>
      <c r="U144" s="18">
        <f t="shared" si="19"/>
        <v>4532</v>
      </c>
      <c r="V144" s="66">
        <v>49</v>
      </c>
      <c r="W144" s="66">
        <v>80</v>
      </c>
      <c r="X144" s="18">
        <v>0</v>
      </c>
      <c r="Y144" s="18">
        <f t="shared" si="20"/>
        <v>0</v>
      </c>
      <c r="Z144" s="66">
        <v>134</v>
      </c>
      <c r="AA144" s="66">
        <v>275</v>
      </c>
      <c r="AB144" s="18">
        <v>0</v>
      </c>
      <c r="AC144" s="10">
        <f t="shared" si="21"/>
        <v>0</v>
      </c>
    </row>
    <row r="145" spans="1:29">
      <c r="A145" s="17">
        <v>139</v>
      </c>
      <c r="B145" s="18" t="s">
        <v>1614</v>
      </c>
      <c r="C145" s="7" t="s">
        <v>475</v>
      </c>
      <c r="D145" s="18" t="s">
        <v>26</v>
      </c>
      <c r="E145" s="7">
        <v>6213</v>
      </c>
      <c r="F145" s="7">
        <v>12</v>
      </c>
      <c r="G145" s="18">
        <f t="shared" si="22"/>
        <v>12</v>
      </c>
      <c r="H145" s="7">
        <v>0</v>
      </c>
      <c r="I145" s="18">
        <v>0</v>
      </c>
      <c r="J145" s="18">
        <v>0</v>
      </c>
      <c r="K145" s="66">
        <v>60</v>
      </c>
      <c r="L145" s="18">
        <v>0</v>
      </c>
      <c r="M145" s="18">
        <f t="shared" si="17"/>
        <v>0</v>
      </c>
      <c r="N145" s="66">
        <v>12</v>
      </c>
      <c r="O145" s="66">
        <v>88</v>
      </c>
      <c r="P145" s="18">
        <v>0</v>
      </c>
      <c r="Q145" s="18">
        <f t="shared" si="18"/>
        <v>0</v>
      </c>
      <c r="R145" s="66">
        <v>44</v>
      </c>
      <c r="S145" s="66">
        <v>16</v>
      </c>
      <c r="T145" s="18">
        <v>0</v>
      </c>
      <c r="U145" s="18">
        <f t="shared" si="19"/>
        <v>6213</v>
      </c>
      <c r="V145" s="66">
        <v>55</v>
      </c>
      <c r="W145" s="66">
        <v>80</v>
      </c>
      <c r="X145" s="18">
        <v>0</v>
      </c>
      <c r="Y145" s="18">
        <f t="shared" si="20"/>
        <v>0</v>
      </c>
      <c r="Z145" s="66">
        <v>75</v>
      </c>
      <c r="AA145" s="66">
        <v>275</v>
      </c>
      <c r="AB145" s="18">
        <v>0</v>
      </c>
      <c r="AC145" s="10">
        <f t="shared" si="21"/>
        <v>0</v>
      </c>
    </row>
    <row r="146" spans="1:29">
      <c r="A146" s="17">
        <v>140</v>
      </c>
      <c r="B146" s="18" t="s">
        <v>1614</v>
      </c>
      <c r="C146" s="7" t="s">
        <v>476</v>
      </c>
      <c r="D146" s="18" t="s">
        <v>26</v>
      </c>
      <c r="E146" s="7">
        <v>6398</v>
      </c>
      <c r="F146" s="7">
        <v>152</v>
      </c>
      <c r="G146" s="18">
        <f t="shared" si="22"/>
        <v>152</v>
      </c>
      <c r="H146" s="7">
        <v>0</v>
      </c>
      <c r="I146" s="18">
        <v>0</v>
      </c>
      <c r="J146" s="18">
        <v>0</v>
      </c>
      <c r="K146" s="66">
        <v>60</v>
      </c>
      <c r="L146" s="18">
        <v>0</v>
      </c>
      <c r="M146" s="18">
        <f t="shared" si="17"/>
        <v>6398</v>
      </c>
      <c r="N146" s="66">
        <v>152</v>
      </c>
      <c r="O146" s="66">
        <v>88</v>
      </c>
      <c r="P146" s="18">
        <v>0</v>
      </c>
      <c r="Q146" s="18">
        <f t="shared" si="18"/>
        <v>6398</v>
      </c>
      <c r="R146" s="66">
        <v>75</v>
      </c>
      <c r="S146" s="66">
        <v>16</v>
      </c>
      <c r="T146" s="18">
        <v>0</v>
      </c>
      <c r="U146" s="18">
        <f t="shared" si="19"/>
        <v>6398</v>
      </c>
      <c r="V146" s="66">
        <v>144</v>
      </c>
      <c r="W146" s="66">
        <v>80</v>
      </c>
      <c r="X146" s="18">
        <v>0</v>
      </c>
      <c r="Y146" s="18">
        <f t="shared" si="20"/>
        <v>6398</v>
      </c>
      <c r="Z146" s="66">
        <v>14</v>
      </c>
      <c r="AA146" s="66">
        <v>275</v>
      </c>
      <c r="AB146" s="18">
        <v>0</v>
      </c>
      <c r="AC146" s="10">
        <f t="shared" si="21"/>
        <v>0</v>
      </c>
    </row>
    <row r="147" spans="1:29">
      <c r="A147" s="17">
        <v>141</v>
      </c>
      <c r="B147" s="18" t="s">
        <v>1614</v>
      </c>
      <c r="C147" s="7" t="s">
        <v>477</v>
      </c>
      <c r="D147" s="18" t="s">
        <v>26</v>
      </c>
      <c r="E147" s="7">
        <v>7021</v>
      </c>
      <c r="F147" s="7">
        <v>73</v>
      </c>
      <c r="G147" s="18">
        <f t="shared" si="22"/>
        <v>73</v>
      </c>
      <c r="H147" s="7">
        <v>0</v>
      </c>
      <c r="I147" s="18">
        <v>0</v>
      </c>
      <c r="J147" s="18">
        <v>0</v>
      </c>
      <c r="K147" s="66">
        <v>60</v>
      </c>
      <c r="L147" s="18">
        <v>0</v>
      </c>
      <c r="M147" s="18">
        <f t="shared" si="17"/>
        <v>7021</v>
      </c>
      <c r="N147" s="66">
        <v>73</v>
      </c>
      <c r="O147" s="66">
        <v>88</v>
      </c>
      <c r="P147" s="18">
        <v>0</v>
      </c>
      <c r="Q147" s="18">
        <f t="shared" si="18"/>
        <v>0</v>
      </c>
      <c r="R147" s="66">
        <v>70</v>
      </c>
      <c r="S147" s="66">
        <v>16</v>
      </c>
      <c r="T147" s="18">
        <v>0</v>
      </c>
      <c r="U147" s="18">
        <f t="shared" si="19"/>
        <v>7021</v>
      </c>
      <c r="V147" s="66">
        <v>138</v>
      </c>
      <c r="W147" s="66">
        <v>80</v>
      </c>
      <c r="X147" s="18">
        <v>0</v>
      </c>
      <c r="Y147" s="18">
        <f t="shared" si="20"/>
        <v>7021</v>
      </c>
      <c r="Z147" s="66">
        <v>5</v>
      </c>
      <c r="AA147" s="66">
        <v>275</v>
      </c>
      <c r="AB147" s="18">
        <v>0</v>
      </c>
      <c r="AC147" s="10">
        <f t="shared" si="21"/>
        <v>0</v>
      </c>
    </row>
    <row r="148" spans="1:29">
      <c r="A148" s="17">
        <v>142</v>
      </c>
      <c r="B148" s="18" t="s">
        <v>1614</v>
      </c>
      <c r="C148" s="7" t="s">
        <v>478</v>
      </c>
      <c r="D148" s="18" t="s">
        <v>26</v>
      </c>
      <c r="E148" s="7">
        <v>6126</v>
      </c>
      <c r="F148" s="7">
        <v>84</v>
      </c>
      <c r="G148" s="18">
        <f t="shared" si="22"/>
        <v>84</v>
      </c>
      <c r="H148" s="7">
        <v>0</v>
      </c>
      <c r="I148" s="18">
        <v>0</v>
      </c>
      <c r="J148" s="18">
        <v>0</v>
      </c>
      <c r="K148" s="66">
        <v>60</v>
      </c>
      <c r="L148" s="18">
        <v>0</v>
      </c>
      <c r="M148" s="18">
        <f t="shared" si="17"/>
        <v>6126</v>
      </c>
      <c r="N148" s="66">
        <v>84</v>
      </c>
      <c r="O148" s="66">
        <v>88</v>
      </c>
      <c r="P148" s="18">
        <v>0</v>
      </c>
      <c r="Q148" s="18">
        <f t="shared" si="18"/>
        <v>0</v>
      </c>
      <c r="R148" s="66">
        <v>72</v>
      </c>
      <c r="S148" s="66">
        <v>16</v>
      </c>
      <c r="T148" s="18">
        <v>0</v>
      </c>
      <c r="U148" s="18">
        <f t="shared" si="19"/>
        <v>6126</v>
      </c>
      <c r="V148" s="66">
        <v>103</v>
      </c>
      <c r="W148" s="66">
        <v>80</v>
      </c>
      <c r="X148" s="18">
        <v>0</v>
      </c>
      <c r="Y148" s="18">
        <f t="shared" si="20"/>
        <v>6126</v>
      </c>
      <c r="Z148" s="66">
        <v>5</v>
      </c>
      <c r="AA148" s="66">
        <v>275</v>
      </c>
      <c r="AB148" s="18">
        <v>0</v>
      </c>
      <c r="AC148" s="10">
        <f t="shared" si="21"/>
        <v>0</v>
      </c>
    </row>
    <row r="149" spans="1:29">
      <c r="A149" s="17">
        <v>143</v>
      </c>
      <c r="B149" s="18" t="s">
        <v>1614</v>
      </c>
      <c r="C149" s="7" t="s">
        <v>479</v>
      </c>
      <c r="D149" s="18" t="s">
        <v>26</v>
      </c>
      <c r="E149" s="7">
        <v>5966</v>
      </c>
      <c r="F149" s="7">
        <v>17</v>
      </c>
      <c r="G149" s="18">
        <f t="shared" si="22"/>
        <v>17</v>
      </c>
      <c r="H149" s="7">
        <v>0</v>
      </c>
      <c r="I149" s="18">
        <v>0</v>
      </c>
      <c r="J149" s="18">
        <v>0</v>
      </c>
      <c r="K149" s="66">
        <v>60</v>
      </c>
      <c r="L149" s="18">
        <v>0</v>
      </c>
      <c r="M149" s="18">
        <f t="shared" si="17"/>
        <v>0</v>
      </c>
      <c r="N149" s="66">
        <v>17</v>
      </c>
      <c r="O149" s="66">
        <v>88</v>
      </c>
      <c r="P149" s="18">
        <v>0</v>
      </c>
      <c r="Q149" s="18">
        <f t="shared" si="18"/>
        <v>0</v>
      </c>
      <c r="R149" s="66">
        <v>6</v>
      </c>
      <c r="S149" s="66">
        <v>16</v>
      </c>
      <c r="T149" s="18">
        <v>0</v>
      </c>
      <c r="U149" s="18">
        <f t="shared" si="19"/>
        <v>0</v>
      </c>
      <c r="V149" s="66">
        <v>42</v>
      </c>
      <c r="W149" s="66">
        <v>80</v>
      </c>
      <c r="X149" s="18">
        <v>0</v>
      </c>
      <c r="Y149" s="18">
        <f t="shared" si="20"/>
        <v>0</v>
      </c>
      <c r="Z149" s="66">
        <v>93</v>
      </c>
      <c r="AA149" s="66">
        <v>275</v>
      </c>
      <c r="AB149" s="18">
        <v>0</v>
      </c>
      <c r="AC149" s="10">
        <f t="shared" si="21"/>
        <v>0</v>
      </c>
    </row>
    <row r="150" spans="1:29">
      <c r="A150" s="17">
        <v>144</v>
      </c>
      <c r="B150" s="18" t="s">
        <v>1614</v>
      </c>
      <c r="C150" s="7" t="s">
        <v>480</v>
      </c>
      <c r="D150" s="18" t="s">
        <v>26</v>
      </c>
      <c r="E150" s="7">
        <v>4595</v>
      </c>
      <c r="F150" s="7">
        <v>6</v>
      </c>
      <c r="G150" s="18">
        <f t="shared" si="22"/>
        <v>6</v>
      </c>
      <c r="H150" s="7">
        <v>0</v>
      </c>
      <c r="I150" s="18">
        <v>0</v>
      </c>
      <c r="J150" s="18">
        <v>0</v>
      </c>
      <c r="K150" s="66">
        <v>60</v>
      </c>
      <c r="L150" s="18">
        <v>0</v>
      </c>
      <c r="M150" s="18">
        <f t="shared" si="17"/>
        <v>0</v>
      </c>
      <c r="N150" s="66">
        <v>6</v>
      </c>
      <c r="O150" s="66">
        <v>88</v>
      </c>
      <c r="P150" s="18">
        <v>0</v>
      </c>
      <c r="Q150" s="18">
        <f t="shared" si="18"/>
        <v>0</v>
      </c>
      <c r="R150" s="66">
        <v>25</v>
      </c>
      <c r="S150" s="66">
        <v>16</v>
      </c>
      <c r="T150" s="18">
        <v>0</v>
      </c>
      <c r="U150" s="18">
        <f t="shared" si="19"/>
        <v>4595</v>
      </c>
      <c r="V150" s="66">
        <v>120</v>
      </c>
      <c r="W150" s="66">
        <v>80</v>
      </c>
      <c r="X150" s="18">
        <v>0</v>
      </c>
      <c r="Y150" s="18">
        <f t="shared" si="20"/>
        <v>4595</v>
      </c>
      <c r="Z150" s="66">
        <v>254</v>
      </c>
      <c r="AA150" s="66">
        <v>275</v>
      </c>
      <c r="AB150" s="18">
        <v>0</v>
      </c>
      <c r="AC150" s="10">
        <f t="shared" si="21"/>
        <v>0</v>
      </c>
    </row>
    <row r="151" spans="1:29">
      <c r="A151" s="17">
        <v>145</v>
      </c>
      <c r="B151" s="18" t="s">
        <v>1614</v>
      </c>
      <c r="C151" s="7" t="s">
        <v>481</v>
      </c>
      <c r="D151" s="18" t="s">
        <v>26</v>
      </c>
      <c r="E151" s="7">
        <v>5836</v>
      </c>
      <c r="F151" s="7">
        <v>15</v>
      </c>
      <c r="G151" s="18">
        <f t="shared" si="22"/>
        <v>15</v>
      </c>
      <c r="H151" s="7">
        <v>0</v>
      </c>
      <c r="I151" s="18">
        <v>0</v>
      </c>
      <c r="J151" s="18">
        <v>0</v>
      </c>
      <c r="K151" s="66">
        <v>60</v>
      </c>
      <c r="L151" s="18">
        <v>0</v>
      </c>
      <c r="M151" s="18">
        <f t="shared" si="17"/>
        <v>0</v>
      </c>
      <c r="N151" s="66">
        <v>15</v>
      </c>
      <c r="O151" s="66">
        <v>88</v>
      </c>
      <c r="P151" s="18">
        <v>0</v>
      </c>
      <c r="Q151" s="18">
        <f t="shared" si="18"/>
        <v>0</v>
      </c>
      <c r="R151" s="66">
        <v>20</v>
      </c>
      <c r="S151" s="66">
        <v>16</v>
      </c>
      <c r="T151" s="18">
        <v>0</v>
      </c>
      <c r="U151" s="18">
        <f t="shared" si="19"/>
        <v>5836</v>
      </c>
      <c r="V151" s="66">
        <v>79</v>
      </c>
      <c r="W151" s="66">
        <v>80</v>
      </c>
      <c r="X151" s="18">
        <v>0</v>
      </c>
      <c r="Y151" s="18">
        <f t="shared" si="20"/>
        <v>0</v>
      </c>
      <c r="Z151" s="66">
        <v>759</v>
      </c>
      <c r="AA151" s="66">
        <v>275</v>
      </c>
      <c r="AB151" s="18">
        <v>0</v>
      </c>
      <c r="AC151" s="10">
        <f t="shared" si="21"/>
        <v>5836</v>
      </c>
    </row>
    <row r="152" spans="1:29">
      <c r="A152" s="17">
        <v>146</v>
      </c>
      <c r="B152" s="18" t="s">
        <v>1614</v>
      </c>
      <c r="C152" s="7" t="s">
        <v>482</v>
      </c>
      <c r="D152" s="18" t="s">
        <v>26</v>
      </c>
      <c r="E152" s="7">
        <v>10485</v>
      </c>
      <c r="F152" s="7">
        <v>9</v>
      </c>
      <c r="G152" s="18">
        <f t="shared" si="22"/>
        <v>9</v>
      </c>
      <c r="H152" s="7">
        <v>0</v>
      </c>
      <c r="I152" s="18">
        <v>0</v>
      </c>
      <c r="J152" s="18">
        <v>0</v>
      </c>
      <c r="K152" s="66">
        <v>60</v>
      </c>
      <c r="L152" s="18">
        <v>0</v>
      </c>
      <c r="M152" s="18">
        <f t="shared" si="17"/>
        <v>0</v>
      </c>
      <c r="N152" s="66">
        <v>9</v>
      </c>
      <c r="O152" s="66">
        <v>88</v>
      </c>
      <c r="P152" s="18">
        <v>0</v>
      </c>
      <c r="Q152" s="18">
        <f t="shared" si="18"/>
        <v>0</v>
      </c>
      <c r="R152" s="66">
        <v>7</v>
      </c>
      <c r="S152" s="66">
        <v>16</v>
      </c>
      <c r="T152" s="18">
        <v>0</v>
      </c>
      <c r="U152" s="18">
        <f t="shared" si="19"/>
        <v>0</v>
      </c>
      <c r="V152" s="66">
        <v>16</v>
      </c>
      <c r="W152" s="66">
        <v>80</v>
      </c>
      <c r="X152" s="18">
        <v>0</v>
      </c>
      <c r="Y152" s="18">
        <f t="shared" si="20"/>
        <v>0</v>
      </c>
      <c r="Z152" s="66">
        <v>135</v>
      </c>
      <c r="AA152" s="66">
        <v>275</v>
      </c>
      <c r="AB152" s="18">
        <v>0</v>
      </c>
      <c r="AC152" s="10">
        <f t="shared" si="21"/>
        <v>0</v>
      </c>
    </row>
    <row r="153" spans="1:29">
      <c r="A153" s="17">
        <v>147</v>
      </c>
      <c r="B153" s="18" t="s">
        <v>1614</v>
      </c>
      <c r="C153" s="7" t="s">
        <v>483</v>
      </c>
      <c r="D153" s="18" t="s">
        <v>26</v>
      </c>
      <c r="E153" s="7">
        <v>3951</v>
      </c>
      <c r="F153" s="7">
        <v>25</v>
      </c>
      <c r="G153" s="18">
        <f t="shared" si="22"/>
        <v>23</v>
      </c>
      <c r="H153" s="7">
        <v>2</v>
      </c>
      <c r="I153" s="18">
        <v>0</v>
      </c>
      <c r="J153" s="18">
        <v>0</v>
      </c>
      <c r="K153" s="66">
        <v>60</v>
      </c>
      <c r="L153" s="18">
        <v>0</v>
      </c>
      <c r="M153" s="18">
        <f t="shared" si="17"/>
        <v>0</v>
      </c>
      <c r="N153" s="66">
        <v>25</v>
      </c>
      <c r="O153" s="66">
        <v>88</v>
      </c>
      <c r="P153" s="18">
        <v>0</v>
      </c>
      <c r="Q153" s="18">
        <f t="shared" si="18"/>
        <v>0</v>
      </c>
      <c r="R153" s="66">
        <v>18</v>
      </c>
      <c r="S153" s="66">
        <v>16</v>
      </c>
      <c r="T153" s="18">
        <v>0</v>
      </c>
      <c r="U153" s="18">
        <f t="shared" si="19"/>
        <v>3951</v>
      </c>
      <c r="V153" s="66">
        <v>74</v>
      </c>
      <c r="W153" s="66">
        <v>80</v>
      </c>
      <c r="X153" s="18">
        <v>0</v>
      </c>
      <c r="Y153" s="18">
        <f t="shared" si="20"/>
        <v>0</v>
      </c>
      <c r="Z153" s="66">
        <v>132</v>
      </c>
      <c r="AA153" s="66">
        <v>275</v>
      </c>
      <c r="AB153" s="18">
        <v>0</v>
      </c>
      <c r="AC153" s="10">
        <f t="shared" si="21"/>
        <v>0</v>
      </c>
    </row>
    <row r="154" spans="1:29">
      <c r="A154" s="17">
        <v>148</v>
      </c>
      <c r="B154" s="18" t="s">
        <v>1614</v>
      </c>
      <c r="C154" s="7" t="s">
        <v>484</v>
      </c>
      <c r="D154" s="18" t="s">
        <v>26</v>
      </c>
      <c r="E154" s="7">
        <v>5668</v>
      </c>
      <c r="F154" s="7">
        <v>19</v>
      </c>
      <c r="G154" s="18">
        <f t="shared" si="22"/>
        <v>19</v>
      </c>
      <c r="H154" s="7">
        <v>0</v>
      </c>
      <c r="I154" s="18">
        <v>0</v>
      </c>
      <c r="J154" s="18">
        <v>0</v>
      </c>
      <c r="K154" s="66">
        <v>60</v>
      </c>
      <c r="L154" s="18">
        <v>0</v>
      </c>
      <c r="M154" s="18">
        <f t="shared" si="17"/>
        <v>0</v>
      </c>
      <c r="N154" s="66">
        <v>19</v>
      </c>
      <c r="O154" s="66">
        <v>88</v>
      </c>
      <c r="P154" s="18">
        <v>0</v>
      </c>
      <c r="Q154" s="18">
        <f t="shared" si="18"/>
        <v>0</v>
      </c>
      <c r="R154" s="66">
        <v>5</v>
      </c>
      <c r="S154" s="66">
        <v>16</v>
      </c>
      <c r="T154" s="18">
        <v>0</v>
      </c>
      <c r="U154" s="18">
        <f t="shared" si="19"/>
        <v>0</v>
      </c>
      <c r="V154" s="66">
        <v>24</v>
      </c>
      <c r="W154" s="66">
        <v>80</v>
      </c>
      <c r="X154" s="18">
        <v>0</v>
      </c>
      <c r="Y154" s="18">
        <f t="shared" si="20"/>
        <v>0</v>
      </c>
      <c r="Z154" s="66">
        <v>272</v>
      </c>
      <c r="AA154" s="66">
        <v>275</v>
      </c>
      <c r="AB154" s="18">
        <v>0</v>
      </c>
      <c r="AC154" s="10">
        <f t="shared" si="21"/>
        <v>0</v>
      </c>
    </row>
    <row r="155" spans="1:29">
      <c r="A155" s="17">
        <v>149</v>
      </c>
      <c r="B155" s="18" t="s">
        <v>1614</v>
      </c>
      <c r="C155" s="7" t="s">
        <v>485</v>
      </c>
      <c r="D155" s="18" t="s">
        <v>26</v>
      </c>
      <c r="E155" s="7">
        <v>6700</v>
      </c>
      <c r="F155" s="7">
        <v>30</v>
      </c>
      <c r="G155" s="18">
        <f t="shared" si="22"/>
        <v>30</v>
      </c>
      <c r="H155" s="7">
        <v>0</v>
      </c>
      <c r="I155" s="18">
        <v>0</v>
      </c>
      <c r="J155" s="18">
        <v>0</v>
      </c>
      <c r="K155" s="66">
        <v>60</v>
      </c>
      <c r="L155" s="18">
        <v>0</v>
      </c>
      <c r="M155" s="18">
        <f t="shared" si="17"/>
        <v>0</v>
      </c>
      <c r="N155" s="66">
        <v>30</v>
      </c>
      <c r="O155" s="66">
        <v>88</v>
      </c>
      <c r="P155" s="18">
        <v>0</v>
      </c>
      <c r="Q155" s="18">
        <f t="shared" si="18"/>
        <v>0</v>
      </c>
      <c r="R155" s="66">
        <v>127</v>
      </c>
      <c r="S155" s="66">
        <v>16</v>
      </c>
      <c r="T155" s="18">
        <v>0</v>
      </c>
      <c r="U155" s="18">
        <f t="shared" si="19"/>
        <v>6700</v>
      </c>
      <c r="V155" s="66">
        <v>164</v>
      </c>
      <c r="W155" s="66">
        <v>80</v>
      </c>
      <c r="X155" s="18">
        <v>0</v>
      </c>
      <c r="Y155" s="18">
        <f t="shared" si="20"/>
        <v>6700</v>
      </c>
      <c r="Z155" s="66">
        <v>116</v>
      </c>
      <c r="AA155" s="66">
        <v>275</v>
      </c>
      <c r="AB155" s="18">
        <v>0</v>
      </c>
      <c r="AC155" s="10">
        <f t="shared" si="21"/>
        <v>0</v>
      </c>
    </row>
    <row r="156" spans="1:29">
      <c r="A156" s="17">
        <v>150</v>
      </c>
      <c r="B156" s="18" t="s">
        <v>1615</v>
      </c>
      <c r="C156" s="7" t="s">
        <v>486</v>
      </c>
      <c r="D156" s="18" t="s">
        <v>26</v>
      </c>
      <c r="E156" s="7">
        <v>6050</v>
      </c>
      <c r="F156" s="7">
        <v>45</v>
      </c>
      <c r="G156" s="18">
        <f t="shared" si="22"/>
        <v>45</v>
      </c>
      <c r="H156" s="7">
        <v>0</v>
      </c>
      <c r="I156" s="18">
        <v>0</v>
      </c>
      <c r="J156" s="18">
        <v>0</v>
      </c>
      <c r="K156" s="66">
        <v>60</v>
      </c>
      <c r="L156" s="18">
        <v>0</v>
      </c>
      <c r="M156" s="18">
        <f t="shared" si="17"/>
        <v>0</v>
      </c>
      <c r="N156" s="66">
        <v>45</v>
      </c>
      <c r="O156" s="66">
        <v>88</v>
      </c>
      <c r="P156" s="18">
        <v>0</v>
      </c>
      <c r="Q156" s="18">
        <f t="shared" si="18"/>
        <v>0</v>
      </c>
      <c r="R156" s="66">
        <v>33</v>
      </c>
      <c r="S156" s="66">
        <v>16</v>
      </c>
      <c r="T156" s="18">
        <v>0</v>
      </c>
      <c r="U156" s="18">
        <f t="shared" si="19"/>
        <v>6050</v>
      </c>
      <c r="V156" s="66">
        <v>90</v>
      </c>
      <c r="W156" s="66">
        <v>80</v>
      </c>
      <c r="X156" s="18">
        <v>0</v>
      </c>
      <c r="Y156" s="18">
        <f t="shared" si="20"/>
        <v>6050</v>
      </c>
      <c r="Z156" s="66">
        <v>144</v>
      </c>
      <c r="AA156" s="66">
        <v>275</v>
      </c>
      <c r="AB156" s="18">
        <v>0</v>
      </c>
      <c r="AC156" s="10">
        <f t="shared" si="21"/>
        <v>0</v>
      </c>
    </row>
    <row r="157" spans="1:29">
      <c r="A157" s="17">
        <v>151</v>
      </c>
      <c r="B157" s="18" t="s">
        <v>1615</v>
      </c>
      <c r="C157" s="7" t="s">
        <v>344</v>
      </c>
      <c r="D157" s="18" t="s">
        <v>26</v>
      </c>
      <c r="E157" s="7">
        <v>15</v>
      </c>
      <c r="F157" s="7">
        <v>8</v>
      </c>
      <c r="G157" s="18">
        <f t="shared" si="22"/>
        <v>8</v>
      </c>
      <c r="H157" s="7">
        <v>0</v>
      </c>
      <c r="I157" s="18">
        <v>0</v>
      </c>
      <c r="J157" s="18">
        <v>0</v>
      </c>
      <c r="K157" s="66">
        <v>60</v>
      </c>
      <c r="L157" s="18">
        <v>0</v>
      </c>
      <c r="M157" s="18">
        <f t="shared" si="17"/>
        <v>0</v>
      </c>
      <c r="N157" s="66">
        <v>8</v>
      </c>
      <c r="O157" s="66">
        <v>88</v>
      </c>
      <c r="P157" s="18">
        <v>0</v>
      </c>
      <c r="Q157" s="18">
        <f t="shared" si="18"/>
        <v>0</v>
      </c>
      <c r="R157" s="66">
        <v>22</v>
      </c>
      <c r="S157" s="66">
        <v>16</v>
      </c>
      <c r="T157" s="18">
        <v>0</v>
      </c>
      <c r="U157" s="18">
        <f t="shared" si="19"/>
        <v>15</v>
      </c>
      <c r="V157" s="66">
        <v>65</v>
      </c>
      <c r="W157" s="66">
        <v>80</v>
      </c>
      <c r="X157" s="18">
        <v>0</v>
      </c>
      <c r="Y157" s="18">
        <f t="shared" si="20"/>
        <v>0</v>
      </c>
      <c r="Z157" s="66">
        <v>44</v>
      </c>
      <c r="AA157" s="66">
        <v>275</v>
      </c>
      <c r="AB157" s="18">
        <v>0</v>
      </c>
      <c r="AC157" s="10">
        <f t="shared" si="21"/>
        <v>0</v>
      </c>
    </row>
    <row r="158" spans="1:29">
      <c r="A158" s="17">
        <v>152</v>
      </c>
      <c r="B158" s="18" t="s">
        <v>1615</v>
      </c>
      <c r="C158" s="7" t="s">
        <v>487</v>
      </c>
      <c r="D158" s="18" t="s">
        <v>26</v>
      </c>
      <c r="E158" s="7">
        <v>448</v>
      </c>
      <c r="F158" s="7">
        <v>3</v>
      </c>
      <c r="G158" s="18">
        <f t="shared" si="22"/>
        <v>3</v>
      </c>
      <c r="H158" s="7">
        <v>0</v>
      </c>
      <c r="I158" s="18">
        <v>0</v>
      </c>
      <c r="J158" s="18">
        <v>0</v>
      </c>
      <c r="K158" s="66">
        <v>60</v>
      </c>
      <c r="L158" s="18">
        <v>0</v>
      </c>
      <c r="M158" s="18">
        <f t="shared" si="17"/>
        <v>0</v>
      </c>
      <c r="N158" s="66">
        <v>3</v>
      </c>
      <c r="O158" s="66">
        <v>88</v>
      </c>
      <c r="P158" s="18">
        <v>0</v>
      </c>
      <c r="Q158" s="18">
        <f t="shared" si="18"/>
        <v>0</v>
      </c>
      <c r="R158" s="66">
        <v>9</v>
      </c>
      <c r="S158" s="66">
        <v>16</v>
      </c>
      <c r="T158" s="18">
        <v>0</v>
      </c>
      <c r="U158" s="18">
        <f t="shared" si="19"/>
        <v>0</v>
      </c>
      <c r="V158" s="66">
        <v>39</v>
      </c>
      <c r="W158" s="66">
        <v>80</v>
      </c>
      <c r="X158" s="18">
        <v>0</v>
      </c>
      <c r="Y158" s="18">
        <f t="shared" si="20"/>
        <v>0</v>
      </c>
      <c r="Z158" s="66">
        <v>55</v>
      </c>
      <c r="AA158" s="66">
        <v>275</v>
      </c>
      <c r="AB158" s="18">
        <v>0</v>
      </c>
      <c r="AC158" s="10">
        <f t="shared" si="21"/>
        <v>0</v>
      </c>
    </row>
    <row r="159" spans="1:29">
      <c r="A159" s="17">
        <v>153</v>
      </c>
      <c r="B159" s="18" t="s">
        <v>1615</v>
      </c>
      <c r="C159" s="7" t="s">
        <v>488</v>
      </c>
      <c r="D159" s="18" t="s">
        <v>26</v>
      </c>
      <c r="E159" s="7">
        <v>3776</v>
      </c>
      <c r="F159" s="7">
        <v>14</v>
      </c>
      <c r="G159" s="18">
        <f t="shared" si="22"/>
        <v>14</v>
      </c>
      <c r="H159" s="7">
        <v>0</v>
      </c>
      <c r="I159" s="18">
        <v>0</v>
      </c>
      <c r="J159" s="18">
        <v>0</v>
      </c>
      <c r="K159" s="66">
        <v>60</v>
      </c>
      <c r="L159" s="18">
        <v>0</v>
      </c>
      <c r="M159" s="18">
        <f t="shared" si="17"/>
        <v>0</v>
      </c>
      <c r="N159" s="66">
        <v>14</v>
      </c>
      <c r="O159" s="66">
        <v>88</v>
      </c>
      <c r="P159" s="18">
        <v>0</v>
      </c>
      <c r="Q159" s="18">
        <f t="shared" si="18"/>
        <v>0</v>
      </c>
      <c r="R159" s="66">
        <v>39</v>
      </c>
      <c r="S159" s="66">
        <v>16</v>
      </c>
      <c r="T159" s="18">
        <v>0</v>
      </c>
      <c r="U159" s="18">
        <f t="shared" si="19"/>
        <v>3776</v>
      </c>
      <c r="V159" s="66">
        <v>101</v>
      </c>
      <c r="W159" s="66">
        <v>80</v>
      </c>
      <c r="X159" s="18">
        <v>0</v>
      </c>
      <c r="Y159" s="18">
        <f t="shared" si="20"/>
        <v>3776</v>
      </c>
      <c r="Z159" s="66">
        <v>164</v>
      </c>
      <c r="AA159" s="66">
        <v>275</v>
      </c>
      <c r="AB159" s="18">
        <v>0</v>
      </c>
      <c r="AC159" s="10">
        <f t="shared" si="21"/>
        <v>0</v>
      </c>
    </row>
    <row r="160" spans="1:29">
      <c r="A160" s="17">
        <v>154</v>
      </c>
      <c r="B160" s="18" t="s">
        <v>1615</v>
      </c>
      <c r="C160" s="7" t="s">
        <v>489</v>
      </c>
      <c r="D160" s="18" t="s">
        <v>26</v>
      </c>
      <c r="E160" s="7">
        <v>1</v>
      </c>
      <c r="F160" s="7">
        <v>0</v>
      </c>
      <c r="G160" s="18">
        <f t="shared" si="22"/>
        <v>0</v>
      </c>
      <c r="H160" s="7">
        <v>0</v>
      </c>
      <c r="I160" s="18">
        <v>0</v>
      </c>
      <c r="J160" s="18">
        <v>0</v>
      </c>
      <c r="K160" s="66">
        <v>60</v>
      </c>
      <c r="L160" s="18">
        <v>0</v>
      </c>
      <c r="M160" s="18">
        <f t="shared" si="17"/>
        <v>0</v>
      </c>
      <c r="N160" s="66">
        <v>0</v>
      </c>
      <c r="O160" s="66">
        <v>88</v>
      </c>
      <c r="P160" s="18">
        <v>0</v>
      </c>
      <c r="Q160" s="18">
        <f t="shared" si="18"/>
        <v>0</v>
      </c>
      <c r="R160" s="66">
        <v>15</v>
      </c>
      <c r="S160" s="66">
        <v>16</v>
      </c>
      <c r="T160" s="18">
        <v>0</v>
      </c>
      <c r="U160" s="18">
        <f t="shared" si="19"/>
        <v>0</v>
      </c>
      <c r="V160" s="66">
        <v>51</v>
      </c>
      <c r="W160" s="66">
        <v>80</v>
      </c>
      <c r="X160" s="18">
        <v>0</v>
      </c>
      <c r="Y160" s="18">
        <f t="shared" si="20"/>
        <v>0</v>
      </c>
      <c r="Z160" s="66">
        <v>0</v>
      </c>
      <c r="AA160" s="66">
        <v>275</v>
      </c>
      <c r="AB160" s="18">
        <v>0</v>
      </c>
      <c r="AC160" s="10">
        <f t="shared" si="21"/>
        <v>0</v>
      </c>
    </row>
    <row r="161" spans="1:29">
      <c r="A161" s="17">
        <v>155</v>
      </c>
      <c r="B161" s="18" t="s">
        <v>1615</v>
      </c>
      <c r="C161" s="7" t="s">
        <v>490</v>
      </c>
      <c r="D161" s="18" t="s">
        <v>26</v>
      </c>
      <c r="E161" s="7">
        <v>3937</v>
      </c>
      <c r="F161" s="7">
        <v>24</v>
      </c>
      <c r="G161" s="18">
        <f t="shared" si="22"/>
        <v>24</v>
      </c>
      <c r="H161" s="7">
        <v>0</v>
      </c>
      <c r="I161" s="18">
        <v>0</v>
      </c>
      <c r="J161" s="18">
        <v>0</v>
      </c>
      <c r="K161" s="66">
        <v>60</v>
      </c>
      <c r="L161" s="18">
        <v>0</v>
      </c>
      <c r="M161" s="18">
        <f t="shared" si="17"/>
        <v>0</v>
      </c>
      <c r="N161" s="66">
        <v>24</v>
      </c>
      <c r="O161" s="66">
        <v>88</v>
      </c>
      <c r="P161" s="18">
        <v>0</v>
      </c>
      <c r="Q161" s="18">
        <f t="shared" si="18"/>
        <v>0</v>
      </c>
      <c r="R161" s="66">
        <v>38</v>
      </c>
      <c r="S161" s="66">
        <v>16</v>
      </c>
      <c r="T161" s="18">
        <v>0</v>
      </c>
      <c r="U161" s="18">
        <f t="shared" si="19"/>
        <v>3937</v>
      </c>
      <c r="V161" s="66">
        <v>86</v>
      </c>
      <c r="W161" s="66">
        <v>80</v>
      </c>
      <c r="X161" s="18">
        <v>0</v>
      </c>
      <c r="Y161" s="18">
        <f t="shared" si="20"/>
        <v>3937</v>
      </c>
      <c r="Z161" s="66">
        <v>109</v>
      </c>
      <c r="AA161" s="66">
        <v>275</v>
      </c>
      <c r="AB161" s="18">
        <v>0</v>
      </c>
      <c r="AC161" s="10">
        <f t="shared" si="21"/>
        <v>0</v>
      </c>
    </row>
    <row r="162" spans="1:29">
      <c r="A162" s="17">
        <v>156</v>
      </c>
      <c r="B162" s="18" t="s">
        <v>1615</v>
      </c>
      <c r="C162" s="7" t="s">
        <v>491</v>
      </c>
      <c r="D162" s="18" t="s">
        <v>26</v>
      </c>
      <c r="E162" s="7">
        <v>5106</v>
      </c>
      <c r="F162" s="7">
        <v>68</v>
      </c>
      <c r="G162" s="18">
        <f t="shared" si="22"/>
        <v>68</v>
      </c>
      <c r="H162" s="7">
        <v>0</v>
      </c>
      <c r="I162" s="18">
        <v>0</v>
      </c>
      <c r="J162" s="18">
        <v>0</v>
      </c>
      <c r="K162" s="66">
        <v>60</v>
      </c>
      <c r="L162" s="18">
        <v>0</v>
      </c>
      <c r="M162" s="18">
        <f t="shared" si="17"/>
        <v>5106</v>
      </c>
      <c r="N162" s="66">
        <v>68</v>
      </c>
      <c r="O162" s="66">
        <v>88</v>
      </c>
      <c r="P162" s="18">
        <v>0</v>
      </c>
      <c r="Q162" s="18">
        <f t="shared" si="18"/>
        <v>0</v>
      </c>
      <c r="R162" s="66">
        <v>39</v>
      </c>
      <c r="S162" s="66">
        <v>16</v>
      </c>
      <c r="T162" s="18">
        <v>0</v>
      </c>
      <c r="U162" s="18">
        <f t="shared" si="19"/>
        <v>5106</v>
      </c>
      <c r="V162" s="66">
        <v>100</v>
      </c>
      <c r="W162" s="66">
        <v>80</v>
      </c>
      <c r="X162" s="18">
        <v>0</v>
      </c>
      <c r="Y162" s="18">
        <f t="shared" si="20"/>
        <v>5106</v>
      </c>
      <c r="Z162" s="66">
        <v>131</v>
      </c>
      <c r="AA162" s="66">
        <v>275</v>
      </c>
      <c r="AB162" s="18">
        <v>0</v>
      </c>
      <c r="AC162" s="10">
        <f t="shared" si="21"/>
        <v>0</v>
      </c>
    </row>
    <row r="163" spans="1:29">
      <c r="A163" s="17">
        <v>157</v>
      </c>
      <c r="B163" s="18" t="s">
        <v>1615</v>
      </c>
      <c r="C163" s="7" t="s">
        <v>492</v>
      </c>
      <c r="D163" s="18" t="s">
        <v>26</v>
      </c>
      <c r="E163" s="7">
        <v>6372</v>
      </c>
      <c r="F163" s="7">
        <v>16</v>
      </c>
      <c r="G163" s="18">
        <f t="shared" si="22"/>
        <v>16</v>
      </c>
      <c r="H163" s="7">
        <v>0</v>
      </c>
      <c r="I163" s="18">
        <v>0</v>
      </c>
      <c r="J163" s="18">
        <v>0</v>
      </c>
      <c r="K163" s="66">
        <v>60</v>
      </c>
      <c r="L163" s="18">
        <v>0</v>
      </c>
      <c r="M163" s="18">
        <f t="shared" ref="M163:M225" si="23">IF((F163&gt;K163),E163,0)</f>
        <v>0</v>
      </c>
      <c r="N163" s="66">
        <v>16</v>
      </c>
      <c r="O163" s="66">
        <v>88</v>
      </c>
      <c r="P163" s="18">
        <v>0</v>
      </c>
      <c r="Q163" s="18">
        <f t="shared" ref="Q163:Q225" si="24">IF((N163&gt;O163),E163,0)</f>
        <v>0</v>
      </c>
      <c r="R163" s="66">
        <v>67</v>
      </c>
      <c r="S163" s="66">
        <v>16</v>
      </c>
      <c r="T163" s="18">
        <v>0</v>
      </c>
      <c r="U163" s="18">
        <f t="shared" ref="U163:U225" si="25">IF((R163&gt;S163),E163,0)</f>
        <v>6372</v>
      </c>
      <c r="V163" s="66">
        <v>124</v>
      </c>
      <c r="W163" s="66">
        <v>80</v>
      </c>
      <c r="X163" s="18">
        <v>0</v>
      </c>
      <c r="Y163" s="18">
        <f t="shared" ref="Y163:Y225" si="26">IF((V163&gt;W163),E163,0)</f>
        <v>6372</v>
      </c>
      <c r="Z163" s="66">
        <v>118</v>
      </c>
      <c r="AA163" s="66">
        <v>275</v>
      </c>
      <c r="AB163" s="18">
        <v>0</v>
      </c>
      <c r="AC163" s="10">
        <f t="shared" ref="AC163:AC225" si="27">IF((Z163&gt;AA163),E163,0)</f>
        <v>0</v>
      </c>
    </row>
    <row r="164" spans="1:29">
      <c r="A164" s="17">
        <v>158</v>
      </c>
      <c r="B164" s="18" t="s">
        <v>1615</v>
      </c>
      <c r="C164" s="7" t="s">
        <v>493</v>
      </c>
      <c r="D164" s="18" t="s">
        <v>26</v>
      </c>
      <c r="E164" s="7">
        <v>7057</v>
      </c>
      <c r="F164" s="7">
        <v>60</v>
      </c>
      <c r="G164" s="18">
        <f t="shared" si="22"/>
        <v>60</v>
      </c>
      <c r="H164" s="7">
        <v>0</v>
      </c>
      <c r="I164" s="18">
        <v>0</v>
      </c>
      <c r="J164" s="18">
        <v>0</v>
      </c>
      <c r="K164" s="66">
        <v>60</v>
      </c>
      <c r="L164" s="18">
        <v>0</v>
      </c>
      <c r="M164" s="18">
        <f t="shared" si="23"/>
        <v>0</v>
      </c>
      <c r="N164" s="66">
        <v>60</v>
      </c>
      <c r="O164" s="66">
        <v>88</v>
      </c>
      <c r="P164" s="18">
        <v>0</v>
      </c>
      <c r="Q164" s="18">
        <f t="shared" si="24"/>
        <v>0</v>
      </c>
      <c r="R164" s="66">
        <v>73</v>
      </c>
      <c r="S164" s="66">
        <v>16</v>
      </c>
      <c r="T164" s="18">
        <v>0</v>
      </c>
      <c r="U164" s="18">
        <f t="shared" si="25"/>
        <v>7057</v>
      </c>
      <c r="V164" s="66">
        <v>155</v>
      </c>
      <c r="W164" s="66">
        <v>80</v>
      </c>
      <c r="X164" s="18">
        <v>0</v>
      </c>
      <c r="Y164" s="18">
        <f t="shared" si="26"/>
        <v>7057</v>
      </c>
      <c r="Z164" s="66">
        <v>206</v>
      </c>
      <c r="AA164" s="66">
        <v>275</v>
      </c>
      <c r="AB164" s="18">
        <v>0</v>
      </c>
      <c r="AC164" s="10">
        <f t="shared" si="27"/>
        <v>0</v>
      </c>
    </row>
    <row r="165" spans="1:29">
      <c r="A165" s="17">
        <v>159</v>
      </c>
      <c r="B165" s="18" t="s">
        <v>1615</v>
      </c>
      <c r="C165" s="7" t="s">
        <v>494</v>
      </c>
      <c r="D165" s="18" t="s">
        <v>26</v>
      </c>
      <c r="E165" s="7">
        <v>4743</v>
      </c>
      <c r="F165" s="7">
        <v>23</v>
      </c>
      <c r="G165" s="18">
        <f t="shared" si="22"/>
        <v>23</v>
      </c>
      <c r="H165" s="7">
        <v>0</v>
      </c>
      <c r="I165" s="18">
        <v>0</v>
      </c>
      <c r="J165" s="18">
        <v>0</v>
      </c>
      <c r="K165" s="66">
        <v>60</v>
      </c>
      <c r="L165" s="18">
        <v>0</v>
      </c>
      <c r="M165" s="18">
        <f t="shared" si="23"/>
        <v>0</v>
      </c>
      <c r="N165" s="66">
        <v>23</v>
      </c>
      <c r="O165" s="66">
        <v>88</v>
      </c>
      <c r="P165" s="18">
        <v>0</v>
      </c>
      <c r="Q165" s="18">
        <f t="shared" si="24"/>
        <v>0</v>
      </c>
      <c r="R165" s="66">
        <v>54</v>
      </c>
      <c r="S165" s="66">
        <v>16</v>
      </c>
      <c r="T165" s="18">
        <v>0</v>
      </c>
      <c r="U165" s="18">
        <f t="shared" si="25"/>
        <v>4743</v>
      </c>
      <c r="V165" s="66">
        <v>95</v>
      </c>
      <c r="W165" s="66">
        <v>80</v>
      </c>
      <c r="X165" s="18">
        <v>0</v>
      </c>
      <c r="Y165" s="18">
        <f t="shared" si="26"/>
        <v>4743</v>
      </c>
      <c r="Z165" s="66">
        <v>117</v>
      </c>
      <c r="AA165" s="66">
        <v>275</v>
      </c>
      <c r="AB165" s="18">
        <v>0</v>
      </c>
      <c r="AC165" s="10">
        <f t="shared" si="27"/>
        <v>0</v>
      </c>
    </row>
    <row r="166" spans="1:29">
      <c r="A166" s="17">
        <v>160</v>
      </c>
      <c r="B166" s="18" t="s">
        <v>1615</v>
      </c>
      <c r="C166" s="7" t="s">
        <v>495</v>
      </c>
      <c r="D166" s="18" t="s">
        <v>26</v>
      </c>
      <c r="E166" s="7">
        <v>5580</v>
      </c>
      <c r="F166" s="7">
        <v>18</v>
      </c>
      <c r="G166" s="18">
        <f t="shared" si="22"/>
        <v>18</v>
      </c>
      <c r="H166" s="7">
        <v>0</v>
      </c>
      <c r="I166" s="18">
        <v>0</v>
      </c>
      <c r="J166" s="18">
        <v>0</v>
      </c>
      <c r="K166" s="66">
        <v>60</v>
      </c>
      <c r="L166" s="18">
        <v>0</v>
      </c>
      <c r="M166" s="18">
        <f t="shared" si="23"/>
        <v>0</v>
      </c>
      <c r="N166" s="66">
        <v>18</v>
      </c>
      <c r="O166" s="66">
        <v>88</v>
      </c>
      <c r="P166" s="18">
        <v>0</v>
      </c>
      <c r="Q166" s="18">
        <f t="shared" si="24"/>
        <v>0</v>
      </c>
      <c r="R166" s="66">
        <v>28</v>
      </c>
      <c r="S166" s="66">
        <v>16</v>
      </c>
      <c r="T166" s="18">
        <v>0</v>
      </c>
      <c r="U166" s="18">
        <f t="shared" si="25"/>
        <v>5580</v>
      </c>
      <c r="V166" s="66">
        <v>96</v>
      </c>
      <c r="W166" s="66">
        <v>80</v>
      </c>
      <c r="X166" s="18">
        <v>0</v>
      </c>
      <c r="Y166" s="18">
        <f t="shared" si="26"/>
        <v>5580</v>
      </c>
      <c r="Z166" s="66">
        <v>100</v>
      </c>
      <c r="AA166" s="66">
        <v>275</v>
      </c>
      <c r="AB166" s="18">
        <v>0</v>
      </c>
      <c r="AC166" s="10">
        <f t="shared" si="27"/>
        <v>0</v>
      </c>
    </row>
    <row r="167" spans="1:29">
      <c r="A167" s="17">
        <v>161</v>
      </c>
      <c r="B167" s="18" t="s">
        <v>1615</v>
      </c>
      <c r="C167" s="7" t="s">
        <v>496</v>
      </c>
      <c r="D167" s="18" t="s">
        <v>26</v>
      </c>
      <c r="E167" s="7">
        <v>8090</v>
      </c>
      <c r="F167" s="7">
        <v>14</v>
      </c>
      <c r="G167" s="18">
        <f t="shared" si="22"/>
        <v>14</v>
      </c>
      <c r="H167" s="7">
        <v>0</v>
      </c>
      <c r="I167" s="18">
        <v>0</v>
      </c>
      <c r="J167" s="18">
        <v>0</v>
      </c>
      <c r="K167" s="66">
        <v>60</v>
      </c>
      <c r="L167" s="18">
        <v>0</v>
      </c>
      <c r="M167" s="18">
        <f t="shared" si="23"/>
        <v>0</v>
      </c>
      <c r="N167" s="66">
        <v>14</v>
      </c>
      <c r="O167" s="66">
        <v>88</v>
      </c>
      <c r="P167" s="18">
        <v>0</v>
      </c>
      <c r="Q167" s="18">
        <f t="shared" si="24"/>
        <v>0</v>
      </c>
      <c r="R167" s="66">
        <v>42</v>
      </c>
      <c r="S167" s="66">
        <v>16</v>
      </c>
      <c r="T167" s="18">
        <v>0</v>
      </c>
      <c r="U167" s="18">
        <f t="shared" si="25"/>
        <v>8090</v>
      </c>
      <c r="V167" s="66">
        <v>120</v>
      </c>
      <c r="W167" s="66">
        <v>80</v>
      </c>
      <c r="X167" s="18">
        <v>0</v>
      </c>
      <c r="Y167" s="18">
        <f t="shared" si="26"/>
        <v>8090</v>
      </c>
      <c r="Z167" s="66">
        <v>97</v>
      </c>
      <c r="AA167" s="66">
        <v>275</v>
      </c>
      <c r="AB167" s="18">
        <v>0</v>
      </c>
      <c r="AC167" s="10">
        <f t="shared" si="27"/>
        <v>0</v>
      </c>
    </row>
    <row r="168" spans="1:29">
      <c r="A168" s="17">
        <v>162</v>
      </c>
      <c r="B168" s="18" t="s">
        <v>1615</v>
      </c>
      <c r="C168" s="7" t="s">
        <v>497</v>
      </c>
      <c r="D168" s="18" t="s">
        <v>26</v>
      </c>
      <c r="E168" s="7">
        <v>1760</v>
      </c>
      <c r="F168" s="7">
        <v>7</v>
      </c>
      <c r="G168" s="18">
        <f t="shared" si="22"/>
        <v>7</v>
      </c>
      <c r="H168" s="7">
        <v>0</v>
      </c>
      <c r="I168" s="18">
        <v>0</v>
      </c>
      <c r="J168" s="18">
        <v>0</v>
      </c>
      <c r="K168" s="66">
        <v>60</v>
      </c>
      <c r="L168" s="18">
        <v>0</v>
      </c>
      <c r="M168" s="18">
        <f t="shared" si="23"/>
        <v>0</v>
      </c>
      <c r="N168" s="66">
        <v>7</v>
      </c>
      <c r="O168" s="66">
        <v>88</v>
      </c>
      <c r="P168" s="18">
        <v>0</v>
      </c>
      <c r="Q168" s="18">
        <f t="shared" si="24"/>
        <v>0</v>
      </c>
      <c r="R168" s="66">
        <v>62</v>
      </c>
      <c r="S168" s="66">
        <v>16</v>
      </c>
      <c r="T168" s="18">
        <v>0</v>
      </c>
      <c r="U168" s="18">
        <f t="shared" si="25"/>
        <v>1760</v>
      </c>
      <c r="V168" s="66">
        <v>131</v>
      </c>
      <c r="W168" s="66">
        <v>80</v>
      </c>
      <c r="X168" s="18">
        <v>0</v>
      </c>
      <c r="Y168" s="18">
        <f t="shared" si="26"/>
        <v>1760</v>
      </c>
      <c r="Z168" s="66">
        <v>166</v>
      </c>
      <c r="AA168" s="66">
        <v>275</v>
      </c>
      <c r="AB168" s="18">
        <v>0</v>
      </c>
      <c r="AC168" s="10">
        <f t="shared" si="27"/>
        <v>0</v>
      </c>
    </row>
    <row r="169" spans="1:29">
      <c r="A169" s="17">
        <v>163</v>
      </c>
      <c r="B169" s="18" t="s">
        <v>1615</v>
      </c>
      <c r="C169" s="7" t="s">
        <v>498</v>
      </c>
      <c r="D169" s="18" t="s">
        <v>26</v>
      </c>
      <c r="E169" s="7">
        <v>6013</v>
      </c>
      <c r="F169" s="7">
        <v>40</v>
      </c>
      <c r="G169" s="18">
        <f t="shared" si="22"/>
        <v>40</v>
      </c>
      <c r="H169" s="7">
        <v>0</v>
      </c>
      <c r="I169" s="18">
        <v>0</v>
      </c>
      <c r="J169" s="18">
        <v>0</v>
      </c>
      <c r="K169" s="66">
        <v>60</v>
      </c>
      <c r="L169" s="18">
        <v>0</v>
      </c>
      <c r="M169" s="18">
        <f t="shared" si="23"/>
        <v>0</v>
      </c>
      <c r="N169" s="66">
        <v>40</v>
      </c>
      <c r="O169" s="66">
        <v>88</v>
      </c>
      <c r="P169" s="18">
        <v>0</v>
      </c>
      <c r="Q169" s="18">
        <f t="shared" si="24"/>
        <v>0</v>
      </c>
      <c r="R169" s="66">
        <v>71</v>
      </c>
      <c r="S169" s="66">
        <v>16</v>
      </c>
      <c r="T169" s="18">
        <v>0</v>
      </c>
      <c r="U169" s="18">
        <f t="shared" si="25"/>
        <v>6013</v>
      </c>
      <c r="V169" s="66">
        <v>158</v>
      </c>
      <c r="W169" s="66">
        <v>80</v>
      </c>
      <c r="X169" s="18">
        <v>0</v>
      </c>
      <c r="Y169" s="18">
        <f t="shared" si="26"/>
        <v>6013</v>
      </c>
      <c r="Z169" s="66">
        <v>352</v>
      </c>
      <c r="AA169" s="66">
        <v>275</v>
      </c>
      <c r="AB169" s="18">
        <v>0</v>
      </c>
      <c r="AC169" s="10">
        <f t="shared" si="27"/>
        <v>6013</v>
      </c>
    </row>
    <row r="170" spans="1:29">
      <c r="A170" s="17">
        <v>164</v>
      </c>
      <c r="B170" s="18" t="s">
        <v>1615</v>
      </c>
      <c r="C170" s="7" t="s">
        <v>499</v>
      </c>
      <c r="D170" s="18" t="s">
        <v>26</v>
      </c>
      <c r="E170" s="7">
        <v>3643</v>
      </c>
      <c r="F170" s="7">
        <v>12</v>
      </c>
      <c r="G170" s="18">
        <f t="shared" si="22"/>
        <v>12</v>
      </c>
      <c r="H170" s="7">
        <v>0</v>
      </c>
      <c r="I170" s="18">
        <v>0</v>
      </c>
      <c r="J170" s="18">
        <v>0</v>
      </c>
      <c r="K170" s="66">
        <v>60</v>
      </c>
      <c r="L170" s="18">
        <v>0</v>
      </c>
      <c r="M170" s="18">
        <f t="shared" si="23"/>
        <v>0</v>
      </c>
      <c r="N170" s="66">
        <v>12</v>
      </c>
      <c r="O170" s="66">
        <v>88</v>
      </c>
      <c r="P170" s="18">
        <v>0</v>
      </c>
      <c r="Q170" s="18">
        <f t="shared" si="24"/>
        <v>0</v>
      </c>
      <c r="R170" s="66">
        <v>42</v>
      </c>
      <c r="S170" s="66">
        <v>16</v>
      </c>
      <c r="T170" s="18">
        <v>0</v>
      </c>
      <c r="U170" s="18">
        <f t="shared" si="25"/>
        <v>3643</v>
      </c>
      <c r="V170" s="66">
        <v>123</v>
      </c>
      <c r="W170" s="66">
        <v>80</v>
      </c>
      <c r="X170" s="18">
        <v>0</v>
      </c>
      <c r="Y170" s="18">
        <f t="shared" si="26"/>
        <v>3643</v>
      </c>
      <c r="Z170" s="66">
        <v>76</v>
      </c>
      <c r="AA170" s="66">
        <v>275</v>
      </c>
      <c r="AB170" s="18">
        <v>0</v>
      </c>
      <c r="AC170" s="10">
        <f t="shared" si="27"/>
        <v>0</v>
      </c>
    </row>
    <row r="171" spans="1:29">
      <c r="A171" s="17">
        <v>165</v>
      </c>
      <c r="B171" s="18" t="s">
        <v>1615</v>
      </c>
      <c r="C171" s="7" t="s">
        <v>364</v>
      </c>
      <c r="D171" s="18" t="s">
        <v>26</v>
      </c>
      <c r="E171" s="7">
        <v>4484</v>
      </c>
      <c r="F171" s="7">
        <v>10</v>
      </c>
      <c r="G171" s="18">
        <f t="shared" si="22"/>
        <v>10</v>
      </c>
      <c r="H171" s="7">
        <v>0</v>
      </c>
      <c r="I171" s="18">
        <v>0</v>
      </c>
      <c r="J171" s="18">
        <v>0</v>
      </c>
      <c r="K171" s="66">
        <v>60</v>
      </c>
      <c r="L171" s="18">
        <v>0</v>
      </c>
      <c r="M171" s="18">
        <f t="shared" si="23"/>
        <v>0</v>
      </c>
      <c r="N171" s="66">
        <v>10</v>
      </c>
      <c r="O171" s="66">
        <v>88</v>
      </c>
      <c r="P171" s="18">
        <v>0</v>
      </c>
      <c r="Q171" s="18">
        <f t="shared" si="24"/>
        <v>0</v>
      </c>
      <c r="R171" s="66">
        <v>53</v>
      </c>
      <c r="S171" s="66">
        <v>16</v>
      </c>
      <c r="T171" s="18">
        <v>0</v>
      </c>
      <c r="U171" s="18">
        <f t="shared" si="25"/>
        <v>4484</v>
      </c>
      <c r="V171" s="66">
        <v>109</v>
      </c>
      <c r="W171" s="66">
        <v>80</v>
      </c>
      <c r="X171" s="18">
        <v>0</v>
      </c>
      <c r="Y171" s="18">
        <f t="shared" si="26"/>
        <v>4484</v>
      </c>
      <c r="Z171" s="66">
        <v>110</v>
      </c>
      <c r="AA171" s="66">
        <v>275</v>
      </c>
      <c r="AB171" s="18">
        <v>0</v>
      </c>
      <c r="AC171" s="10">
        <f t="shared" si="27"/>
        <v>0</v>
      </c>
    </row>
    <row r="172" spans="1:29">
      <c r="A172" s="17">
        <v>166</v>
      </c>
      <c r="B172" s="18" t="s">
        <v>1615</v>
      </c>
      <c r="C172" s="7" t="s">
        <v>500</v>
      </c>
      <c r="D172" s="18" t="s">
        <v>26</v>
      </c>
      <c r="E172" s="7">
        <v>139</v>
      </c>
      <c r="F172" s="7">
        <v>19</v>
      </c>
      <c r="G172" s="18">
        <f t="shared" si="22"/>
        <v>19</v>
      </c>
      <c r="H172" s="7">
        <v>0</v>
      </c>
      <c r="I172" s="18">
        <v>0</v>
      </c>
      <c r="J172" s="18">
        <v>0</v>
      </c>
      <c r="K172" s="66">
        <v>60</v>
      </c>
      <c r="L172" s="18">
        <v>0</v>
      </c>
      <c r="M172" s="18">
        <f t="shared" si="23"/>
        <v>0</v>
      </c>
      <c r="N172" s="66">
        <v>19</v>
      </c>
      <c r="O172" s="66">
        <v>88</v>
      </c>
      <c r="P172" s="18">
        <v>0</v>
      </c>
      <c r="Q172" s="18">
        <f t="shared" si="24"/>
        <v>0</v>
      </c>
      <c r="R172" s="66">
        <v>14</v>
      </c>
      <c r="S172" s="66">
        <v>16</v>
      </c>
      <c r="T172" s="18">
        <v>0</v>
      </c>
      <c r="U172" s="18">
        <f t="shared" si="25"/>
        <v>0</v>
      </c>
      <c r="V172" s="66">
        <v>54</v>
      </c>
      <c r="W172" s="66">
        <v>80</v>
      </c>
      <c r="X172" s="18">
        <v>0</v>
      </c>
      <c r="Y172" s="18">
        <f t="shared" si="26"/>
        <v>0</v>
      </c>
      <c r="Z172" s="66">
        <v>400</v>
      </c>
      <c r="AA172" s="66">
        <v>275</v>
      </c>
      <c r="AB172" s="18">
        <v>0</v>
      </c>
      <c r="AC172" s="10">
        <f t="shared" si="27"/>
        <v>139</v>
      </c>
    </row>
    <row r="173" spans="1:29">
      <c r="A173" s="17">
        <v>167</v>
      </c>
      <c r="B173" s="18" t="s">
        <v>1615</v>
      </c>
      <c r="C173" s="7" t="s">
        <v>501</v>
      </c>
      <c r="D173" s="18" t="s">
        <v>26</v>
      </c>
      <c r="E173" s="7">
        <v>5025</v>
      </c>
      <c r="F173" s="7">
        <v>12</v>
      </c>
      <c r="G173" s="18">
        <f t="shared" si="22"/>
        <v>12</v>
      </c>
      <c r="H173" s="7">
        <v>0</v>
      </c>
      <c r="I173" s="18">
        <v>0</v>
      </c>
      <c r="J173" s="18">
        <v>0</v>
      </c>
      <c r="K173" s="66">
        <v>60</v>
      </c>
      <c r="L173" s="18">
        <v>0</v>
      </c>
      <c r="M173" s="18">
        <f t="shared" si="23"/>
        <v>0</v>
      </c>
      <c r="N173" s="66">
        <v>12</v>
      </c>
      <c r="O173" s="66">
        <v>88</v>
      </c>
      <c r="P173" s="18">
        <v>0</v>
      </c>
      <c r="Q173" s="18">
        <f t="shared" si="24"/>
        <v>0</v>
      </c>
      <c r="R173" s="66">
        <v>42</v>
      </c>
      <c r="S173" s="66">
        <v>16</v>
      </c>
      <c r="T173" s="18">
        <v>0</v>
      </c>
      <c r="U173" s="18">
        <f t="shared" si="25"/>
        <v>5025</v>
      </c>
      <c r="V173" s="66">
        <v>79</v>
      </c>
      <c r="W173" s="66">
        <v>80</v>
      </c>
      <c r="X173" s="18">
        <v>0</v>
      </c>
      <c r="Y173" s="18">
        <f t="shared" si="26"/>
        <v>0</v>
      </c>
      <c r="Z173" s="66">
        <v>114</v>
      </c>
      <c r="AA173" s="66">
        <v>275</v>
      </c>
      <c r="AB173" s="18">
        <v>0</v>
      </c>
      <c r="AC173" s="10">
        <f t="shared" si="27"/>
        <v>0</v>
      </c>
    </row>
    <row r="174" spans="1:29">
      <c r="A174" s="17">
        <v>168</v>
      </c>
      <c r="B174" s="18" t="s">
        <v>1615</v>
      </c>
      <c r="C174" s="7" t="s">
        <v>502</v>
      </c>
      <c r="D174" s="18" t="s">
        <v>26</v>
      </c>
      <c r="E174" s="7">
        <v>3010</v>
      </c>
      <c r="F174" s="7">
        <v>23</v>
      </c>
      <c r="G174" s="18">
        <f t="shared" si="22"/>
        <v>23</v>
      </c>
      <c r="H174" s="7">
        <v>0</v>
      </c>
      <c r="I174" s="18">
        <v>0</v>
      </c>
      <c r="J174" s="18">
        <v>0</v>
      </c>
      <c r="K174" s="66">
        <v>60</v>
      </c>
      <c r="L174" s="18">
        <v>0</v>
      </c>
      <c r="M174" s="18">
        <f t="shared" si="23"/>
        <v>0</v>
      </c>
      <c r="N174" s="66">
        <v>23</v>
      </c>
      <c r="O174" s="66">
        <v>88</v>
      </c>
      <c r="P174" s="18">
        <v>0</v>
      </c>
      <c r="Q174" s="18">
        <f t="shared" si="24"/>
        <v>0</v>
      </c>
      <c r="R174" s="66">
        <v>23</v>
      </c>
      <c r="S174" s="66">
        <v>16</v>
      </c>
      <c r="T174" s="18">
        <v>0</v>
      </c>
      <c r="U174" s="18">
        <f t="shared" si="25"/>
        <v>3010</v>
      </c>
      <c r="V174" s="66">
        <v>68</v>
      </c>
      <c r="W174" s="66">
        <v>80</v>
      </c>
      <c r="X174" s="18">
        <v>0</v>
      </c>
      <c r="Y174" s="18">
        <f t="shared" si="26"/>
        <v>0</v>
      </c>
      <c r="Z174" s="66">
        <v>105</v>
      </c>
      <c r="AA174" s="66">
        <v>275</v>
      </c>
      <c r="AB174" s="18">
        <v>0</v>
      </c>
      <c r="AC174" s="10">
        <f t="shared" si="27"/>
        <v>0</v>
      </c>
    </row>
    <row r="175" spans="1:29">
      <c r="A175" s="17">
        <v>169</v>
      </c>
      <c r="B175" s="18" t="s">
        <v>1615</v>
      </c>
      <c r="C175" s="7" t="s">
        <v>416</v>
      </c>
      <c r="D175" s="18" t="s">
        <v>26</v>
      </c>
      <c r="E175" s="7">
        <v>8485</v>
      </c>
      <c r="F175" s="7">
        <v>12</v>
      </c>
      <c r="G175" s="18">
        <f t="shared" si="22"/>
        <v>12</v>
      </c>
      <c r="H175" s="7">
        <v>0</v>
      </c>
      <c r="I175" s="18">
        <v>0</v>
      </c>
      <c r="J175" s="18">
        <v>0</v>
      </c>
      <c r="K175" s="66">
        <v>60</v>
      </c>
      <c r="L175" s="18">
        <v>0</v>
      </c>
      <c r="M175" s="18">
        <f t="shared" si="23"/>
        <v>0</v>
      </c>
      <c r="N175" s="66">
        <v>12</v>
      </c>
      <c r="O175" s="66">
        <v>88</v>
      </c>
      <c r="P175" s="18">
        <v>0</v>
      </c>
      <c r="Q175" s="18">
        <f t="shared" si="24"/>
        <v>0</v>
      </c>
      <c r="R175" s="66">
        <v>43</v>
      </c>
      <c r="S175" s="66">
        <v>16</v>
      </c>
      <c r="T175" s="18">
        <v>0</v>
      </c>
      <c r="U175" s="18">
        <f t="shared" si="25"/>
        <v>8485</v>
      </c>
      <c r="V175" s="66">
        <v>124</v>
      </c>
      <c r="W175" s="66">
        <v>80</v>
      </c>
      <c r="X175" s="18">
        <v>0</v>
      </c>
      <c r="Y175" s="18">
        <f t="shared" si="26"/>
        <v>8485</v>
      </c>
      <c r="Z175" s="66">
        <v>121</v>
      </c>
      <c r="AA175" s="66">
        <v>275</v>
      </c>
      <c r="AB175" s="18">
        <v>0</v>
      </c>
      <c r="AC175" s="10">
        <f t="shared" si="27"/>
        <v>0</v>
      </c>
    </row>
    <row r="176" spans="1:29">
      <c r="A176" s="17">
        <v>170</v>
      </c>
      <c r="B176" s="18" t="s">
        <v>1615</v>
      </c>
      <c r="C176" s="7" t="s">
        <v>503</v>
      </c>
      <c r="D176" s="18" t="s">
        <v>26</v>
      </c>
      <c r="E176" s="7">
        <v>4032</v>
      </c>
      <c r="F176" s="7">
        <v>6</v>
      </c>
      <c r="G176" s="18">
        <f t="shared" si="22"/>
        <v>6</v>
      </c>
      <c r="H176" s="7">
        <v>0</v>
      </c>
      <c r="I176" s="18">
        <v>0</v>
      </c>
      <c r="J176" s="18">
        <v>0</v>
      </c>
      <c r="K176" s="66">
        <v>60</v>
      </c>
      <c r="L176" s="18">
        <v>0</v>
      </c>
      <c r="M176" s="18">
        <f t="shared" si="23"/>
        <v>0</v>
      </c>
      <c r="N176" s="66">
        <v>6</v>
      </c>
      <c r="O176" s="66">
        <v>88</v>
      </c>
      <c r="P176" s="18">
        <v>0</v>
      </c>
      <c r="Q176" s="18">
        <f t="shared" si="24"/>
        <v>0</v>
      </c>
      <c r="R176" s="66">
        <v>40</v>
      </c>
      <c r="S176" s="66">
        <v>16</v>
      </c>
      <c r="T176" s="18">
        <v>0</v>
      </c>
      <c r="U176" s="18">
        <f t="shared" si="25"/>
        <v>4032</v>
      </c>
      <c r="V176" s="66">
        <v>77</v>
      </c>
      <c r="W176" s="66">
        <v>80</v>
      </c>
      <c r="X176" s="18">
        <v>0</v>
      </c>
      <c r="Y176" s="18">
        <f t="shared" si="26"/>
        <v>0</v>
      </c>
      <c r="Z176" s="66">
        <v>67</v>
      </c>
      <c r="AA176" s="66">
        <v>275</v>
      </c>
      <c r="AB176" s="18">
        <v>0</v>
      </c>
      <c r="AC176" s="10">
        <f t="shared" si="27"/>
        <v>0</v>
      </c>
    </row>
    <row r="177" spans="1:29">
      <c r="A177" s="17">
        <v>171</v>
      </c>
      <c r="B177" s="18" t="s">
        <v>1615</v>
      </c>
      <c r="C177" s="7" t="s">
        <v>504</v>
      </c>
      <c r="D177" s="18" t="s">
        <v>26</v>
      </c>
      <c r="E177" s="7">
        <v>8463</v>
      </c>
      <c r="F177" s="7">
        <v>48</v>
      </c>
      <c r="G177" s="18">
        <f t="shared" si="22"/>
        <v>48</v>
      </c>
      <c r="H177" s="7">
        <v>0</v>
      </c>
      <c r="I177" s="18">
        <v>0</v>
      </c>
      <c r="J177" s="18">
        <v>0</v>
      </c>
      <c r="K177" s="66">
        <v>60</v>
      </c>
      <c r="L177" s="18">
        <v>0</v>
      </c>
      <c r="M177" s="18">
        <f t="shared" si="23"/>
        <v>0</v>
      </c>
      <c r="N177" s="66">
        <v>48</v>
      </c>
      <c r="O177" s="66">
        <v>88</v>
      </c>
      <c r="P177" s="18">
        <v>0</v>
      </c>
      <c r="Q177" s="18">
        <f t="shared" si="24"/>
        <v>0</v>
      </c>
      <c r="R177" s="66">
        <v>153</v>
      </c>
      <c r="S177" s="66">
        <v>16</v>
      </c>
      <c r="T177" s="18">
        <v>0</v>
      </c>
      <c r="U177" s="18">
        <f t="shared" si="25"/>
        <v>8463</v>
      </c>
      <c r="V177" s="66">
        <v>316</v>
      </c>
      <c r="W177" s="66">
        <v>80</v>
      </c>
      <c r="X177" s="18">
        <v>0</v>
      </c>
      <c r="Y177" s="18">
        <f t="shared" si="26"/>
        <v>8463</v>
      </c>
      <c r="Z177" s="66">
        <v>537</v>
      </c>
      <c r="AA177" s="66">
        <v>275</v>
      </c>
      <c r="AB177" s="18">
        <v>0</v>
      </c>
      <c r="AC177" s="10">
        <f t="shared" si="27"/>
        <v>8463</v>
      </c>
    </row>
    <row r="178" spans="1:29">
      <c r="A178" s="17">
        <v>172</v>
      </c>
      <c r="B178" s="18" t="s">
        <v>1615</v>
      </c>
      <c r="C178" s="7" t="s">
        <v>505</v>
      </c>
      <c r="D178" s="18" t="s">
        <v>26</v>
      </c>
      <c r="E178" s="7">
        <v>7822</v>
      </c>
      <c r="F178" s="7">
        <v>33</v>
      </c>
      <c r="G178" s="18">
        <f t="shared" si="22"/>
        <v>33</v>
      </c>
      <c r="H178" s="7">
        <v>0</v>
      </c>
      <c r="I178" s="18">
        <v>0</v>
      </c>
      <c r="J178" s="18">
        <v>0</v>
      </c>
      <c r="K178" s="66">
        <v>60</v>
      </c>
      <c r="L178" s="18">
        <v>0</v>
      </c>
      <c r="M178" s="18">
        <f t="shared" si="23"/>
        <v>0</v>
      </c>
      <c r="N178" s="66">
        <v>33</v>
      </c>
      <c r="O178" s="66">
        <v>88</v>
      </c>
      <c r="P178" s="18">
        <v>0</v>
      </c>
      <c r="Q178" s="18">
        <f t="shared" si="24"/>
        <v>0</v>
      </c>
      <c r="R178" s="66">
        <v>128</v>
      </c>
      <c r="S178" s="66">
        <v>16</v>
      </c>
      <c r="T178" s="18">
        <v>0</v>
      </c>
      <c r="U178" s="18">
        <f t="shared" si="25"/>
        <v>7822</v>
      </c>
      <c r="V178" s="66">
        <v>280</v>
      </c>
      <c r="W178" s="66">
        <v>80</v>
      </c>
      <c r="X178" s="18">
        <v>0</v>
      </c>
      <c r="Y178" s="18">
        <f t="shared" si="26"/>
        <v>7822</v>
      </c>
      <c r="Z178" s="66">
        <v>290</v>
      </c>
      <c r="AA178" s="66">
        <v>275</v>
      </c>
      <c r="AB178" s="18">
        <v>0</v>
      </c>
      <c r="AC178" s="10">
        <f t="shared" si="27"/>
        <v>7822</v>
      </c>
    </row>
    <row r="179" spans="1:29">
      <c r="A179" s="17">
        <v>173</v>
      </c>
      <c r="B179" s="18" t="s">
        <v>1615</v>
      </c>
      <c r="C179" s="7" t="s">
        <v>506</v>
      </c>
      <c r="D179" s="18" t="s">
        <v>26</v>
      </c>
      <c r="E179" s="7">
        <v>4870</v>
      </c>
      <c r="F179" s="7">
        <v>44</v>
      </c>
      <c r="G179" s="18">
        <f t="shared" si="22"/>
        <v>44</v>
      </c>
      <c r="H179" s="7">
        <v>0</v>
      </c>
      <c r="I179" s="18">
        <v>0</v>
      </c>
      <c r="J179" s="18">
        <v>0</v>
      </c>
      <c r="K179" s="66">
        <v>60</v>
      </c>
      <c r="L179" s="18">
        <v>0</v>
      </c>
      <c r="M179" s="18">
        <f t="shared" si="23"/>
        <v>0</v>
      </c>
      <c r="N179" s="66">
        <v>44</v>
      </c>
      <c r="O179" s="66">
        <v>88</v>
      </c>
      <c r="P179" s="18">
        <v>0</v>
      </c>
      <c r="Q179" s="18">
        <f t="shared" si="24"/>
        <v>0</v>
      </c>
      <c r="R179" s="66">
        <v>51</v>
      </c>
      <c r="S179" s="66">
        <v>16</v>
      </c>
      <c r="T179" s="18">
        <v>0</v>
      </c>
      <c r="U179" s="18">
        <f t="shared" si="25"/>
        <v>4870</v>
      </c>
      <c r="V179" s="66">
        <v>125</v>
      </c>
      <c r="W179" s="66">
        <v>80</v>
      </c>
      <c r="X179" s="18">
        <v>0</v>
      </c>
      <c r="Y179" s="18">
        <f t="shared" si="26"/>
        <v>4870</v>
      </c>
      <c r="Z179" s="66">
        <v>710</v>
      </c>
      <c r="AA179" s="66">
        <v>275</v>
      </c>
      <c r="AB179" s="18">
        <v>0</v>
      </c>
      <c r="AC179" s="10">
        <f t="shared" si="27"/>
        <v>4870</v>
      </c>
    </row>
    <row r="180" spans="1:29">
      <c r="A180" s="17">
        <v>174</v>
      </c>
      <c r="B180" s="18" t="s">
        <v>1615</v>
      </c>
      <c r="C180" s="7" t="s">
        <v>507</v>
      </c>
      <c r="D180" s="18" t="s">
        <v>26</v>
      </c>
      <c r="E180" s="7">
        <v>4060</v>
      </c>
      <c r="F180" s="7">
        <v>28</v>
      </c>
      <c r="G180" s="18">
        <f t="shared" si="22"/>
        <v>28</v>
      </c>
      <c r="H180" s="7">
        <v>0</v>
      </c>
      <c r="I180" s="18">
        <v>0</v>
      </c>
      <c r="J180" s="18">
        <v>0</v>
      </c>
      <c r="K180" s="66">
        <v>60</v>
      </c>
      <c r="L180" s="18">
        <v>0</v>
      </c>
      <c r="M180" s="18">
        <f t="shared" si="23"/>
        <v>0</v>
      </c>
      <c r="N180" s="66">
        <v>28</v>
      </c>
      <c r="O180" s="66">
        <v>88</v>
      </c>
      <c r="P180" s="18">
        <v>0</v>
      </c>
      <c r="Q180" s="18">
        <f t="shared" si="24"/>
        <v>0</v>
      </c>
      <c r="R180" s="66">
        <v>27</v>
      </c>
      <c r="S180" s="66">
        <v>16</v>
      </c>
      <c r="T180" s="18">
        <v>0</v>
      </c>
      <c r="U180" s="18">
        <f t="shared" si="25"/>
        <v>4060</v>
      </c>
      <c r="V180" s="66">
        <v>82</v>
      </c>
      <c r="W180" s="66">
        <v>80</v>
      </c>
      <c r="X180" s="18">
        <v>0</v>
      </c>
      <c r="Y180" s="18">
        <f t="shared" si="26"/>
        <v>4060</v>
      </c>
      <c r="Z180" s="66">
        <v>1091</v>
      </c>
      <c r="AA180" s="66">
        <v>275</v>
      </c>
      <c r="AB180" s="18">
        <v>0</v>
      </c>
      <c r="AC180" s="10">
        <f t="shared" si="27"/>
        <v>4060</v>
      </c>
    </row>
    <row r="181" spans="1:29">
      <c r="A181" s="17">
        <v>175</v>
      </c>
      <c r="B181" s="18" t="s">
        <v>1615</v>
      </c>
      <c r="C181" s="7" t="s">
        <v>508</v>
      </c>
      <c r="D181" s="18" t="s">
        <v>26</v>
      </c>
      <c r="E181" s="7">
        <v>10679</v>
      </c>
      <c r="F181" s="7">
        <v>29</v>
      </c>
      <c r="G181" s="18">
        <f t="shared" si="22"/>
        <v>29</v>
      </c>
      <c r="H181" s="7">
        <v>0</v>
      </c>
      <c r="I181" s="18">
        <v>0</v>
      </c>
      <c r="J181" s="18">
        <v>0</v>
      </c>
      <c r="K181" s="66">
        <v>60</v>
      </c>
      <c r="L181" s="18">
        <v>0</v>
      </c>
      <c r="M181" s="18">
        <f t="shared" si="23"/>
        <v>0</v>
      </c>
      <c r="N181" s="66">
        <v>29</v>
      </c>
      <c r="O181" s="66">
        <v>88</v>
      </c>
      <c r="P181" s="18">
        <v>0</v>
      </c>
      <c r="Q181" s="18">
        <f t="shared" si="24"/>
        <v>0</v>
      </c>
      <c r="R181" s="66">
        <v>278</v>
      </c>
      <c r="S181" s="66">
        <v>16</v>
      </c>
      <c r="T181" s="18">
        <v>0</v>
      </c>
      <c r="U181" s="18">
        <f t="shared" si="25"/>
        <v>10679</v>
      </c>
      <c r="V181" s="66">
        <v>351</v>
      </c>
      <c r="W181" s="66">
        <v>80</v>
      </c>
      <c r="X181" s="18">
        <v>0</v>
      </c>
      <c r="Y181" s="18">
        <f t="shared" si="26"/>
        <v>10679</v>
      </c>
      <c r="Z181" s="66">
        <v>605</v>
      </c>
      <c r="AA181" s="66">
        <v>275</v>
      </c>
      <c r="AB181" s="18">
        <v>0</v>
      </c>
      <c r="AC181" s="10">
        <f t="shared" si="27"/>
        <v>10679</v>
      </c>
    </row>
    <row r="182" spans="1:29">
      <c r="A182" s="17">
        <v>176</v>
      </c>
      <c r="B182" s="18" t="s">
        <v>1615</v>
      </c>
      <c r="C182" s="7" t="s">
        <v>486</v>
      </c>
      <c r="D182" s="18" t="s">
        <v>26</v>
      </c>
      <c r="E182" s="7">
        <v>2843</v>
      </c>
      <c r="F182" s="7">
        <v>8</v>
      </c>
      <c r="G182" s="18">
        <f t="shared" si="22"/>
        <v>8</v>
      </c>
      <c r="H182" s="7">
        <v>0</v>
      </c>
      <c r="I182" s="18">
        <v>0</v>
      </c>
      <c r="J182" s="18">
        <v>0</v>
      </c>
      <c r="K182" s="66">
        <v>60</v>
      </c>
      <c r="L182" s="18">
        <v>0</v>
      </c>
      <c r="M182" s="18">
        <f t="shared" si="23"/>
        <v>0</v>
      </c>
      <c r="N182" s="66">
        <v>8</v>
      </c>
      <c r="O182" s="66">
        <v>88</v>
      </c>
      <c r="P182" s="18">
        <v>0</v>
      </c>
      <c r="Q182" s="18">
        <f t="shared" si="24"/>
        <v>0</v>
      </c>
      <c r="R182" s="66">
        <v>127</v>
      </c>
      <c r="S182" s="66">
        <v>16</v>
      </c>
      <c r="T182" s="18">
        <v>0</v>
      </c>
      <c r="U182" s="18">
        <f t="shared" si="25"/>
        <v>2843</v>
      </c>
      <c r="V182" s="66">
        <v>168</v>
      </c>
      <c r="W182" s="66">
        <v>80</v>
      </c>
      <c r="X182" s="18">
        <v>0</v>
      </c>
      <c r="Y182" s="18">
        <f t="shared" si="26"/>
        <v>2843</v>
      </c>
      <c r="Z182" s="66">
        <v>166</v>
      </c>
      <c r="AA182" s="66">
        <v>275</v>
      </c>
      <c r="AB182" s="18">
        <v>0</v>
      </c>
      <c r="AC182" s="10">
        <f t="shared" si="27"/>
        <v>0</v>
      </c>
    </row>
    <row r="183" spans="1:29">
      <c r="A183" s="17">
        <v>177</v>
      </c>
      <c r="B183" s="18" t="s">
        <v>1615</v>
      </c>
      <c r="C183" s="7" t="s">
        <v>509</v>
      </c>
      <c r="D183" s="18" t="s">
        <v>26</v>
      </c>
      <c r="E183" s="7">
        <v>11585</v>
      </c>
      <c r="F183" s="7">
        <v>32</v>
      </c>
      <c r="G183" s="18">
        <f t="shared" si="22"/>
        <v>31</v>
      </c>
      <c r="H183" s="7">
        <v>1</v>
      </c>
      <c r="I183" s="18">
        <v>0</v>
      </c>
      <c r="J183" s="18">
        <v>0</v>
      </c>
      <c r="K183" s="66">
        <v>60</v>
      </c>
      <c r="L183" s="18">
        <v>0</v>
      </c>
      <c r="M183" s="18">
        <f t="shared" si="23"/>
        <v>0</v>
      </c>
      <c r="N183" s="66">
        <v>32</v>
      </c>
      <c r="O183" s="66">
        <v>88</v>
      </c>
      <c r="P183" s="18">
        <v>0</v>
      </c>
      <c r="Q183" s="18">
        <f t="shared" si="24"/>
        <v>0</v>
      </c>
      <c r="R183" s="66">
        <v>212</v>
      </c>
      <c r="S183" s="66">
        <v>16</v>
      </c>
      <c r="T183" s="18">
        <v>0</v>
      </c>
      <c r="U183" s="18">
        <f t="shared" si="25"/>
        <v>11585</v>
      </c>
      <c r="V183" s="66">
        <v>333</v>
      </c>
      <c r="W183" s="66">
        <v>80</v>
      </c>
      <c r="X183" s="18">
        <v>0</v>
      </c>
      <c r="Y183" s="18">
        <f t="shared" si="26"/>
        <v>11585</v>
      </c>
      <c r="Z183" s="66">
        <v>628</v>
      </c>
      <c r="AA183" s="66">
        <v>275</v>
      </c>
      <c r="AB183" s="18">
        <v>0</v>
      </c>
      <c r="AC183" s="10">
        <f t="shared" si="27"/>
        <v>11585</v>
      </c>
    </row>
    <row r="184" spans="1:29">
      <c r="A184" s="17">
        <v>178</v>
      </c>
      <c r="B184" s="18" t="s">
        <v>1615</v>
      </c>
      <c r="C184" s="7" t="s">
        <v>510</v>
      </c>
      <c r="D184" s="18" t="s">
        <v>26</v>
      </c>
      <c r="E184" s="7">
        <v>4999</v>
      </c>
      <c r="F184" s="7">
        <v>18</v>
      </c>
      <c r="G184" s="18">
        <f t="shared" si="22"/>
        <v>18</v>
      </c>
      <c r="H184" s="7">
        <v>0</v>
      </c>
      <c r="I184" s="18">
        <v>0</v>
      </c>
      <c r="J184" s="18">
        <v>0</v>
      </c>
      <c r="K184" s="66">
        <v>60</v>
      </c>
      <c r="L184" s="18">
        <v>0</v>
      </c>
      <c r="M184" s="18">
        <f t="shared" si="23"/>
        <v>0</v>
      </c>
      <c r="N184" s="66">
        <v>18</v>
      </c>
      <c r="O184" s="66">
        <v>88</v>
      </c>
      <c r="P184" s="18">
        <v>0</v>
      </c>
      <c r="Q184" s="18">
        <f t="shared" si="24"/>
        <v>0</v>
      </c>
      <c r="R184" s="66">
        <v>30</v>
      </c>
      <c r="S184" s="66">
        <v>16</v>
      </c>
      <c r="T184" s="18">
        <v>0</v>
      </c>
      <c r="U184" s="18">
        <f t="shared" si="25"/>
        <v>4999</v>
      </c>
      <c r="V184" s="66">
        <v>70</v>
      </c>
      <c r="W184" s="66">
        <v>80</v>
      </c>
      <c r="X184" s="18">
        <v>0</v>
      </c>
      <c r="Y184" s="18">
        <f t="shared" si="26"/>
        <v>0</v>
      </c>
      <c r="Z184" s="66">
        <v>400</v>
      </c>
      <c r="AA184" s="66">
        <v>275</v>
      </c>
      <c r="AB184" s="18">
        <v>0</v>
      </c>
      <c r="AC184" s="10">
        <f t="shared" si="27"/>
        <v>4999</v>
      </c>
    </row>
    <row r="185" spans="1:29">
      <c r="A185" s="17">
        <v>179</v>
      </c>
      <c r="B185" s="18" t="s">
        <v>1615</v>
      </c>
      <c r="C185" s="7" t="s">
        <v>511</v>
      </c>
      <c r="D185" s="18" t="s">
        <v>26</v>
      </c>
      <c r="E185" s="7">
        <v>6576</v>
      </c>
      <c r="F185" s="7">
        <v>93</v>
      </c>
      <c r="G185" s="18">
        <f t="shared" si="22"/>
        <v>93</v>
      </c>
      <c r="H185" s="7">
        <v>0</v>
      </c>
      <c r="I185" s="18">
        <v>0</v>
      </c>
      <c r="J185" s="18">
        <v>0</v>
      </c>
      <c r="K185" s="66">
        <v>60</v>
      </c>
      <c r="L185" s="18">
        <v>0</v>
      </c>
      <c r="M185" s="18">
        <f t="shared" si="23"/>
        <v>6576</v>
      </c>
      <c r="N185" s="66">
        <v>93</v>
      </c>
      <c r="O185" s="66">
        <v>88</v>
      </c>
      <c r="P185" s="18">
        <v>0</v>
      </c>
      <c r="Q185" s="18">
        <f t="shared" si="24"/>
        <v>6576</v>
      </c>
      <c r="R185" s="66">
        <v>52</v>
      </c>
      <c r="S185" s="66">
        <v>16</v>
      </c>
      <c r="T185" s="18">
        <v>0</v>
      </c>
      <c r="U185" s="18">
        <f t="shared" si="25"/>
        <v>6576</v>
      </c>
      <c r="V185" s="66">
        <v>123</v>
      </c>
      <c r="W185" s="66">
        <v>80</v>
      </c>
      <c r="X185" s="18">
        <v>0</v>
      </c>
      <c r="Y185" s="18">
        <f t="shared" si="26"/>
        <v>6576</v>
      </c>
      <c r="Z185" s="66">
        <v>349</v>
      </c>
      <c r="AA185" s="66">
        <v>275</v>
      </c>
      <c r="AB185" s="18">
        <v>0</v>
      </c>
      <c r="AC185" s="10">
        <f t="shared" si="27"/>
        <v>6576</v>
      </c>
    </row>
    <row r="186" spans="1:29">
      <c r="A186" s="17">
        <v>180</v>
      </c>
      <c r="B186" s="18" t="s">
        <v>1615</v>
      </c>
      <c r="C186" s="7" t="s">
        <v>512</v>
      </c>
      <c r="D186" s="18" t="s">
        <v>26</v>
      </c>
      <c r="E186" s="7">
        <v>8546</v>
      </c>
      <c r="F186" s="7">
        <v>57</v>
      </c>
      <c r="G186" s="18">
        <f t="shared" si="22"/>
        <v>57</v>
      </c>
      <c r="H186" s="7">
        <v>0</v>
      </c>
      <c r="I186" s="18">
        <v>0</v>
      </c>
      <c r="J186" s="18">
        <v>0</v>
      </c>
      <c r="K186" s="66">
        <v>60</v>
      </c>
      <c r="L186" s="18">
        <v>0</v>
      </c>
      <c r="M186" s="18">
        <f t="shared" si="23"/>
        <v>0</v>
      </c>
      <c r="N186" s="66">
        <v>57</v>
      </c>
      <c r="O186" s="66">
        <v>88</v>
      </c>
      <c r="P186" s="18">
        <v>0</v>
      </c>
      <c r="Q186" s="18">
        <f t="shared" si="24"/>
        <v>0</v>
      </c>
      <c r="R186" s="66">
        <v>40</v>
      </c>
      <c r="S186" s="66">
        <v>16</v>
      </c>
      <c r="T186" s="18">
        <v>0</v>
      </c>
      <c r="U186" s="18">
        <f t="shared" si="25"/>
        <v>8546</v>
      </c>
      <c r="V186" s="66">
        <v>99</v>
      </c>
      <c r="W186" s="66">
        <v>80</v>
      </c>
      <c r="X186" s="18">
        <v>0</v>
      </c>
      <c r="Y186" s="18">
        <f t="shared" si="26"/>
        <v>8546</v>
      </c>
      <c r="Z186" s="66">
        <v>233</v>
      </c>
      <c r="AA186" s="66">
        <v>275</v>
      </c>
      <c r="AB186" s="18">
        <v>0</v>
      </c>
      <c r="AC186" s="10">
        <f t="shared" si="27"/>
        <v>0</v>
      </c>
    </row>
    <row r="187" spans="1:29">
      <c r="A187" s="17">
        <v>181</v>
      </c>
      <c r="B187" s="18" t="s">
        <v>1615</v>
      </c>
      <c r="C187" s="7" t="s">
        <v>513</v>
      </c>
      <c r="D187" s="18" t="s">
        <v>26</v>
      </c>
      <c r="E187" s="7">
        <v>47</v>
      </c>
      <c r="F187" s="7">
        <v>5</v>
      </c>
      <c r="G187" s="18">
        <f t="shared" si="22"/>
        <v>5</v>
      </c>
      <c r="H187" s="7">
        <v>0</v>
      </c>
      <c r="I187" s="18">
        <v>0</v>
      </c>
      <c r="J187" s="18">
        <v>0</v>
      </c>
      <c r="K187" s="66">
        <v>60</v>
      </c>
      <c r="L187" s="18">
        <v>0</v>
      </c>
      <c r="M187" s="18">
        <f t="shared" si="23"/>
        <v>0</v>
      </c>
      <c r="N187" s="66">
        <v>5</v>
      </c>
      <c r="O187" s="66">
        <v>88</v>
      </c>
      <c r="P187" s="18">
        <v>0</v>
      </c>
      <c r="Q187" s="18">
        <f t="shared" si="24"/>
        <v>0</v>
      </c>
      <c r="R187" s="66">
        <v>11</v>
      </c>
      <c r="S187" s="66">
        <v>16</v>
      </c>
      <c r="T187" s="18">
        <v>0</v>
      </c>
      <c r="U187" s="18">
        <f t="shared" si="25"/>
        <v>0</v>
      </c>
      <c r="V187" s="66">
        <v>33</v>
      </c>
      <c r="W187" s="66">
        <v>80</v>
      </c>
      <c r="X187" s="18">
        <v>0</v>
      </c>
      <c r="Y187" s="18">
        <f t="shared" si="26"/>
        <v>0</v>
      </c>
      <c r="Z187" s="66">
        <v>15</v>
      </c>
      <c r="AA187" s="66">
        <v>275</v>
      </c>
      <c r="AB187" s="18">
        <v>0</v>
      </c>
      <c r="AC187" s="10">
        <f t="shared" si="27"/>
        <v>0</v>
      </c>
    </row>
    <row r="188" spans="1:29">
      <c r="A188" s="17">
        <v>182</v>
      </c>
      <c r="B188" s="18" t="s">
        <v>1615</v>
      </c>
      <c r="C188" s="7" t="s">
        <v>514</v>
      </c>
      <c r="D188" s="18" t="s">
        <v>26</v>
      </c>
      <c r="E188" s="7">
        <v>6301</v>
      </c>
      <c r="F188" s="7">
        <v>61</v>
      </c>
      <c r="G188" s="18">
        <f t="shared" si="22"/>
        <v>61</v>
      </c>
      <c r="H188" s="7">
        <v>0</v>
      </c>
      <c r="I188" s="18">
        <v>0</v>
      </c>
      <c r="J188" s="18">
        <v>0</v>
      </c>
      <c r="K188" s="66">
        <v>60</v>
      </c>
      <c r="L188" s="18">
        <v>0</v>
      </c>
      <c r="M188" s="18">
        <f t="shared" si="23"/>
        <v>6301</v>
      </c>
      <c r="N188" s="66">
        <v>61</v>
      </c>
      <c r="O188" s="66">
        <v>88</v>
      </c>
      <c r="P188" s="18">
        <v>0</v>
      </c>
      <c r="Q188" s="18">
        <f t="shared" si="24"/>
        <v>0</v>
      </c>
      <c r="R188" s="66">
        <v>36</v>
      </c>
      <c r="S188" s="66">
        <v>16</v>
      </c>
      <c r="T188" s="18">
        <v>0</v>
      </c>
      <c r="U188" s="18">
        <f t="shared" si="25"/>
        <v>6301</v>
      </c>
      <c r="V188" s="66">
        <v>95</v>
      </c>
      <c r="W188" s="66">
        <v>80</v>
      </c>
      <c r="X188" s="18">
        <v>0</v>
      </c>
      <c r="Y188" s="18">
        <f t="shared" si="26"/>
        <v>6301</v>
      </c>
      <c r="Z188" s="66">
        <v>274</v>
      </c>
      <c r="AA188" s="66">
        <v>275</v>
      </c>
      <c r="AB188" s="18">
        <v>0</v>
      </c>
      <c r="AC188" s="10">
        <f t="shared" si="27"/>
        <v>0</v>
      </c>
    </row>
    <row r="189" spans="1:29">
      <c r="A189" s="17">
        <v>183</v>
      </c>
      <c r="B189" s="18" t="s">
        <v>1615</v>
      </c>
      <c r="C189" s="7" t="s">
        <v>515</v>
      </c>
      <c r="D189" s="18" t="s">
        <v>26</v>
      </c>
      <c r="E189" s="7">
        <v>7479</v>
      </c>
      <c r="F189" s="7">
        <v>9</v>
      </c>
      <c r="G189" s="18">
        <f t="shared" si="22"/>
        <v>9</v>
      </c>
      <c r="H189" s="7">
        <v>0</v>
      </c>
      <c r="I189" s="18">
        <v>0</v>
      </c>
      <c r="J189" s="18">
        <v>0</v>
      </c>
      <c r="K189" s="66">
        <v>60</v>
      </c>
      <c r="L189" s="18">
        <v>0</v>
      </c>
      <c r="M189" s="18">
        <f t="shared" si="23"/>
        <v>0</v>
      </c>
      <c r="N189" s="66">
        <v>9</v>
      </c>
      <c r="O189" s="66">
        <v>88</v>
      </c>
      <c r="P189" s="18">
        <v>0</v>
      </c>
      <c r="Q189" s="18">
        <f t="shared" si="24"/>
        <v>0</v>
      </c>
      <c r="R189" s="66">
        <v>37</v>
      </c>
      <c r="S189" s="66">
        <v>16</v>
      </c>
      <c r="T189" s="18">
        <v>0</v>
      </c>
      <c r="U189" s="18">
        <f t="shared" si="25"/>
        <v>7479</v>
      </c>
      <c r="V189" s="66">
        <v>115</v>
      </c>
      <c r="W189" s="66">
        <v>80</v>
      </c>
      <c r="X189" s="18">
        <v>0</v>
      </c>
      <c r="Y189" s="18">
        <f t="shared" si="26"/>
        <v>7479</v>
      </c>
      <c r="Z189" s="66">
        <v>409</v>
      </c>
      <c r="AA189" s="66">
        <v>275</v>
      </c>
      <c r="AB189" s="18">
        <v>0</v>
      </c>
      <c r="AC189" s="10">
        <f t="shared" si="27"/>
        <v>7479</v>
      </c>
    </row>
    <row r="190" spans="1:29">
      <c r="A190" s="17">
        <v>184</v>
      </c>
      <c r="B190" s="18" t="s">
        <v>1615</v>
      </c>
      <c r="C190" s="7" t="s">
        <v>516</v>
      </c>
      <c r="D190" s="18" t="s">
        <v>26</v>
      </c>
      <c r="E190" s="7">
        <v>4040</v>
      </c>
      <c r="F190" s="7">
        <v>12</v>
      </c>
      <c r="G190" s="18">
        <f t="shared" si="22"/>
        <v>12</v>
      </c>
      <c r="H190" s="7">
        <v>0</v>
      </c>
      <c r="I190" s="18">
        <v>0</v>
      </c>
      <c r="J190" s="18">
        <v>0</v>
      </c>
      <c r="K190" s="66">
        <v>60</v>
      </c>
      <c r="L190" s="18">
        <v>0</v>
      </c>
      <c r="M190" s="18">
        <f t="shared" si="23"/>
        <v>0</v>
      </c>
      <c r="N190" s="66">
        <v>12</v>
      </c>
      <c r="O190" s="66">
        <v>88</v>
      </c>
      <c r="P190" s="18">
        <v>0</v>
      </c>
      <c r="Q190" s="18">
        <f t="shared" si="24"/>
        <v>0</v>
      </c>
      <c r="R190" s="66">
        <v>22</v>
      </c>
      <c r="S190" s="66">
        <v>16</v>
      </c>
      <c r="T190" s="18">
        <v>0</v>
      </c>
      <c r="U190" s="18">
        <f t="shared" si="25"/>
        <v>4040</v>
      </c>
      <c r="V190" s="66">
        <v>71</v>
      </c>
      <c r="W190" s="66">
        <v>80</v>
      </c>
      <c r="X190" s="18">
        <v>0</v>
      </c>
      <c r="Y190" s="18">
        <f t="shared" si="26"/>
        <v>0</v>
      </c>
      <c r="Z190" s="66">
        <v>383</v>
      </c>
      <c r="AA190" s="66">
        <v>275</v>
      </c>
      <c r="AB190" s="18">
        <v>0</v>
      </c>
      <c r="AC190" s="10">
        <f t="shared" si="27"/>
        <v>4040</v>
      </c>
    </row>
    <row r="191" spans="1:29">
      <c r="A191" s="17">
        <v>185</v>
      </c>
      <c r="B191" s="18" t="s">
        <v>1615</v>
      </c>
      <c r="C191" s="7" t="s">
        <v>517</v>
      </c>
      <c r="D191" s="18" t="s">
        <v>26</v>
      </c>
      <c r="E191" s="7">
        <v>7283</v>
      </c>
      <c r="F191" s="7">
        <v>10</v>
      </c>
      <c r="G191" s="18">
        <f t="shared" si="22"/>
        <v>10</v>
      </c>
      <c r="H191" s="7">
        <v>0</v>
      </c>
      <c r="I191" s="18">
        <v>0</v>
      </c>
      <c r="J191" s="18">
        <v>0</v>
      </c>
      <c r="K191" s="66">
        <v>60</v>
      </c>
      <c r="L191" s="18">
        <v>0</v>
      </c>
      <c r="M191" s="18">
        <f t="shared" si="23"/>
        <v>0</v>
      </c>
      <c r="N191" s="66">
        <v>10</v>
      </c>
      <c r="O191" s="66">
        <v>88</v>
      </c>
      <c r="P191" s="18">
        <v>0</v>
      </c>
      <c r="Q191" s="18">
        <f t="shared" si="24"/>
        <v>0</v>
      </c>
      <c r="R191" s="66">
        <v>14</v>
      </c>
      <c r="S191" s="66">
        <v>16</v>
      </c>
      <c r="T191" s="18">
        <v>0</v>
      </c>
      <c r="U191" s="18">
        <f t="shared" si="25"/>
        <v>0</v>
      </c>
      <c r="V191" s="66">
        <v>40</v>
      </c>
      <c r="W191" s="66">
        <v>80</v>
      </c>
      <c r="X191" s="18">
        <v>0</v>
      </c>
      <c r="Y191" s="18">
        <f t="shared" si="26"/>
        <v>0</v>
      </c>
      <c r="Z191" s="66">
        <v>1678</v>
      </c>
      <c r="AA191" s="66">
        <v>275</v>
      </c>
      <c r="AB191" s="18">
        <v>0</v>
      </c>
      <c r="AC191" s="10">
        <f t="shared" si="27"/>
        <v>7283</v>
      </c>
    </row>
    <row r="192" spans="1:29">
      <c r="A192" s="17">
        <v>186</v>
      </c>
      <c r="B192" s="18" t="s">
        <v>1615</v>
      </c>
      <c r="C192" s="7" t="s">
        <v>518</v>
      </c>
      <c r="D192" s="18" t="s">
        <v>26</v>
      </c>
      <c r="E192" s="7">
        <v>10009</v>
      </c>
      <c r="F192" s="7">
        <v>34</v>
      </c>
      <c r="G192" s="18">
        <f t="shared" si="22"/>
        <v>34</v>
      </c>
      <c r="H192" s="7">
        <v>0</v>
      </c>
      <c r="I192" s="18">
        <v>0</v>
      </c>
      <c r="J192" s="18">
        <v>0</v>
      </c>
      <c r="K192" s="66">
        <v>60</v>
      </c>
      <c r="L192" s="18">
        <v>0</v>
      </c>
      <c r="M192" s="18">
        <f t="shared" si="23"/>
        <v>0</v>
      </c>
      <c r="N192" s="66">
        <v>34</v>
      </c>
      <c r="O192" s="66">
        <v>88</v>
      </c>
      <c r="P192" s="18">
        <v>0</v>
      </c>
      <c r="Q192" s="18">
        <f t="shared" si="24"/>
        <v>0</v>
      </c>
      <c r="R192" s="66">
        <v>98</v>
      </c>
      <c r="S192" s="66">
        <v>16</v>
      </c>
      <c r="T192" s="18">
        <v>0</v>
      </c>
      <c r="U192" s="18">
        <f t="shared" si="25"/>
        <v>10009</v>
      </c>
      <c r="V192" s="66">
        <v>174</v>
      </c>
      <c r="W192" s="66">
        <v>80</v>
      </c>
      <c r="X192" s="18">
        <v>0</v>
      </c>
      <c r="Y192" s="18">
        <f t="shared" si="26"/>
        <v>10009</v>
      </c>
      <c r="Z192" s="66">
        <v>294</v>
      </c>
      <c r="AA192" s="66">
        <v>275</v>
      </c>
      <c r="AB192" s="18">
        <v>0</v>
      </c>
      <c r="AC192" s="10">
        <f t="shared" si="27"/>
        <v>10009</v>
      </c>
    </row>
    <row r="193" spans="1:29">
      <c r="A193" s="17">
        <v>187</v>
      </c>
      <c r="B193" s="18" t="s">
        <v>1615</v>
      </c>
      <c r="C193" s="7" t="s">
        <v>519</v>
      </c>
      <c r="D193" s="18" t="s">
        <v>26</v>
      </c>
      <c r="E193" s="7">
        <v>7604</v>
      </c>
      <c r="F193" s="7">
        <v>55</v>
      </c>
      <c r="G193" s="18">
        <f t="shared" si="22"/>
        <v>55</v>
      </c>
      <c r="H193" s="7">
        <v>0</v>
      </c>
      <c r="I193" s="18">
        <v>0</v>
      </c>
      <c r="J193" s="18">
        <v>0</v>
      </c>
      <c r="K193" s="66">
        <v>60</v>
      </c>
      <c r="L193" s="18">
        <v>0</v>
      </c>
      <c r="M193" s="18">
        <f t="shared" si="23"/>
        <v>0</v>
      </c>
      <c r="N193" s="66">
        <v>55</v>
      </c>
      <c r="O193" s="66">
        <v>88</v>
      </c>
      <c r="P193" s="18">
        <v>0</v>
      </c>
      <c r="Q193" s="18">
        <f t="shared" si="24"/>
        <v>0</v>
      </c>
      <c r="R193" s="66">
        <v>28</v>
      </c>
      <c r="S193" s="66">
        <v>16</v>
      </c>
      <c r="T193" s="18">
        <v>0</v>
      </c>
      <c r="U193" s="18">
        <f t="shared" si="25"/>
        <v>7604</v>
      </c>
      <c r="V193" s="66">
        <v>69</v>
      </c>
      <c r="W193" s="66">
        <v>80</v>
      </c>
      <c r="X193" s="18">
        <v>0</v>
      </c>
      <c r="Y193" s="18">
        <f t="shared" si="26"/>
        <v>0</v>
      </c>
      <c r="Z193" s="66">
        <v>496</v>
      </c>
      <c r="AA193" s="66">
        <v>275</v>
      </c>
      <c r="AB193" s="18">
        <v>0</v>
      </c>
      <c r="AC193" s="10">
        <f t="shared" si="27"/>
        <v>7604</v>
      </c>
    </row>
    <row r="194" spans="1:29">
      <c r="A194" s="17">
        <v>188</v>
      </c>
      <c r="B194" s="18" t="s">
        <v>1615</v>
      </c>
      <c r="C194" s="7" t="s">
        <v>520</v>
      </c>
      <c r="D194" s="18" t="s">
        <v>26</v>
      </c>
      <c r="E194" s="7">
        <v>4900</v>
      </c>
      <c r="F194" s="7">
        <v>16</v>
      </c>
      <c r="G194" s="18">
        <f t="shared" si="22"/>
        <v>16</v>
      </c>
      <c r="H194" s="7">
        <v>0</v>
      </c>
      <c r="I194" s="18">
        <v>0</v>
      </c>
      <c r="J194" s="18">
        <v>0</v>
      </c>
      <c r="K194" s="66">
        <v>60</v>
      </c>
      <c r="L194" s="18">
        <v>0</v>
      </c>
      <c r="M194" s="18">
        <f t="shared" si="23"/>
        <v>0</v>
      </c>
      <c r="N194" s="66">
        <v>16</v>
      </c>
      <c r="O194" s="66">
        <v>88</v>
      </c>
      <c r="P194" s="18">
        <v>0</v>
      </c>
      <c r="Q194" s="18">
        <f t="shared" si="24"/>
        <v>0</v>
      </c>
      <c r="R194" s="66">
        <v>32</v>
      </c>
      <c r="S194" s="66">
        <v>16</v>
      </c>
      <c r="T194" s="18">
        <v>0</v>
      </c>
      <c r="U194" s="18">
        <f t="shared" si="25"/>
        <v>4900</v>
      </c>
      <c r="V194" s="66">
        <v>59</v>
      </c>
      <c r="W194" s="66">
        <v>80</v>
      </c>
      <c r="X194" s="18">
        <v>0</v>
      </c>
      <c r="Y194" s="18">
        <f t="shared" si="26"/>
        <v>0</v>
      </c>
      <c r="Z194" s="66">
        <v>137</v>
      </c>
      <c r="AA194" s="66">
        <v>275</v>
      </c>
      <c r="AB194" s="18">
        <v>0</v>
      </c>
      <c r="AC194" s="10">
        <f t="shared" si="27"/>
        <v>0</v>
      </c>
    </row>
    <row r="195" spans="1:29">
      <c r="A195" s="17">
        <v>189</v>
      </c>
      <c r="B195" s="18" t="s">
        <v>1615</v>
      </c>
      <c r="C195" s="7" t="s">
        <v>364</v>
      </c>
      <c r="D195" s="18" t="s">
        <v>26</v>
      </c>
      <c r="E195" s="7">
        <v>6328</v>
      </c>
      <c r="F195" s="7">
        <v>30</v>
      </c>
      <c r="G195" s="18">
        <f t="shared" si="22"/>
        <v>30</v>
      </c>
      <c r="H195" s="7">
        <v>0</v>
      </c>
      <c r="I195" s="18">
        <v>0</v>
      </c>
      <c r="J195" s="18">
        <v>0</v>
      </c>
      <c r="K195" s="66">
        <v>60</v>
      </c>
      <c r="L195" s="18">
        <v>0</v>
      </c>
      <c r="M195" s="18">
        <f t="shared" si="23"/>
        <v>0</v>
      </c>
      <c r="N195" s="66">
        <v>30</v>
      </c>
      <c r="O195" s="66">
        <v>88</v>
      </c>
      <c r="P195" s="18">
        <v>0</v>
      </c>
      <c r="Q195" s="18">
        <f t="shared" si="24"/>
        <v>0</v>
      </c>
      <c r="R195" s="66">
        <v>61</v>
      </c>
      <c r="S195" s="66">
        <v>16</v>
      </c>
      <c r="T195" s="18">
        <v>0</v>
      </c>
      <c r="U195" s="18">
        <f t="shared" si="25"/>
        <v>6328</v>
      </c>
      <c r="V195" s="66">
        <v>106</v>
      </c>
      <c r="W195" s="66">
        <v>80</v>
      </c>
      <c r="X195" s="18">
        <v>0</v>
      </c>
      <c r="Y195" s="18">
        <f t="shared" si="26"/>
        <v>6328</v>
      </c>
      <c r="Z195" s="66">
        <v>376</v>
      </c>
      <c r="AA195" s="66">
        <v>275</v>
      </c>
      <c r="AB195" s="18">
        <v>0</v>
      </c>
      <c r="AC195" s="10">
        <f t="shared" si="27"/>
        <v>6328</v>
      </c>
    </row>
    <row r="196" spans="1:29">
      <c r="A196" s="17">
        <v>190</v>
      </c>
      <c r="B196" s="18" t="s">
        <v>1615</v>
      </c>
      <c r="C196" s="7" t="s">
        <v>521</v>
      </c>
      <c r="D196" s="18" t="s">
        <v>26</v>
      </c>
      <c r="E196" s="7">
        <v>9839</v>
      </c>
      <c r="F196" s="7">
        <v>39</v>
      </c>
      <c r="G196" s="18">
        <f t="shared" si="22"/>
        <v>39</v>
      </c>
      <c r="H196" s="7">
        <v>0</v>
      </c>
      <c r="I196" s="18">
        <v>0</v>
      </c>
      <c r="J196" s="18">
        <v>0</v>
      </c>
      <c r="K196" s="66">
        <v>60</v>
      </c>
      <c r="L196" s="18">
        <v>0</v>
      </c>
      <c r="M196" s="18">
        <f t="shared" si="23"/>
        <v>0</v>
      </c>
      <c r="N196" s="66">
        <v>39</v>
      </c>
      <c r="O196" s="66">
        <v>88</v>
      </c>
      <c r="P196" s="18">
        <v>0</v>
      </c>
      <c r="Q196" s="18">
        <f t="shared" si="24"/>
        <v>0</v>
      </c>
      <c r="R196" s="66">
        <v>27</v>
      </c>
      <c r="S196" s="66">
        <v>16</v>
      </c>
      <c r="T196" s="18">
        <v>0</v>
      </c>
      <c r="U196" s="18">
        <f t="shared" si="25"/>
        <v>9839</v>
      </c>
      <c r="V196" s="66">
        <v>72</v>
      </c>
      <c r="W196" s="66">
        <v>80</v>
      </c>
      <c r="X196" s="18">
        <v>0</v>
      </c>
      <c r="Y196" s="18">
        <f t="shared" si="26"/>
        <v>0</v>
      </c>
      <c r="Z196" s="66">
        <v>349</v>
      </c>
      <c r="AA196" s="66">
        <v>275</v>
      </c>
      <c r="AB196" s="18">
        <v>0</v>
      </c>
      <c r="AC196" s="10">
        <f t="shared" si="27"/>
        <v>9839</v>
      </c>
    </row>
    <row r="197" spans="1:29">
      <c r="A197" s="17">
        <v>191</v>
      </c>
      <c r="B197" s="18" t="s">
        <v>1615</v>
      </c>
      <c r="C197" s="7" t="s">
        <v>522</v>
      </c>
      <c r="D197" s="18" t="s">
        <v>26</v>
      </c>
      <c r="E197" s="7">
        <v>2876</v>
      </c>
      <c r="F197" s="7">
        <v>1</v>
      </c>
      <c r="G197" s="18">
        <f t="shared" si="22"/>
        <v>1</v>
      </c>
      <c r="H197" s="7">
        <v>0</v>
      </c>
      <c r="I197" s="18">
        <v>0</v>
      </c>
      <c r="J197" s="18">
        <v>0</v>
      </c>
      <c r="K197" s="66">
        <v>60</v>
      </c>
      <c r="L197" s="18">
        <v>0</v>
      </c>
      <c r="M197" s="18">
        <f t="shared" si="23"/>
        <v>0</v>
      </c>
      <c r="N197" s="66">
        <v>1</v>
      </c>
      <c r="O197" s="66">
        <v>88</v>
      </c>
      <c r="P197" s="18">
        <v>0</v>
      </c>
      <c r="Q197" s="18">
        <f t="shared" si="24"/>
        <v>0</v>
      </c>
      <c r="R197" s="66">
        <v>2</v>
      </c>
      <c r="S197" s="66">
        <v>16</v>
      </c>
      <c r="T197" s="18">
        <v>0</v>
      </c>
      <c r="U197" s="18">
        <f t="shared" si="25"/>
        <v>0</v>
      </c>
      <c r="V197" s="66">
        <v>9.5</v>
      </c>
      <c r="W197" s="66">
        <v>80</v>
      </c>
      <c r="X197" s="18">
        <v>0</v>
      </c>
      <c r="Y197" s="18">
        <f t="shared" si="26"/>
        <v>0</v>
      </c>
      <c r="Z197" s="66">
        <v>41</v>
      </c>
      <c r="AA197" s="66">
        <v>275</v>
      </c>
      <c r="AB197" s="18">
        <v>0</v>
      </c>
      <c r="AC197" s="10">
        <f t="shared" si="27"/>
        <v>0</v>
      </c>
    </row>
    <row r="198" spans="1:29">
      <c r="A198" s="17">
        <v>192</v>
      </c>
      <c r="B198" s="18" t="s">
        <v>1615</v>
      </c>
      <c r="C198" s="7" t="s">
        <v>523</v>
      </c>
      <c r="D198" s="18" t="s">
        <v>26</v>
      </c>
      <c r="E198" s="7">
        <v>4443</v>
      </c>
      <c r="F198" s="7">
        <v>20</v>
      </c>
      <c r="G198" s="18">
        <f t="shared" si="22"/>
        <v>20</v>
      </c>
      <c r="H198" s="7">
        <v>0</v>
      </c>
      <c r="I198" s="18">
        <v>0</v>
      </c>
      <c r="J198" s="18">
        <v>0</v>
      </c>
      <c r="K198" s="66">
        <v>60</v>
      </c>
      <c r="L198" s="18">
        <v>0</v>
      </c>
      <c r="M198" s="18">
        <f t="shared" si="23"/>
        <v>0</v>
      </c>
      <c r="N198" s="66">
        <v>20</v>
      </c>
      <c r="O198" s="66">
        <v>88</v>
      </c>
      <c r="P198" s="18">
        <v>0</v>
      </c>
      <c r="Q198" s="18">
        <f t="shared" si="24"/>
        <v>0</v>
      </c>
      <c r="R198" s="66">
        <v>8</v>
      </c>
      <c r="S198" s="66">
        <v>16</v>
      </c>
      <c r="T198" s="18">
        <v>0</v>
      </c>
      <c r="U198" s="18">
        <f t="shared" si="25"/>
        <v>0</v>
      </c>
      <c r="V198" s="66">
        <v>29</v>
      </c>
      <c r="W198" s="66">
        <v>80</v>
      </c>
      <c r="X198" s="18">
        <v>0</v>
      </c>
      <c r="Y198" s="18">
        <f t="shared" si="26"/>
        <v>0</v>
      </c>
      <c r="Z198" s="66">
        <v>615</v>
      </c>
      <c r="AA198" s="66">
        <v>275</v>
      </c>
      <c r="AB198" s="18">
        <v>0</v>
      </c>
      <c r="AC198" s="10">
        <f t="shared" si="27"/>
        <v>4443</v>
      </c>
    </row>
    <row r="199" spans="1:29">
      <c r="A199" s="17">
        <v>193</v>
      </c>
      <c r="B199" s="18" t="s">
        <v>1615</v>
      </c>
      <c r="C199" s="7" t="s">
        <v>524</v>
      </c>
      <c r="D199" s="18" t="s">
        <v>26</v>
      </c>
      <c r="E199" s="7">
        <v>3194</v>
      </c>
      <c r="F199" s="7">
        <v>55</v>
      </c>
      <c r="G199" s="18">
        <f t="shared" ref="G199:G260" si="28">F199-H199</f>
        <v>55</v>
      </c>
      <c r="H199" s="7">
        <v>0</v>
      </c>
      <c r="I199" s="18">
        <v>0</v>
      </c>
      <c r="J199" s="18">
        <v>0</v>
      </c>
      <c r="K199" s="66">
        <v>60</v>
      </c>
      <c r="L199" s="18">
        <v>0</v>
      </c>
      <c r="M199" s="18">
        <f t="shared" si="23"/>
        <v>0</v>
      </c>
      <c r="N199" s="66">
        <v>55</v>
      </c>
      <c r="O199" s="66">
        <v>88</v>
      </c>
      <c r="P199" s="18">
        <v>0</v>
      </c>
      <c r="Q199" s="18">
        <f t="shared" si="24"/>
        <v>0</v>
      </c>
      <c r="R199" s="66">
        <v>11</v>
      </c>
      <c r="S199" s="66">
        <v>16</v>
      </c>
      <c r="T199" s="18">
        <v>0</v>
      </c>
      <c r="U199" s="18">
        <f t="shared" si="25"/>
        <v>0</v>
      </c>
      <c r="V199" s="66">
        <v>48</v>
      </c>
      <c r="W199" s="66">
        <v>80</v>
      </c>
      <c r="X199" s="18">
        <v>0</v>
      </c>
      <c r="Y199" s="18">
        <f t="shared" si="26"/>
        <v>0</v>
      </c>
      <c r="Z199" s="66">
        <v>1172</v>
      </c>
      <c r="AA199" s="66">
        <v>275</v>
      </c>
      <c r="AB199" s="18">
        <v>0</v>
      </c>
      <c r="AC199" s="10">
        <f t="shared" si="27"/>
        <v>3194</v>
      </c>
    </row>
    <row r="200" spans="1:29">
      <c r="A200" s="17">
        <v>194</v>
      </c>
      <c r="B200" s="18" t="s">
        <v>1615</v>
      </c>
      <c r="C200" s="7" t="s">
        <v>525</v>
      </c>
      <c r="D200" s="18" t="s">
        <v>26</v>
      </c>
      <c r="E200" s="7">
        <v>1986</v>
      </c>
      <c r="F200" s="7">
        <v>46</v>
      </c>
      <c r="G200" s="18">
        <f t="shared" si="28"/>
        <v>46</v>
      </c>
      <c r="H200" s="7">
        <v>0</v>
      </c>
      <c r="I200" s="18">
        <v>0</v>
      </c>
      <c r="J200" s="18">
        <v>0</v>
      </c>
      <c r="K200" s="66">
        <v>60</v>
      </c>
      <c r="L200" s="18">
        <v>0</v>
      </c>
      <c r="M200" s="18">
        <f t="shared" si="23"/>
        <v>0</v>
      </c>
      <c r="N200" s="66">
        <v>46</v>
      </c>
      <c r="O200" s="66">
        <v>88</v>
      </c>
      <c r="P200" s="18">
        <v>0</v>
      </c>
      <c r="Q200" s="18">
        <f t="shared" si="24"/>
        <v>0</v>
      </c>
      <c r="R200" s="66">
        <v>13</v>
      </c>
      <c r="S200" s="66">
        <v>16</v>
      </c>
      <c r="T200" s="18">
        <v>0</v>
      </c>
      <c r="U200" s="18">
        <f t="shared" si="25"/>
        <v>0</v>
      </c>
      <c r="V200" s="66">
        <v>47</v>
      </c>
      <c r="W200" s="66">
        <v>80</v>
      </c>
      <c r="X200" s="18">
        <v>0</v>
      </c>
      <c r="Y200" s="18">
        <f t="shared" si="26"/>
        <v>0</v>
      </c>
      <c r="Z200" s="66">
        <v>950</v>
      </c>
      <c r="AA200" s="66">
        <v>275</v>
      </c>
      <c r="AB200" s="18">
        <v>0</v>
      </c>
      <c r="AC200" s="10">
        <f t="shared" si="27"/>
        <v>1986</v>
      </c>
    </row>
    <row r="201" spans="1:29">
      <c r="A201" s="17">
        <v>195</v>
      </c>
      <c r="B201" s="18" t="s">
        <v>1615</v>
      </c>
      <c r="C201" s="7" t="s">
        <v>526</v>
      </c>
      <c r="D201" s="18" t="s">
        <v>26</v>
      </c>
      <c r="E201" s="7">
        <v>6687</v>
      </c>
      <c r="F201" s="7">
        <v>16</v>
      </c>
      <c r="G201" s="18">
        <f t="shared" si="28"/>
        <v>16</v>
      </c>
      <c r="H201" s="7">
        <v>0</v>
      </c>
      <c r="I201" s="18">
        <v>0</v>
      </c>
      <c r="J201" s="18">
        <v>0</v>
      </c>
      <c r="K201" s="66">
        <v>60</v>
      </c>
      <c r="L201" s="18">
        <v>0</v>
      </c>
      <c r="M201" s="18">
        <f t="shared" si="23"/>
        <v>0</v>
      </c>
      <c r="N201" s="66">
        <v>16</v>
      </c>
      <c r="O201" s="66">
        <v>88</v>
      </c>
      <c r="P201" s="18">
        <v>0</v>
      </c>
      <c r="Q201" s="18">
        <f t="shared" si="24"/>
        <v>0</v>
      </c>
      <c r="R201" s="66">
        <v>123</v>
      </c>
      <c r="S201" s="66">
        <v>16</v>
      </c>
      <c r="T201" s="18">
        <v>0</v>
      </c>
      <c r="U201" s="18">
        <f t="shared" si="25"/>
        <v>6687</v>
      </c>
      <c r="V201" s="66">
        <v>412</v>
      </c>
      <c r="W201" s="66">
        <v>80</v>
      </c>
      <c r="X201" s="18">
        <v>0</v>
      </c>
      <c r="Y201" s="18">
        <f t="shared" si="26"/>
        <v>6687</v>
      </c>
      <c r="Z201" s="66">
        <v>326</v>
      </c>
      <c r="AA201" s="66">
        <v>275</v>
      </c>
      <c r="AB201" s="18">
        <v>0</v>
      </c>
      <c r="AC201" s="10">
        <f t="shared" si="27"/>
        <v>6687</v>
      </c>
    </row>
    <row r="202" spans="1:29">
      <c r="A202" s="17">
        <v>196</v>
      </c>
      <c r="B202" s="18" t="s">
        <v>1615</v>
      </c>
      <c r="C202" s="7" t="s">
        <v>527</v>
      </c>
      <c r="D202" s="18" t="s">
        <v>26</v>
      </c>
      <c r="E202" s="7">
        <v>8641</v>
      </c>
      <c r="F202" s="7">
        <v>14</v>
      </c>
      <c r="G202" s="18">
        <f t="shared" si="28"/>
        <v>14</v>
      </c>
      <c r="H202" s="7">
        <v>0</v>
      </c>
      <c r="I202" s="18">
        <v>0</v>
      </c>
      <c r="J202" s="18">
        <v>0</v>
      </c>
      <c r="K202" s="66">
        <v>60</v>
      </c>
      <c r="L202" s="18">
        <v>0</v>
      </c>
      <c r="M202" s="18">
        <f t="shared" si="23"/>
        <v>0</v>
      </c>
      <c r="N202" s="66">
        <v>14</v>
      </c>
      <c r="O202" s="66">
        <v>88</v>
      </c>
      <c r="P202" s="18">
        <v>0</v>
      </c>
      <c r="Q202" s="18">
        <f t="shared" si="24"/>
        <v>0</v>
      </c>
      <c r="R202" s="66">
        <v>151</v>
      </c>
      <c r="S202" s="66">
        <v>16</v>
      </c>
      <c r="T202" s="18">
        <v>0</v>
      </c>
      <c r="U202" s="18">
        <f t="shared" si="25"/>
        <v>8641</v>
      </c>
      <c r="V202" s="66">
        <v>344</v>
      </c>
      <c r="W202" s="66">
        <v>80</v>
      </c>
      <c r="X202" s="18">
        <v>0</v>
      </c>
      <c r="Y202" s="18">
        <f t="shared" si="26"/>
        <v>8641</v>
      </c>
      <c r="Z202" s="66">
        <v>451</v>
      </c>
      <c r="AA202" s="66">
        <v>275</v>
      </c>
      <c r="AB202" s="18">
        <v>0</v>
      </c>
      <c r="AC202" s="10">
        <f t="shared" si="27"/>
        <v>8641</v>
      </c>
    </row>
    <row r="203" spans="1:29">
      <c r="A203" s="17">
        <v>197</v>
      </c>
      <c r="B203" s="18" t="s">
        <v>1615</v>
      </c>
      <c r="C203" s="7" t="s">
        <v>528</v>
      </c>
      <c r="D203" s="18" t="s">
        <v>26</v>
      </c>
      <c r="E203" s="7">
        <v>7362</v>
      </c>
      <c r="F203" s="7">
        <v>11</v>
      </c>
      <c r="G203" s="18">
        <f t="shared" si="28"/>
        <v>11</v>
      </c>
      <c r="H203" s="7">
        <v>0</v>
      </c>
      <c r="I203" s="18">
        <v>0</v>
      </c>
      <c r="J203" s="18">
        <v>0</v>
      </c>
      <c r="K203" s="66">
        <v>60</v>
      </c>
      <c r="L203" s="18">
        <v>0</v>
      </c>
      <c r="M203" s="18">
        <f t="shared" si="23"/>
        <v>0</v>
      </c>
      <c r="N203" s="66">
        <v>11</v>
      </c>
      <c r="O203" s="66">
        <v>88</v>
      </c>
      <c r="P203" s="18">
        <v>0</v>
      </c>
      <c r="Q203" s="18">
        <f t="shared" si="24"/>
        <v>0</v>
      </c>
      <c r="R203" s="66">
        <v>111</v>
      </c>
      <c r="S203" s="66">
        <v>16</v>
      </c>
      <c r="T203" s="18">
        <v>0</v>
      </c>
      <c r="U203" s="18">
        <f t="shared" si="25"/>
        <v>7362</v>
      </c>
      <c r="V203" s="66">
        <v>202</v>
      </c>
      <c r="W203" s="66">
        <v>80</v>
      </c>
      <c r="X203" s="18">
        <v>0</v>
      </c>
      <c r="Y203" s="18">
        <f t="shared" si="26"/>
        <v>7362</v>
      </c>
      <c r="Z203" s="66">
        <v>204</v>
      </c>
      <c r="AA203" s="66">
        <v>275</v>
      </c>
      <c r="AB203" s="18">
        <v>0</v>
      </c>
      <c r="AC203" s="10">
        <f t="shared" si="27"/>
        <v>0</v>
      </c>
    </row>
    <row r="204" spans="1:29">
      <c r="A204" s="17">
        <v>198</v>
      </c>
      <c r="B204" s="18" t="s">
        <v>1615</v>
      </c>
      <c r="C204" s="7" t="s">
        <v>529</v>
      </c>
      <c r="D204" s="18" t="s">
        <v>26</v>
      </c>
      <c r="E204" s="7">
        <v>7490</v>
      </c>
      <c r="F204" s="7">
        <v>6</v>
      </c>
      <c r="G204" s="18">
        <f t="shared" si="28"/>
        <v>6</v>
      </c>
      <c r="H204" s="7">
        <v>0</v>
      </c>
      <c r="I204" s="18">
        <v>0</v>
      </c>
      <c r="J204" s="18">
        <v>0</v>
      </c>
      <c r="K204" s="66">
        <v>60</v>
      </c>
      <c r="L204" s="18">
        <v>0</v>
      </c>
      <c r="M204" s="18">
        <f t="shared" si="23"/>
        <v>0</v>
      </c>
      <c r="N204" s="66">
        <v>6</v>
      </c>
      <c r="O204" s="66">
        <v>88</v>
      </c>
      <c r="P204" s="18">
        <v>0</v>
      </c>
      <c r="Q204" s="18">
        <f t="shared" si="24"/>
        <v>0</v>
      </c>
      <c r="R204" s="66">
        <v>142</v>
      </c>
      <c r="S204" s="66">
        <v>16</v>
      </c>
      <c r="T204" s="18">
        <v>0</v>
      </c>
      <c r="U204" s="18">
        <f t="shared" si="25"/>
        <v>7490</v>
      </c>
      <c r="V204" s="66">
        <v>294</v>
      </c>
      <c r="W204" s="66">
        <v>80</v>
      </c>
      <c r="X204" s="18">
        <v>0</v>
      </c>
      <c r="Y204" s="18">
        <f t="shared" si="26"/>
        <v>7490</v>
      </c>
      <c r="Z204" s="66">
        <v>104</v>
      </c>
      <c r="AA204" s="66">
        <v>275</v>
      </c>
      <c r="AB204" s="18">
        <v>0</v>
      </c>
      <c r="AC204" s="10">
        <f t="shared" si="27"/>
        <v>0</v>
      </c>
    </row>
    <row r="205" spans="1:29">
      <c r="A205" s="17">
        <v>199</v>
      </c>
      <c r="B205" s="18" t="s">
        <v>1615</v>
      </c>
      <c r="C205" s="7" t="s">
        <v>530</v>
      </c>
      <c r="D205" s="18" t="s">
        <v>26</v>
      </c>
      <c r="E205" s="7">
        <v>9754</v>
      </c>
      <c r="F205" s="7">
        <v>7</v>
      </c>
      <c r="G205" s="18">
        <f t="shared" si="28"/>
        <v>7</v>
      </c>
      <c r="H205" s="7">
        <v>0</v>
      </c>
      <c r="I205" s="18">
        <v>0</v>
      </c>
      <c r="J205" s="18">
        <v>0</v>
      </c>
      <c r="K205" s="66">
        <v>60</v>
      </c>
      <c r="L205" s="18">
        <v>0</v>
      </c>
      <c r="M205" s="18">
        <f t="shared" si="23"/>
        <v>0</v>
      </c>
      <c r="N205" s="66">
        <v>7</v>
      </c>
      <c r="O205" s="66">
        <v>88</v>
      </c>
      <c r="P205" s="18">
        <v>0</v>
      </c>
      <c r="Q205" s="18">
        <f t="shared" si="24"/>
        <v>0</v>
      </c>
      <c r="R205" s="66">
        <v>136</v>
      </c>
      <c r="S205" s="66">
        <v>16</v>
      </c>
      <c r="T205" s="18">
        <v>0</v>
      </c>
      <c r="U205" s="18">
        <f t="shared" si="25"/>
        <v>9754</v>
      </c>
      <c r="V205" s="66">
        <v>280</v>
      </c>
      <c r="W205" s="66">
        <v>80</v>
      </c>
      <c r="X205" s="18">
        <v>0</v>
      </c>
      <c r="Y205" s="18">
        <f t="shared" si="26"/>
        <v>9754</v>
      </c>
      <c r="Z205" s="66">
        <v>200</v>
      </c>
      <c r="AA205" s="66">
        <v>275</v>
      </c>
      <c r="AB205" s="18">
        <v>0</v>
      </c>
      <c r="AC205" s="10">
        <f t="shared" si="27"/>
        <v>0</v>
      </c>
    </row>
    <row r="206" spans="1:29">
      <c r="A206" s="17">
        <v>200</v>
      </c>
      <c r="B206" s="18" t="s">
        <v>1615</v>
      </c>
      <c r="C206" s="7" t="s">
        <v>531</v>
      </c>
      <c r="D206" s="18" t="s">
        <v>26</v>
      </c>
      <c r="E206" s="7">
        <v>16</v>
      </c>
      <c r="F206" s="7">
        <v>4</v>
      </c>
      <c r="G206" s="18">
        <f t="shared" si="28"/>
        <v>4</v>
      </c>
      <c r="H206" s="7">
        <v>0</v>
      </c>
      <c r="I206" s="18">
        <v>0</v>
      </c>
      <c r="J206" s="18">
        <v>0</v>
      </c>
      <c r="K206" s="66">
        <v>60</v>
      </c>
      <c r="L206" s="18">
        <v>0</v>
      </c>
      <c r="M206" s="18">
        <f t="shared" si="23"/>
        <v>0</v>
      </c>
      <c r="N206" s="66">
        <v>4</v>
      </c>
      <c r="O206" s="66">
        <v>88</v>
      </c>
      <c r="P206" s="18">
        <v>0</v>
      </c>
      <c r="Q206" s="18">
        <f t="shared" si="24"/>
        <v>0</v>
      </c>
      <c r="R206" s="66">
        <v>6</v>
      </c>
      <c r="S206" s="66">
        <v>16</v>
      </c>
      <c r="T206" s="18">
        <v>0</v>
      </c>
      <c r="U206" s="18">
        <f t="shared" si="25"/>
        <v>0</v>
      </c>
      <c r="V206" s="66">
        <v>17</v>
      </c>
      <c r="W206" s="66">
        <v>80</v>
      </c>
      <c r="X206" s="18">
        <v>0</v>
      </c>
      <c r="Y206" s="18">
        <f t="shared" si="26"/>
        <v>0</v>
      </c>
      <c r="Z206" s="66">
        <v>4</v>
      </c>
      <c r="AA206" s="66">
        <v>275</v>
      </c>
      <c r="AB206" s="18">
        <v>0</v>
      </c>
      <c r="AC206" s="10">
        <f t="shared" si="27"/>
        <v>0</v>
      </c>
    </row>
    <row r="207" spans="1:29">
      <c r="A207" s="17">
        <v>201</v>
      </c>
      <c r="B207" s="18" t="s">
        <v>1616</v>
      </c>
      <c r="C207" s="7" t="s">
        <v>532</v>
      </c>
      <c r="D207" s="18" t="s">
        <v>26</v>
      </c>
      <c r="E207" s="7">
        <v>5073</v>
      </c>
      <c r="F207" s="7">
        <v>12</v>
      </c>
      <c r="G207" s="18">
        <f t="shared" si="28"/>
        <v>12</v>
      </c>
      <c r="H207" s="7">
        <v>0</v>
      </c>
      <c r="I207" s="18">
        <v>0</v>
      </c>
      <c r="J207" s="18">
        <v>0</v>
      </c>
      <c r="K207" s="66">
        <v>60</v>
      </c>
      <c r="L207" s="18">
        <v>0</v>
      </c>
      <c r="M207" s="18">
        <f t="shared" si="23"/>
        <v>0</v>
      </c>
      <c r="N207" s="66">
        <v>12</v>
      </c>
      <c r="O207" s="66">
        <v>88</v>
      </c>
      <c r="P207" s="18">
        <v>0</v>
      </c>
      <c r="Q207" s="18">
        <f t="shared" si="24"/>
        <v>0</v>
      </c>
      <c r="R207" s="66">
        <v>55</v>
      </c>
      <c r="S207" s="66">
        <v>16</v>
      </c>
      <c r="T207" s="18">
        <v>0</v>
      </c>
      <c r="U207" s="18">
        <f t="shared" si="25"/>
        <v>5073</v>
      </c>
      <c r="V207" s="66">
        <v>80</v>
      </c>
      <c r="W207" s="66">
        <v>80</v>
      </c>
      <c r="X207" s="18">
        <v>0</v>
      </c>
      <c r="Y207" s="18">
        <f t="shared" si="26"/>
        <v>0</v>
      </c>
      <c r="Z207" s="66">
        <v>51</v>
      </c>
      <c r="AA207" s="66">
        <v>275</v>
      </c>
      <c r="AB207" s="18">
        <v>0</v>
      </c>
      <c r="AC207" s="10">
        <f t="shared" si="27"/>
        <v>0</v>
      </c>
    </row>
    <row r="208" spans="1:29">
      <c r="A208" s="17">
        <v>202</v>
      </c>
      <c r="B208" s="18" t="s">
        <v>1616</v>
      </c>
      <c r="C208" s="7" t="s">
        <v>533</v>
      </c>
      <c r="D208" s="18" t="s">
        <v>26</v>
      </c>
      <c r="E208" s="7">
        <v>2354</v>
      </c>
      <c r="F208" s="7">
        <v>6</v>
      </c>
      <c r="G208" s="18">
        <f t="shared" si="28"/>
        <v>6</v>
      </c>
      <c r="H208" s="7">
        <v>0</v>
      </c>
      <c r="I208" s="18">
        <v>0</v>
      </c>
      <c r="J208" s="18">
        <v>0</v>
      </c>
      <c r="K208" s="66">
        <v>60</v>
      </c>
      <c r="L208" s="18">
        <v>0</v>
      </c>
      <c r="M208" s="18">
        <f t="shared" si="23"/>
        <v>0</v>
      </c>
      <c r="N208" s="66">
        <v>6</v>
      </c>
      <c r="O208" s="66">
        <v>88</v>
      </c>
      <c r="P208" s="18">
        <v>0</v>
      </c>
      <c r="Q208" s="18">
        <f t="shared" si="24"/>
        <v>0</v>
      </c>
      <c r="R208" s="66">
        <v>45</v>
      </c>
      <c r="S208" s="66">
        <v>16</v>
      </c>
      <c r="T208" s="18">
        <v>0</v>
      </c>
      <c r="U208" s="18">
        <f t="shared" si="25"/>
        <v>2354</v>
      </c>
      <c r="V208" s="66">
        <v>103</v>
      </c>
      <c r="W208" s="66">
        <v>80</v>
      </c>
      <c r="X208" s="18">
        <v>0</v>
      </c>
      <c r="Y208" s="18">
        <f t="shared" si="26"/>
        <v>2354</v>
      </c>
      <c r="Z208" s="66">
        <v>47</v>
      </c>
      <c r="AA208" s="66">
        <v>275</v>
      </c>
      <c r="AB208" s="18">
        <v>0</v>
      </c>
      <c r="AC208" s="10">
        <f t="shared" si="27"/>
        <v>0</v>
      </c>
    </row>
    <row r="209" spans="1:29">
      <c r="A209" s="17">
        <v>203</v>
      </c>
      <c r="B209" s="18" t="s">
        <v>1616</v>
      </c>
      <c r="C209" s="7" t="s">
        <v>534</v>
      </c>
      <c r="D209" s="18" t="s">
        <v>26</v>
      </c>
      <c r="E209" s="7">
        <v>339</v>
      </c>
      <c r="F209" s="7">
        <v>3</v>
      </c>
      <c r="G209" s="18">
        <f t="shared" si="28"/>
        <v>3</v>
      </c>
      <c r="H209" s="7">
        <v>0</v>
      </c>
      <c r="I209" s="18">
        <v>0</v>
      </c>
      <c r="J209" s="18">
        <v>0</v>
      </c>
      <c r="K209" s="66">
        <v>60</v>
      </c>
      <c r="L209" s="18">
        <v>0</v>
      </c>
      <c r="M209" s="18">
        <f t="shared" si="23"/>
        <v>0</v>
      </c>
      <c r="N209" s="66">
        <v>3</v>
      </c>
      <c r="O209" s="66">
        <v>88</v>
      </c>
      <c r="P209" s="18">
        <v>0</v>
      </c>
      <c r="Q209" s="18">
        <f t="shared" si="24"/>
        <v>0</v>
      </c>
      <c r="R209" s="66">
        <v>6</v>
      </c>
      <c r="S209" s="66">
        <v>16</v>
      </c>
      <c r="T209" s="18">
        <v>0</v>
      </c>
      <c r="U209" s="18">
        <f t="shared" si="25"/>
        <v>0</v>
      </c>
      <c r="V209" s="66">
        <v>15</v>
      </c>
      <c r="W209" s="66">
        <v>80</v>
      </c>
      <c r="X209" s="18">
        <v>0</v>
      </c>
      <c r="Y209" s="18">
        <f t="shared" si="26"/>
        <v>0</v>
      </c>
      <c r="Z209" s="66">
        <v>26</v>
      </c>
      <c r="AA209" s="66">
        <v>275</v>
      </c>
      <c r="AB209" s="18">
        <v>0</v>
      </c>
      <c r="AC209" s="10">
        <f t="shared" si="27"/>
        <v>0</v>
      </c>
    </row>
    <row r="210" spans="1:29">
      <c r="A210" s="17">
        <v>204</v>
      </c>
      <c r="B210" s="18" t="s">
        <v>1616</v>
      </c>
      <c r="C210" s="7" t="s">
        <v>535</v>
      </c>
      <c r="D210" s="18" t="s">
        <v>26</v>
      </c>
      <c r="E210" s="7">
        <v>7529</v>
      </c>
      <c r="F210" s="7">
        <v>8</v>
      </c>
      <c r="G210" s="18">
        <f t="shared" si="28"/>
        <v>8</v>
      </c>
      <c r="H210" s="7">
        <v>0</v>
      </c>
      <c r="I210" s="18">
        <v>0</v>
      </c>
      <c r="J210" s="18">
        <v>0</v>
      </c>
      <c r="K210" s="66">
        <v>60</v>
      </c>
      <c r="L210" s="18">
        <v>0</v>
      </c>
      <c r="M210" s="18">
        <f t="shared" si="23"/>
        <v>0</v>
      </c>
      <c r="N210" s="66">
        <v>8</v>
      </c>
      <c r="O210" s="66">
        <v>88</v>
      </c>
      <c r="P210" s="18">
        <v>0</v>
      </c>
      <c r="Q210" s="18">
        <f t="shared" si="24"/>
        <v>0</v>
      </c>
      <c r="R210" s="66">
        <v>34</v>
      </c>
      <c r="S210" s="66">
        <v>16</v>
      </c>
      <c r="T210" s="18">
        <v>0</v>
      </c>
      <c r="U210" s="18">
        <f t="shared" si="25"/>
        <v>7529</v>
      </c>
      <c r="V210" s="66">
        <v>89</v>
      </c>
      <c r="W210" s="66">
        <v>80</v>
      </c>
      <c r="X210" s="18">
        <v>0</v>
      </c>
      <c r="Y210" s="18">
        <f t="shared" si="26"/>
        <v>7529</v>
      </c>
      <c r="Z210" s="66">
        <v>85</v>
      </c>
      <c r="AA210" s="66">
        <v>275</v>
      </c>
      <c r="AB210" s="18">
        <v>0</v>
      </c>
      <c r="AC210" s="10">
        <f t="shared" si="27"/>
        <v>0</v>
      </c>
    </row>
    <row r="211" spans="1:29">
      <c r="A211" s="17">
        <v>205</v>
      </c>
      <c r="B211" s="18" t="s">
        <v>1616</v>
      </c>
      <c r="C211" s="7" t="s">
        <v>536</v>
      </c>
      <c r="D211" s="18" t="s">
        <v>26</v>
      </c>
      <c r="E211" s="7">
        <v>7996</v>
      </c>
      <c r="F211" s="7">
        <v>16</v>
      </c>
      <c r="G211" s="18">
        <f t="shared" si="28"/>
        <v>16</v>
      </c>
      <c r="H211" s="7">
        <v>0</v>
      </c>
      <c r="I211" s="18">
        <v>0</v>
      </c>
      <c r="J211" s="18">
        <v>0</v>
      </c>
      <c r="K211" s="66">
        <v>60</v>
      </c>
      <c r="L211" s="18">
        <v>0</v>
      </c>
      <c r="M211" s="18">
        <f t="shared" si="23"/>
        <v>0</v>
      </c>
      <c r="N211" s="66">
        <v>16</v>
      </c>
      <c r="O211" s="66">
        <v>88</v>
      </c>
      <c r="P211" s="18">
        <v>0</v>
      </c>
      <c r="Q211" s="18">
        <f t="shared" si="24"/>
        <v>0</v>
      </c>
      <c r="R211" s="66">
        <v>5</v>
      </c>
      <c r="S211" s="66">
        <v>16</v>
      </c>
      <c r="T211" s="18">
        <v>0</v>
      </c>
      <c r="U211" s="18">
        <f t="shared" si="25"/>
        <v>0</v>
      </c>
      <c r="V211" s="66">
        <v>7</v>
      </c>
      <c r="W211" s="66">
        <v>80</v>
      </c>
      <c r="X211" s="18">
        <v>0</v>
      </c>
      <c r="Y211" s="18">
        <f t="shared" si="26"/>
        <v>0</v>
      </c>
      <c r="Z211" s="66">
        <v>99</v>
      </c>
      <c r="AA211" s="66">
        <v>275</v>
      </c>
      <c r="AB211" s="18">
        <v>0</v>
      </c>
      <c r="AC211" s="10">
        <f t="shared" si="27"/>
        <v>0</v>
      </c>
    </row>
    <row r="212" spans="1:29">
      <c r="A212" s="17">
        <v>206</v>
      </c>
      <c r="B212" s="18" t="s">
        <v>1616</v>
      </c>
      <c r="C212" s="7" t="s">
        <v>537</v>
      </c>
      <c r="D212" s="18" t="s">
        <v>26</v>
      </c>
      <c r="E212" s="7">
        <v>5012</v>
      </c>
      <c r="F212" s="7">
        <v>16</v>
      </c>
      <c r="G212" s="18">
        <f t="shared" si="28"/>
        <v>16</v>
      </c>
      <c r="H212" s="7">
        <v>0</v>
      </c>
      <c r="I212" s="18">
        <v>0</v>
      </c>
      <c r="J212" s="18">
        <v>0</v>
      </c>
      <c r="K212" s="66">
        <v>60</v>
      </c>
      <c r="L212" s="18">
        <v>0</v>
      </c>
      <c r="M212" s="18">
        <f t="shared" si="23"/>
        <v>0</v>
      </c>
      <c r="N212" s="66">
        <v>16</v>
      </c>
      <c r="O212" s="66">
        <v>88</v>
      </c>
      <c r="P212" s="18">
        <v>0</v>
      </c>
      <c r="Q212" s="18">
        <f t="shared" si="24"/>
        <v>0</v>
      </c>
      <c r="R212" s="66">
        <v>57</v>
      </c>
      <c r="S212" s="66">
        <v>16</v>
      </c>
      <c r="T212" s="18">
        <v>0</v>
      </c>
      <c r="U212" s="18">
        <f t="shared" si="25"/>
        <v>5012</v>
      </c>
      <c r="V212" s="66">
        <v>85</v>
      </c>
      <c r="W212" s="66">
        <v>80</v>
      </c>
      <c r="X212" s="18">
        <v>0</v>
      </c>
      <c r="Y212" s="18">
        <f t="shared" si="26"/>
        <v>5012</v>
      </c>
      <c r="Z212" s="66">
        <v>145</v>
      </c>
      <c r="AA212" s="66">
        <v>275</v>
      </c>
      <c r="AB212" s="18">
        <v>0</v>
      </c>
      <c r="AC212" s="10">
        <f t="shared" si="27"/>
        <v>0</v>
      </c>
    </row>
    <row r="213" spans="1:29">
      <c r="A213" s="17">
        <v>207</v>
      </c>
      <c r="B213" s="18" t="s">
        <v>1616</v>
      </c>
      <c r="C213" s="7" t="s">
        <v>538</v>
      </c>
      <c r="D213" s="18" t="s">
        <v>26</v>
      </c>
      <c r="E213" s="7">
        <v>2618</v>
      </c>
      <c r="F213" s="7">
        <v>2</v>
      </c>
      <c r="G213" s="18">
        <f t="shared" si="28"/>
        <v>2</v>
      </c>
      <c r="H213" s="7">
        <v>0</v>
      </c>
      <c r="I213" s="18">
        <v>0</v>
      </c>
      <c r="J213" s="18">
        <v>0</v>
      </c>
      <c r="K213" s="66">
        <v>60</v>
      </c>
      <c r="L213" s="18">
        <v>0</v>
      </c>
      <c r="M213" s="18">
        <f t="shared" si="23"/>
        <v>0</v>
      </c>
      <c r="N213" s="66">
        <v>2</v>
      </c>
      <c r="O213" s="66">
        <v>88</v>
      </c>
      <c r="P213" s="18">
        <v>0</v>
      </c>
      <c r="Q213" s="18">
        <f t="shared" si="24"/>
        <v>0</v>
      </c>
      <c r="R213" s="66">
        <v>22</v>
      </c>
      <c r="S213" s="66">
        <v>16</v>
      </c>
      <c r="T213" s="18">
        <v>0</v>
      </c>
      <c r="U213" s="18">
        <f t="shared" si="25"/>
        <v>2618</v>
      </c>
      <c r="V213" s="66">
        <v>45</v>
      </c>
      <c r="W213" s="66">
        <v>80</v>
      </c>
      <c r="X213" s="18">
        <v>0</v>
      </c>
      <c r="Y213" s="18">
        <f t="shared" si="26"/>
        <v>0</v>
      </c>
      <c r="Z213" s="66">
        <v>53</v>
      </c>
      <c r="AA213" s="66">
        <v>275</v>
      </c>
      <c r="AB213" s="18">
        <v>0</v>
      </c>
      <c r="AC213" s="10">
        <f t="shared" si="27"/>
        <v>0</v>
      </c>
    </row>
    <row r="214" spans="1:29">
      <c r="A214" s="17">
        <v>208</v>
      </c>
      <c r="B214" s="18" t="s">
        <v>1616</v>
      </c>
      <c r="C214" s="7" t="s">
        <v>390</v>
      </c>
      <c r="D214" s="18" t="s">
        <v>26</v>
      </c>
      <c r="E214" s="7">
        <v>4024</v>
      </c>
      <c r="F214" s="7">
        <v>3</v>
      </c>
      <c r="G214" s="18">
        <f t="shared" si="28"/>
        <v>3</v>
      </c>
      <c r="H214" s="7">
        <v>0</v>
      </c>
      <c r="I214" s="18">
        <v>0</v>
      </c>
      <c r="J214" s="18">
        <v>0</v>
      </c>
      <c r="K214" s="66">
        <v>60</v>
      </c>
      <c r="L214" s="18">
        <v>0</v>
      </c>
      <c r="M214" s="18">
        <f t="shared" si="23"/>
        <v>0</v>
      </c>
      <c r="N214" s="66">
        <v>3</v>
      </c>
      <c r="O214" s="66">
        <v>88</v>
      </c>
      <c r="P214" s="18">
        <v>0</v>
      </c>
      <c r="Q214" s="18">
        <f t="shared" si="24"/>
        <v>0</v>
      </c>
      <c r="R214" s="66">
        <v>30</v>
      </c>
      <c r="S214" s="66">
        <v>16</v>
      </c>
      <c r="T214" s="18">
        <v>0</v>
      </c>
      <c r="U214" s="18">
        <f t="shared" si="25"/>
        <v>4024</v>
      </c>
      <c r="V214" s="66">
        <v>50</v>
      </c>
      <c r="W214" s="66">
        <v>80</v>
      </c>
      <c r="X214" s="18">
        <v>0</v>
      </c>
      <c r="Y214" s="18">
        <f t="shared" si="26"/>
        <v>0</v>
      </c>
      <c r="Z214" s="66">
        <v>100</v>
      </c>
      <c r="AA214" s="66">
        <v>275</v>
      </c>
      <c r="AB214" s="18">
        <v>0</v>
      </c>
      <c r="AC214" s="10">
        <f t="shared" si="27"/>
        <v>0</v>
      </c>
    </row>
    <row r="215" spans="1:29">
      <c r="A215" s="17">
        <v>209</v>
      </c>
      <c r="B215" s="18" t="s">
        <v>1616</v>
      </c>
      <c r="C215" s="7" t="s">
        <v>539</v>
      </c>
      <c r="D215" s="18" t="s">
        <v>26</v>
      </c>
      <c r="E215" s="7">
        <v>5645</v>
      </c>
      <c r="F215" s="7">
        <v>18</v>
      </c>
      <c r="G215" s="18">
        <f t="shared" si="28"/>
        <v>18</v>
      </c>
      <c r="H215" s="7">
        <v>0</v>
      </c>
      <c r="I215" s="18">
        <v>0</v>
      </c>
      <c r="J215" s="18">
        <v>0</v>
      </c>
      <c r="K215" s="66">
        <v>60</v>
      </c>
      <c r="L215" s="18">
        <v>0</v>
      </c>
      <c r="M215" s="18">
        <f t="shared" si="23"/>
        <v>0</v>
      </c>
      <c r="N215" s="66">
        <v>18</v>
      </c>
      <c r="O215" s="66">
        <v>88</v>
      </c>
      <c r="P215" s="18">
        <v>0</v>
      </c>
      <c r="Q215" s="18">
        <f t="shared" si="24"/>
        <v>0</v>
      </c>
      <c r="R215" s="66">
        <v>36</v>
      </c>
      <c r="S215" s="66">
        <v>16</v>
      </c>
      <c r="T215" s="18">
        <v>0</v>
      </c>
      <c r="U215" s="18">
        <f t="shared" si="25"/>
        <v>5645</v>
      </c>
      <c r="V215" s="66">
        <v>54</v>
      </c>
      <c r="W215" s="66">
        <v>80</v>
      </c>
      <c r="X215" s="18">
        <v>0</v>
      </c>
      <c r="Y215" s="18">
        <f t="shared" si="26"/>
        <v>0</v>
      </c>
      <c r="Z215" s="66">
        <v>194</v>
      </c>
      <c r="AA215" s="66">
        <v>275</v>
      </c>
      <c r="AB215" s="18">
        <v>0</v>
      </c>
      <c r="AC215" s="10">
        <f t="shared" si="27"/>
        <v>0</v>
      </c>
    </row>
    <row r="216" spans="1:29">
      <c r="A216" s="17">
        <v>210</v>
      </c>
      <c r="B216" s="18" t="s">
        <v>1616</v>
      </c>
      <c r="C216" s="7" t="s">
        <v>540</v>
      </c>
      <c r="D216" s="18" t="s">
        <v>26</v>
      </c>
      <c r="E216" s="7">
        <v>1805</v>
      </c>
      <c r="F216" s="7">
        <v>5</v>
      </c>
      <c r="G216" s="18">
        <f t="shared" si="28"/>
        <v>5</v>
      </c>
      <c r="H216" s="7">
        <v>0</v>
      </c>
      <c r="I216" s="18">
        <v>0</v>
      </c>
      <c r="J216" s="18">
        <v>0</v>
      </c>
      <c r="K216" s="66">
        <v>60</v>
      </c>
      <c r="L216" s="18">
        <v>0</v>
      </c>
      <c r="M216" s="18">
        <f t="shared" si="23"/>
        <v>0</v>
      </c>
      <c r="N216" s="66">
        <v>5</v>
      </c>
      <c r="O216" s="66">
        <v>88</v>
      </c>
      <c r="P216" s="18">
        <v>0</v>
      </c>
      <c r="Q216" s="18">
        <f t="shared" si="24"/>
        <v>0</v>
      </c>
      <c r="R216" s="66">
        <v>35</v>
      </c>
      <c r="S216" s="66">
        <v>16</v>
      </c>
      <c r="T216" s="18">
        <v>0</v>
      </c>
      <c r="U216" s="18">
        <f t="shared" si="25"/>
        <v>1805</v>
      </c>
      <c r="V216" s="66">
        <v>70</v>
      </c>
      <c r="W216" s="66">
        <v>80</v>
      </c>
      <c r="X216" s="18">
        <v>0</v>
      </c>
      <c r="Y216" s="18">
        <f t="shared" si="26"/>
        <v>0</v>
      </c>
      <c r="Z216" s="66">
        <v>29</v>
      </c>
      <c r="AA216" s="66">
        <v>275</v>
      </c>
      <c r="AB216" s="18">
        <v>0</v>
      </c>
      <c r="AC216" s="10">
        <f t="shared" si="27"/>
        <v>0</v>
      </c>
    </row>
    <row r="217" spans="1:29">
      <c r="A217" s="17">
        <v>211</v>
      </c>
      <c r="B217" s="18" t="s">
        <v>1616</v>
      </c>
      <c r="C217" s="7" t="s">
        <v>541</v>
      </c>
      <c r="D217" s="18" t="s">
        <v>26</v>
      </c>
      <c r="E217" s="7">
        <v>2556</v>
      </c>
      <c r="F217" s="7">
        <v>5</v>
      </c>
      <c r="G217" s="18">
        <f t="shared" si="28"/>
        <v>5</v>
      </c>
      <c r="H217" s="7">
        <v>0</v>
      </c>
      <c r="I217" s="18">
        <v>0</v>
      </c>
      <c r="J217" s="18">
        <v>0</v>
      </c>
      <c r="K217" s="66">
        <v>60</v>
      </c>
      <c r="L217" s="18">
        <v>0</v>
      </c>
      <c r="M217" s="18">
        <f t="shared" si="23"/>
        <v>0</v>
      </c>
      <c r="N217" s="66">
        <v>5</v>
      </c>
      <c r="O217" s="66">
        <v>88</v>
      </c>
      <c r="P217" s="18">
        <v>0</v>
      </c>
      <c r="Q217" s="18">
        <f t="shared" si="24"/>
        <v>0</v>
      </c>
      <c r="R217" s="66">
        <v>76</v>
      </c>
      <c r="S217" s="66">
        <v>16</v>
      </c>
      <c r="T217" s="18">
        <v>0</v>
      </c>
      <c r="U217" s="18">
        <f t="shared" si="25"/>
        <v>2556</v>
      </c>
      <c r="V217" s="66">
        <v>113</v>
      </c>
      <c r="W217" s="66">
        <v>80</v>
      </c>
      <c r="X217" s="18">
        <v>0</v>
      </c>
      <c r="Y217" s="18">
        <f t="shared" si="26"/>
        <v>2556</v>
      </c>
      <c r="Z217" s="66">
        <v>77</v>
      </c>
      <c r="AA217" s="66">
        <v>275</v>
      </c>
      <c r="AB217" s="18">
        <v>0</v>
      </c>
      <c r="AC217" s="10">
        <f t="shared" si="27"/>
        <v>0</v>
      </c>
    </row>
    <row r="218" spans="1:29">
      <c r="A218" s="17">
        <v>212</v>
      </c>
      <c r="B218" s="18" t="s">
        <v>1616</v>
      </c>
      <c r="C218" s="7" t="s">
        <v>542</v>
      </c>
      <c r="D218" s="18" t="s">
        <v>26</v>
      </c>
      <c r="E218" s="7">
        <v>2094</v>
      </c>
      <c r="F218" s="7">
        <v>2</v>
      </c>
      <c r="G218" s="18">
        <f t="shared" si="28"/>
        <v>2</v>
      </c>
      <c r="H218" s="7">
        <v>0</v>
      </c>
      <c r="I218" s="18">
        <v>0</v>
      </c>
      <c r="J218" s="18">
        <v>0</v>
      </c>
      <c r="K218" s="66">
        <v>60</v>
      </c>
      <c r="L218" s="18">
        <v>0</v>
      </c>
      <c r="M218" s="18">
        <f t="shared" si="23"/>
        <v>0</v>
      </c>
      <c r="N218" s="66">
        <v>2</v>
      </c>
      <c r="O218" s="66">
        <v>88</v>
      </c>
      <c r="P218" s="18">
        <v>0</v>
      </c>
      <c r="Q218" s="18">
        <f t="shared" si="24"/>
        <v>0</v>
      </c>
      <c r="R218" s="66">
        <v>66</v>
      </c>
      <c r="S218" s="66">
        <v>16</v>
      </c>
      <c r="T218" s="18">
        <v>0</v>
      </c>
      <c r="U218" s="18">
        <f t="shared" si="25"/>
        <v>2094</v>
      </c>
      <c r="V218" s="66">
        <v>118</v>
      </c>
      <c r="W218" s="66">
        <v>80</v>
      </c>
      <c r="X218" s="18">
        <v>0</v>
      </c>
      <c r="Y218" s="18">
        <f t="shared" si="26"/>
        <v>2094</v>
      </c>
      <c r="Z218" s="66">
        <v>41</v>
      </c>
      <c r="AA218" s="66">
        <v>275</v>
      </c>
      <c r="AB218" s="18">
        <v>0</v>
      </c>
      <c r="AC218" s="10">
        <f t="shared" si="27"/>
        <v>0</v>
      </c>
    </row>
    <row r="219" spans="1:29">
      <c r="A219" s="17">
        <v>213</v>
      </c>
      <c r="B219" s="18" t="s">
        <v>1616</v>
      </c>
      <c r="C219" s="7" t="s">
        <v>543</v>
      </c>
      <c r="D219" s="18" t="s">
        <v>26</v>
      </c>
      <c r="E219" s="7">
        <v>4225</v>
      </c>
      <c r="F219" s="7">
        <v>1</v>
      </c>
      <c r="G219" s="18">
        <f t="shared" si="28"/>
        <v>1</v>
      </c>
      <c r="H219" s="7">
        <v>0</v>
      </c>
      <c r="I219" s="18">
        <v>0</v>
      </c>
      <c r="J219" s="18">
        <v>0</v>
      </c>
      <c r="K219" s="66">
        <v>60</v>
      </c>
      <c r="L219" s="18">
        <v>0</v>
      </c>
      <c r="M219" s="18">
        <f t="shared" si="23"/>
        <v>0</v>
      </c>
      <c r="N219" s="66">
        <v>1</v>
      </c>
      <c r="O219" s="66">
        <v>88</v>
      </c>
      <c r="P219" s="18">
        <v>0</v>
      </c>
      <c r="Q219" s="18">
        <f t="shared" si="24"/>
        <v>0</v>
      </c>
      <c r="R219" s="66">
        <v>103</v>
      </c>
      <c r="S219" s="66">
        <v>16</v>
      </c>
      <c r="T219" s="18">
        <v>0</v>
      </c>
      <c r="U219" s="18">
        <f t="shared" si="25"/>
        <v>4225</v>
      </c>
      <c r="V219" s="66">
        <v>84</v>
      </c>
      <c r="W219" s="66">
        <v>80</v>
      </c>
      <c r="X219" s="18">
        <v>0</v>
      </c>
      <c r="Y219" s="18">
        <f t="shared" si="26"/>
        <v>4225</v>
      </c>
      <c r="Z219" s="66">
        <v>106</v>
      </c>
      <c r="AA219" s="66">
        <v>275</v>
      </c>
      <c r="AB219" s="18">
        <v>0</v>
      </c>
      <c r="AC219" s="10">
        <f t="shared" si="27"/>
        <v>0</v>
      </c>
    </row>
    <row r="220" spans="1:29">
      <c r="A220" s="17">
        <v>214</v>
      </c>
      <c r="B220" s="18" t="s">
        <v>1616</v>
      </c>
      <c r="C220" s="7" t="s">
        <v>544</v>
      </c>
      <c r="D220" s="18" t="s">
        <v>26</v>
      </c>
      <c r="E220" s="7">
        <v>5976</v>
      </c>
      <c r="F220" s="7">
        <v>4</v>
      </c>
      <c r="G220" s="18">
        <f t="shared" si="28"/>
        <v>4</v>
      </c>
      <c r="H220" s="7">
        <v>0</v>
      </c>
      <c r="I220" s="18">
        <v>0</v>
      </c>
      <c r="J220" s="18">
        <v>0</v>
      </c>
      <c r="K220" s="66">
        <v>60</v>
      </c>
      <c r="L220" s="18">
        <v>0</v>
      </c>
      <c r="M220" s="18">
        <f t="shared" si="23"/>
        <v>0</v>
      </c>
      <c r="N220" s="66">
        <v>4</v>
      </c>
      <c r="O220" s="66">
        <v>88</v>
      </c>
      <c r="P220" s="18">
        <v>0</v>
      </c>
      <c r="Q220" s="18">
        <f t="shared" si="24"/>
        <v>0</v>
      </c>
      <c r="R220" s="66">
        <v>52</v>
      </c>
      <c r="S220" s="66">
        <v>16</v>
      </c>
      <c r="T220" s="18">
        <v>0</v>
      </c>
      <c r="U220" s="18">
        <f t="shared" si="25"/>
        <v>5976</v>
      </c>
      <c r="V220" s="66">
        <v>54</v>
      </c>
      <c r="W220" s="66">
        <v>80</v>
      </c>
      <c r="X220" s="18">
        <v>0</v>
      </c>
      <c r="Y220" s="18">
        <f t="shared" si="26"/>
        <v>0</v>
      </c>
      <c r="Z220" s="66">
        <v>81</v>
      </c>
      <c r="AA220" s="66">
        <v>275</v>
      </c>
      <c r="AB220" s="18">
        <v>0</v>
      </c>
      <c r="AC220" s="10">
        <f t="shared" si="27"/>
        <v>0</v>
      </c>
    </row>
    <row r="221" spans="1:29">
      <c r="A221" s="17">
        <v>215</v>
      </c>
      <c r="B221" s="18" t="s">
        <v>1616</v>
      </c>
      <c r="C221" s="7" t="s">
        <v>545</v>
      </c>
      <c r="D221" s="18" t="s">
        <v>26</v>
      </c>
      <c r="E221" s="7">
        <v>3348</v>
      </c>
      <c r="F221" s="7">
        <v>6</v>
      </c>
      <c r="G221" s="18">
        <f t="shared" si="28"/>
        <v>6</v>
      </c>
      <c r="H221" s="7">
        <v>0</v>
      </c>
      <c r="I221" s="18">
        <v>0</v>
      </c>
      <c r="J221" s="18">
        <v>0</v>
      </c>
      <c r="K221" s="66">
        <v>60</v>
      </c>
      <c r="L221" s="18">
        <v>0</v>
      </c>
      <c r="M221" s="18">
        <f t="shared" si="23"/>
        <v>0</v>
      </c>
      <c r="N221" s="66">
        <v>6</v>
      </c>
      <c r="O221" s="66">
        <v>88</v>
      </c>
      <c r="P221" s="18">
        <v>0</v>
      </c>
      <c r="Q221" s="18">
        <f t="shared" si="24"/>
        <v>0</v>
      </c>
      <c r="R221" s="66">
        <v>39</v>
      </c>
      <c r="S221" s="66">
        <v>16</v>
      </c>
      <c r="T221" s="18">
        <v>0</v>
      </c>
      <c r="U221" s="18">
        <f t="shared" si="25"/>
        <v>3348</v>
      </c>
      <c r="V221" s="66">
        <v>47</v>
      </c>
      <c r="W221" s="66">
        <v>80</v>
      </c>
      <c r="X221" s="18">
        <v>0</v>
      </c>
      <c r="Y221" s="18">
        <f t="shared" si="26"/>
        <v>0</v>
      </c>
      <c r="Z221" s="66">
        <v>68</v>
      </c>
      <c r="AA221" s="66">
        <v>275</v>
      </c>
      <c r="AB221" s="18">
        <v>0</v>
      </c>
      <c r="AC221" s="10">
        <f t="shared" si="27"/>
        <v>0</v>
      </c>
    </row>
    <row r="222" spans="1:29">
      <c r="A222" s="17">
        <v>216</v>
      </c>
      <c r="B222" s="18" t="s">
        <v>1616</v>
      </c>
      <c r="C222" s="7" t="s">
        <v>546</v>
      </c>
      <c r="D222" s="18" t="s">
        <v>26</v>
      </c>
      <c r="E222" s="7">
        <v>6002</v>
      </c>
      <c r="F222" s="7">
        <v>42</v>
      </c>
      <c r="G222" s="18">
        <f t="shared" si="28"/>
        <v>42</v>
      </c>
      <c r="H222" s="7">
        <v>0</v>
      </c>
      <c r="I222" s="18">
        <v>0</v>
      </c>
      <c r="J222" s="18">
        <v>0</v>
      </c>
      <c r="K222" s="66">
        <v>60</v>
      </c>
      <c r="L222" s="18">
        <v>0</v>
      </c>
      <c r="M222" s="18">
        <f t="shared" si="23"/>
        <v>0</v>
      </c>
      <c r="N222" s="66">
        <v>42</v>
      </c>
      <c r="O222" s="66">
        <v>88</v>
      </c>
      <c r="P222" s="18">
        <v>0</v>
      </c>
      <c r="Q222" s="18">
        <f t="shared" si="24"/>
        <v>0</v>
      </c>
      <c r="R222" s="66">
        <v>54</v>
      </c>
      <c r="S222" s="66">
        <v>16</v>
      </c>
      <c r="T222" s="18">
        <v>0</v>
      </c>
      <c r="U222" s="18">
        <f t="shared" si="25"/>
        <v>6002</v>
      </c>
      <c r="V222" s="66">
        <v>144</v>
      </c>
      <c r="W222" s="66">
        <v>80</v>
      </c>
      <c r="X222" s="18">
        <v>0</v>
      </c>
      <c r="Y222" s="18">
        <f t="shared" si="26"/>
        <v>6002</v>
      </c>
      <c r="Z222" s="66">
        <v>577</v>
      </c>
      <c r="AA222" s="66">
        <v>275</v>
      </c>
      <c r="AB222" s="18">
        <v>0</v>
      </c>
      <c r="AC222" s="10">
        <f t="shared" si="27"/>
        <v>6002</v>
      </c>
    </row>
    <row r="223" spans="1:29">
      <c r="A223" s="17">
        <v>217</v>
      </c>
      <c r="B223" s="18" t="s">
        <v>1616</v>
      </c>
      <c r="C223" s="7" t="s">
        <v>547</v>
      </c>
      <c r="D223" s="18" t="s">
        <v>26</v>
      </c>
      <c r="E223" s="7">
        <v>6677</v>
      </c>
      <c r="F223" s="7">
        <v>13</v>
      </c>
      <c r="G223" s="18">
        <f t="shared" si="28"/>
        <v>13</v>
      </c>
      <c r="H223" s="7">
        <v>0</v>
      </c>
      <c r="I223" s="18">
        <v>0</v>
      </c>
      <c r="J223" s="18">
        <v>0</v>
      </c>
      <c r="K223" s="66">
        <v>60</v>
      </c>
      <c r="L223" s="18">
        <v>0</v>
      </c>
      <c r="M223" s="18">
        <f t="shared" si="23"/>
        <v>0</v>
      </c>
      <c r="N223" s="66">
        <v>13</v>
      </c>
      <c r="O223" s="66">
        <v>88</v>
      </c>
      <c r="P223" s="18">
        <v>0</v>
      </c>
      <c r="Q223" s="18">
        <f t="shared" si="24"/>
        <v>0</v>
      </c>
      <c r="R223" s="66">
        <v>56</v>
      </c>
      <c r="S223" s="66">
        <v>16</v>
      </c>
      <c r="T223" s="18">
        <v>0</v>
      </c>
      <c r="U223" s="18">
        <f t="shared" si="25"/>
        <v>6677</v>
      </c>
      <c r="V223" s="66">
        <v>135</v>
      </c>
      <c r="W223" s="66">
        <v>80</v>
      </c>
      <c r="X223" s="18">
        <v>0</v>
      </c>
      <c r="Y223" s="18">
        <f t="shared" si="26"/>
        <v>6677</v>
      </c>
      <c r="Z223" s="66">
        <v>69</v>
      </c>
      <c r="AA223" s="66">
        <v>275</v>
      </c>
      <c r="AB223" s="18">
        <v>0</v>
      </c>
      <c r="AC223" s="10">
        <f t="shared" si="27"/>
        <v>0</v>
      </c>
    </row>
    <row r="224" spans="1:29">
      <c r="A224" s="17">
        <v>218</v>
      </c>
      <c r="B224" s="18" t="s">
        <v>1616</v>
      </c>
      <c r="C224" s="7" t="s">
        <v>548</v>
      </c>
      <c r="D224" s="18" t="s">
        <v>26</v>
      </c>
      <c r="E224" s="7">
        <v>6532</v>
      </c>
      <c r="F224" s="7">
        <v>13</v>
      </c>
      <c r="G224" s="18">
        <f t="shared" si="28"/>
        <v>13</v>
      </c>
      <c r="H224" s="7">
        <v>0</v>
      </c>
      <c r="I224" s="18">
        <v>0</v>
      </c>
      <c r="J224" s="18">
        <v>0</v>
      </c>
      <c r="K224" s="66">
        <v>60</v>
      </c>
      <c r="L224" s="18">
        <v>0</v>
      </c>
      <c r="M224" s="18">
        <f t="shared" si="23"/>
        <v>0</v>
      </c>
      <c r="N224" s="66">
        <v>13</v>
      </c>
      <c r="O224" s="66">
        <v>88</v>
      </c>
      <c r="P224" s="18">
        <v>0</v>
      </c>
      <c r="Q224" s="18">
        <f t="shared" si="24"/>
        <v>0</v>
      </c>
      <c r="R224" s="66">
        <v>79</v>
      </c>
      <c r="S224" s="66">
        <v>16</v>
      </c>
      <c r="T224" s="18">
        <v>0</v>
      </c>
      <c r="U224" s="18">
        <f t="shared" si="25"/>
        <v>6532</v>
      </c>
      <c r="V224" s="66">
        <v>135</v>
      </c>
      <c r="W224" s="66">
        <v>80</v>
      </c>
      <c r="X224" s="18">
        <v>0</v>
      </c>
      <c r="Y224" s="18">
        <f t="shared" si="26"/>
        <v>6532</v>
      </c>
      <c r="Z224" s="66">
        <v>279</v>
      </c>
      <c r="AA224" s="66">
        <v>275</v>
      </c>
      <c r="AB224" s="18">
        <v>0</v>
      </c>
      <c r="AC224" s="10">
        <f t="shared" si="27"/>
        <v>6532</v>
      </c>
    </row>
    <row r="225" spans="1:29">
      <c r="A225" s="17">
        <v>219</v>
      </c>
      <c r="B225" s="18" t="s">
        <v>1616</v>
      </c>
      <c r="C225" s="7" t="s">
        <v>549</v>
      </c>
      <c r="D225" s="18" t="s">
        <v>26</v>
      </c>
      <c r="E225" s="7">
        <v>61</v>
      </c>
      <c r="F225" s="7">
        <v>0</v>
      </c>
      <c r="G225" s="18">
        <f t="shared" si="28"/>
        <v>0</v>
      </c>
      <c r="H225" s="7">
        <v>0</v>
      </c>
      <c r="I225" s="18">
        <v>0</v>
      </c>
      <c r="J225" s="18">
        <v>0</v>
      </c>
      <c r="K225" s="66">
        <v>60</v>
      </c>
      <c r="L225" s="18">
        <v>0</v>
      </c>
      <c r="M225" s="18">
        <f t="shared" si="23"/>
        <v>0</v>
      </c>
      <c r="N225" s="66">
        <v>0</v>
      </c>
      <c r="O225" s="66">
        <v>88</v>
      </c>
      <c r="P225" s="18">
        <v>0</v>
      </c>
      <c r="Q225" s="18">
        <f t="shared" si="24"/>
        <v>0</v>
      </c>
      <c r="R225" s="66">
        <v>21</v>
      </c>
      <c r="S225" s="66">
        <v>16</v>
      </c>
      <c r="T225" s="18">
        <v>0</v>
      </c>
      <c r="U225" s="18">
        <f t="shared" si="25"/>
        <v>61</v>
      </c>
      <c r="V225" s="66">
        <v>89</v>
      </c>
      <c r="W225" s="66">
        <v>80</v>
      </c>
      <c r="X225" s="18">
        <v>0</v>
      </c>
      <c r="Y225" s="18">
        <f t="shared" si="26"/>
        <v>61</v>
      </c>
      <c r="Z225" s="66">
        <v>13</v>
      </c>
      <c r="AA225" s="66">
        <v>275</v>
      </c>
      <c r="AB225" s="18">
        <v>0</v>
      </c>
      <c r="AC225" s="10">
        <f t="shared" si="27"/>
        <v>0</v>
      </c>
    </row>
    <row r="226" spans="1:29">
      <c r="A226" s="17">
        <v>220</v>
      </c>
      <c r="B226" s="18" t="s">
        <v>1616</v>
      </c>
      <c r="C226" s="7" t="s">
        <v>433</v>
      </c>
      <c r="D226" s="18" t="s">
        <v>26</v>
      </c>
      <c r="E226" s="7">
        <v>7896</v>
      </c>
      <c r="F226" s="7">
        <v>13</v>
      </c>
      <c r="G226" s="18">
        <f t="shared" si="28"/>
        <v>13</v>
      </c>
      <c r="H226" s="7">
        <v>0</v>
      </c>
      <c r="I226" s="18">
        <v>0</v>
      </c>
      <c r="J226" s="18">
        <v>0</v>
      </c>
      <c r="K226" s="66">
        <v>60</v>
      </c>
      <c r="L226" s="18">
        <v>0</v>
      </c>
      <c r="M226" s="18">
        <f t="shared" ref="M226:M288" si="29">IF((F226&gt;K226),E226,0)</f>
        <v>0</v>
      </c>
      <c r="N226" s="66">
        <v>13</v>
      </c>
      <c r="O226" s="66">
        <v>88</v>
      </c>
      <c r="P226" s="18">
        <v>0</v>
      </c>
      <c r="Q226" s="18">
        <f t="shared" ref="Q226:Q288" si="30">IF((N226&gt;O226),E226,0)</f>
        <v>0</v>
      </c>
      <c r="R226" s="66">
        <v>29</v>
      </c>
      <c r="S226" s="66">
        <v>16</v>
      </c>
      <c r="T226" s="18">
        <v>0</v>
      </c>
      <c r="U226" s="18">
        <f t="shared" ref="U226:U288" si="31">IF((R226&gt;S226),E226,0)</f>
        <v>7896</v>
      </c>
      <c r="V226" s="66">
        <v>75</v>
      </c>
      <c r="W226" s="66">
        <v>80</v>
      </c>
      <c r="X226" s="18">
        <v>0</v>
      </c>
      <c r="Y226" s="18">
        <f t="shared" ref="Y226:Y288" si="32">IF((V226&gt;W226),E226,0)</f>
        <v>0</v>
      </c>
      <c r="Z226" s="66">
        <v>277</v>
      </c>
      <c r="AA226" s="66">
        <v>275</v>
      </c>
      <c r="AB226" s="18">
        <v>0</v>
      </c>
      <c r="AC226" s="10">
        <f t="shared" ref="AC226:AC288" si="33">IF((Z226&gt;AA226),E226,0)</f>
        <v>7896</v>
      </c>
    </row>
    <row r="227" spans="1:29">
      <c r="A227" s="17">
        <v>221</v>
      </c>
      <c r="B227" s="18" t="s">
        <v>1616</v>
      </c>
      <c r="C227" s="7" t="s">
        <v>390</v>
      </c>
      <c r="D227" s="18" t="s">
        <v>26</v>
      </c>
      <c r="E227" s="7">
        <v>4703</v>
      </c>
      <c r="F227" s="7">
        <v>10</v>
      </c>
      <c r="G227" s="18">
        <f t="shared" si="28"/>
        <v>10</v>
      </c>
      <c r="H227" s="7">
        <v>0</v>
      </c>
      <c r="I227" s="18">
        <v>0</v>
      </c>
      <c r="J227" s="18">
        <v>0</v>
      </c>
      <c r="K227" s="66">
        <v>60</v>
      </c>
      <c r="L227" s="18">
        <v>0</v>
      </c>
      <c r="M227" s="18">
        <f t="shared" si="29"/>
        <v>0</v>
      </c>
      <c r="N227" s="66">
        <v>10</v>
      </c>
      <c r="O227" s="66">
        <v>88</v>
      </c>
      <c r="P227" s="18">
        <v>0</v>
      </c>
      <c r="Q227" s="18">
        <f t="shared" si="30"/>
        <v>0</v>
      </c>
      <c r="R227" s="66">
        <v>50</v>
      </c>
      <c r="S227" s="66">
        <v>16</v>
      </c>
      <c r="T227" s="18">
        <v>0</v>
      </c>
      <c r="U227" s="18">
        <f t="shared" si="31"/>
        <v>4703</v>
      </c>
      <c r="V227" s="66">
        <v>214</v>
      </c>
      <c r="W227" s="66">
        <v>80</v>
      </c>
      <c r="X227" s="18">
        <v>0</v>
      </c>
      <c r="Y227" s="18">
        <f t="shared" si="32"/>
        <v>4703</v>
      </c>
      <c r="Z227" s="66">
        <v>429</v>
      </c>
      <c r="AA227" s="66">
        <v>275</v>
      </c>
      <c r="AB227" s="18">
        <v>0</v>
      </c>
      <c r="AC227" s="10">
        <f t="shared" si="33"/>
        <v>4703</v>
      </c>
    </row>
    <row r="228" spans="1:29">
      <c r="A228" s="17">
        <v>222</v>
      </c>
      <c r="B228" s="18" t="s">
        <v>1616</v>
      </c>
      <c r="C228" s="7" t="s">
        <v>550</v>
      </c>
      <c r="D228" s="18" t="s">
        <v>26</v>
      </c>
      <c r="E228" s="7">
        <v>5513</v>
      </c>
      <c r="F228" s="7">
        <v>3</v>
      </c>
      <c r="G228" s="18">
        <f t="shared" si="28"/>
        <v>3</v>
      </c>
      <c r="H228" s="7">
        <v>0</v>
      </c>
      <c r="I228" s="18">
        <v>0</v>
      </c>
      <c r="J228" s="18">
        <v>0</v>
      </c>
      <c r="K228" s="66">
        <v>60</v>
      </c>
      <c r="L228" s="18">
        <v>0</v>
      </c>
      <c r="M228" s="18">
        <f t="shared" si="29"/>
        <v>0</v>
      </c>
      <c r="N228" s="66">
        <v>3</v>
      </c>
      <c r="O228" s="66">
        <v>88</v>
      </c>
      <c r="P228" s="18">
        <v>0</v>
      </c>
      <c r="Q228" s="18">
        <f t="shared" si="30"/>
        <v>0</v>
      </c>
      <c r="R228" s="66">
        <v>41</v>
      </c>
      <c r="S228" s="66">
        <v>16</v>
      </c>
      <c r="T228" s="18">
        <v>0</v>
      </c>
      <c r="U228" s="18">
        <f t="shared" si="31"/>
        <v>5513</v>
      </c>
      <c r="V228" s="66">
        <v>192</v>
      </c>
      <c r="W228" s="66">
        <v>80</v>
      </c>
      <c r="X228" s="18">
        <v>0</v>
      </c>
      <c r="Y228" s="18">
        <f t="shared" si="32"/>
        <v>5513</v>
      </c>
      <c r="Z228" s="66">
        <v>143</v>
      </c>
      <c r="AA228" s="66">
        <v>275</v>
      </c>
      <c r="AB228" s="18">
        <v>0</v>
      </c>
      <c r="AC228" s="10">
        <f t="shared" si="33"/>
        <v>0</v>
      </c>
    </row>
    <row r="229" spans="1:29">
      <c r="A229" s="17">
        <v>223</v>
      </c>
      <c r="B229" s="18" t="s">
        <v>1616</v>
      </c>
      <c r="C229" s="7" t="s">
        <v>551</v>
      </c>
      <c r="D229" s="18" t="s">
        <v>26</v>
      </c>
      <c r="E229" s="7">
        <v>7341</v>
      </c>
      <c r="F229" s="7">
        <v>11</v>
      </c>
      <c r="G229" s="18">
        <f t="shared" si="28"/>
        <v>11</v>
      </c>
      <c r="H229" s="7">
        <v>0</v>
      </c>
      <c r="I229" s="18">
        <v>0</v>
      </c>
      <c r="J229" s="18">
        <v>0</v>
      </c>
      <c r="K229" s="66">
        <v>60</v>
      </c>
      <c r="L229" s="18">
        <v>0</v>
      </c>
      <c r="M229" s="18">
        <f t="shared" si="29"/>
        <v>0</v>
      </c>
      <c r="N229" s="66">
        <v>11</v>
      </c>
      <c r="O229" s="66">
        <v>88</v>
      </c>
      <c r="P229" s="18">
        <v>0</v>
      </c>
      <c r="Q229" s="18">
        <f t="shared" si="30"/>
        <v>0</v>
      </c>
      <c r="R229" s="66">
        <v>77</v>
      </c>
      <c r="S229" s="66">
        <v>16</v>
      </c>
      <c r="T229" s="18">
        <v>0</v>
      </c>
      <c r="U229" s="18">
        <f t="shared" si="31"/>
        <v>7341</v>
      </c>
      <c r="V229" s="66">
        <v>145</v>
      </c>
      <c r="W229" s="66">
        <v>80</v>
      </c>
      <c r="X229" s="18">
        <v>0</v>
      </c>
      <c r="Y229" s="18">
        <f t="shared" si="32"/>
        <v>7341</v>
      </c>
      <c r="Z229" s="66">
        <v>136</v>
      </c>
      <c r="AA229" s="66">
        <v>275</v>
      </c>
      <c r="AB229" s="18">
        <v>0</v>
      </c>
      <c r="AC229" s="10">
        <f t="shared" si="33"/>
        <v>0</v>
      </c>
    </row>
    <row r="230" spans="1:29">
      <c r="A230" s="17">
        <v>224</v>
      </c>
      <c r="B230" s="18" t="s">
        <v>1616</v>
      </c>
      <c r="C230" s="7" t="s">
        <v>552</v>
      </c>
      <c r="D230" s="18" t="s">
        <v>26</v>
      </c>
      <c r="E230" s="7">
        <v>8241</v>
      </c>
      <c r="F230" s="7">
        <v>25</v>
      </c>
      <c r="G230" s="18">
        <f t="shared" si="28"/>
        <v>25</v>
      </c>
      <c r="H230" s="7">
        <v>0</v>
      </c>
      <c r="I230" s="18">
        <v>0</v>
      </c>
      <c r="J230" s="18">
        <v>0</v>
      </c>
      <c r="K230" s="66">
        <v>60</v>
      </c>
      <c r="L230" s="18">
        <v>0</v>
      </c>
      <c r="M230" s="18">
        <f t="shared" si="29"/>
        <v>0</v>
      </c>
      <c r="N230" s="66">
        <v>25</v>
      </c>
      <c r="O230" s="66">
        <v>88</v>
      </c>
      <c r="P230" s="18">
        <v>0</v>
      </c>
      <c r="Q230" s="18">
        <f t="shared" si="30"/>
        <v>0</v>
      </c>
      <c r="R230" s="66">
        <v>101</v>
      </c>
      <c r="S230" s="66">
        <v>16</v>
      </c>
      <c r="T230" s="18">
        <v>0</v>
      </c>
      <c r="U230" s="18">
        <f t="shared" si="31"/>
        <v>8241</v>
      </c>
      <c r="V230" s="66">
        <v>129</v>
      </c>
      <c r="W230" s="66">
        <v>80</v>
      </c>
      <c r="X230" s="18">
        <v>0</v>
      </c>
      <c r="Y230" s="18">
        <f t="shared" si="32"/>
        <v>8241</v>
      </c>
      <c r="Z230" s="66">
        <v>192</v>
      </c>
      <c r="AA230" s="66">
        <v>275</v>
      </c>
      <c r="AB230" s="18">
        <v>0</v>
      </c>
      <c r="AC230" s="10">
        <f t="shared" si="33"/>
        <v>0</v>
      </c>
    </row>
    <row r="231" spans="1:29">
      <c r="A231" s="17">
        <v>225</v>
      </c>
      <c r="B231" s="18" t="s">
        <v>1616</v>
      </c>
      <c r="C231" s="7" t="s">
        <v>553</v>
      </c>
      <c r="D231" s="18" t="s">
        <v>26</v>
      </c>
      <c r="E231" s="7">
        <v>6063</v>
      </c>
      <c r="F231" s="7">
        <v>35</v>
      </c>
      <c r="G231" s="18">
        <f t="shared" si="28"/>
        <v>35</v>
      </c>
      <c r="H231" s="7">
        <v>0</v>
      </c>
      <c r="I231" s="18">
        <v>0</v>
      </c>
      <c r="J231" s="18">
        <v>0</v>
      </c>
      <c r="K231" s="66">
        <v>60</v>
      </c>
      <c r="L231" s="18">
        <v>0</v>
      </c>
      <c r="M231" s="18">
        <f t="shared" si="29"/>
        <v>0</v>
      </c>
      <c r="N231" s="66">
        <v>35</v>
      </c>
      <c r="O231" s="66">
        <v>88</v>
      </c>
      <c r="P231" s="18">
        <v>0</v>
      </c>
      <c r="Q231" s="18">
        <f t="shared" si="30"/>
        <v>0</v>
      </c>
      <c r="R231" s="66">
        <v>111</v>
      </c>
      <c r="S231" s="66">
        <v>16</v>
      </c>
      <c r="T231" s="18">
        <v>0</v>
      </c>
      <c r="U231" s="18">
        <f t="shared" si="31"/>
        <v>6063</v>
      </c>
      <c r="V231" s="66">
        <v>163</v>
      </c>
      <c r="W231" s="66">
        <v>80</v>
      </c>
      <c r="X231" s="18">
        <v>0</v>
      </c>
      <c r="Y231" s="18">
        <f t="shared" si="32"/>
        <v>6063</v>
      </c>
      <c r="Z231" s="66">
        <v>220</v>
      </c>
      <c r="AA231" s="66">
        <v>275</v>
      </c>
      <c r="AB231" s="18">
        <v>0</v>
      </c>
      <c r="AC231" s="10">
        <f t="shared" si="33"/>
        <v>0</v>
      </c>
    </row>
    <row r="232" spans="1:29">
      <c r="A232" s="17">
        <v>226</v>
      </c>
      <c r="B232" s="18" t="s">
        <v>1616</v>
      </c>
      <c r="C232" s="7" t="s">
        <v>554</v>
      </c>
      <c r="D232" s="18" t="s">
        <v>26</v>
      </c>
      <c r="E232" s="7">
        <v>5676</v>
      </c>
      <c r="F232" s="7">
        <v>17</v>
      </c>
      <c r="G232" s="18">
        <f t="shared" si="28"/>
        <v>17</v>
      </c>
      <c r="H232" s="7">
        <v>0</v>
      </c>
      <c r="I232" s="18">
        <v>0</v>
      </c>
      <c r="J232" s="18">
        <v>0</v>
      </c>
      <c r="K232" s="66">
        <v>60</v>
      </c>
      <c r="L232" s="18">
        <v>0</v>
      </c>
      <c r="M232" s="18">
        <f t="shared" si="29"/>
        <v>0</v>
      </c>
      <c r="N232" s="66">
        <v>17</v>
      </c>
      <c r="O232" s="66">
        <v>88</v>
      </c>
      <c r="P232" s="18">
        <v>0</v>
      </c>
      <c r="Q232" s="18">
        <f t="shared" si="30"/>
        <v>0</v>
      </c>
      <c r="R232" s="66">
        <v>94</v>
      </c>
      <c r="S232" s="66">
        <v>16</v>
      </c>
      <c r="T232" s="18">
        <v>0</v>
      </c>
      <c r="U232" s="18">
        <f t="shared" si="31"/>
        <v>5676</v>
      </c>
      <c r="V232" s="66">
        <v>148</v>
      </c>
      <c r="W232" s="66">
        <v>80</v>
      </c>
      <c r="X232" s="18">
        <v>0</v>
      </c>
      <c r="Y232" s="18">
        <f t="shared" si="32"/>
        <v>5676</v>
      </c>
      <c r="Z232" s="66">
        <v>301</v>
      </c>
      <c r="AA232" s="66">
        <v>275</v>
      </c>
      <c r="AB232" s="18">
        <v>0</v>
      </c>
      <c r="AC232" s="10">
        <f t="shared" si="33"/>
        <v>5676</v>
      </c>
    </row>
    <row r="233" spans="1:29">
      <c r="A233" s="17">
        <v>227</v>
      </c>
      <c r="B233" s="18" t="s">
        <v>1616</v>
      </c>
      <c r="C233" s="7" t="s">
        <v>555</v>
      </c>
      <c r="D233" s="18" t="s">
        <v>26</v>
      </c>
      <c r="E233" s="7">
        <v>6713</v>
      </c>
      <c r="F233" s="7">
        <v>26</v>
      </c>
      <c r="G233" s="18">
        <f t="shared" si="28"/>
        <v>26</v>
      </c>
      <c r="H233" s="7">
        <v>0</v>
      </c>
      <c r="I233" s="18">
        <v>0</v>
      </c>
      <c r="J233" s="18">
        <v>0</v>
      </c>
      <c r="K233" s="66">
        <v>60</v>
      </c>
      <c r="L233" s="18">
        <v>0</v>
      </c>
      <c r="M233" s="18">
        <f t="shared" si="29"/>
        <v>0</v>
      </c>
      <c r="N233" s="66">
        <v>26</v>
      </c>
      <c r="O233" s="66">
        <v>88</v>
      </c>
      <c r="P233" s="18">
        <v>0</v>
      </c>
      <c r="Q233" s="18">
        <f t="shared" si="30"/>
        <v>0</v>
      </c>
      <c r="R233" s="66">
        <v>76</v>
      </c>
      <c r="S233" s="66">
        <v>16</v>
      </c>
      <c r="T233" s="18">
        <v>0</v>
      </c>
      <c r="U233" s="18">
        <f t="shared" si="31"/>
        <v>6713</v>
      </c>
      <c r="V233" s="66">
        <v>114</v>
      </c>
      <c r="W233" s="66">
        <v>80</v>
      </c>
      <c r="X233" s="18">
        <v>0</v>
      </c>
      <c r="Y233" s="18">
        <f t="shared" si="32"/>
        <v>6713</v>
      </c>
      <c r="Z233" s="66">
        <v>178</v>
      </c>
      <c r="AA233" s="66">
        <v>275</v>
      </c>
      <c r="AB233" s="18">
        <v>0</v>
      </c>
      <c r="AC233" s="10">
        <f t="shared" si="33"/>
        <v>0</v>
      </c>
    </row>
    <row r="234" spans="1:29">
      <c r="A234" s="17">
        <v>228</v>
      </c>
      <c r="B234" s="18" t="s">
        <v>1616</v>
      </c>
      <c r="C234" s="7" t="s">
        <v>556</v>
      </c>
      <c r="D234" s="18" t="s">
        <v>26</v>
      </c>
      <c r="E234" s="7">
        <v>11690</v>
      </c>
      <c r="F234" s="7">
        <v>32</v>
      </c>
      <c r="G234" s="18">
        <f t="shared" si="28"/>
        <v>32</v>
      </c>
      <c r="H234" s="7">
        <v>0</v>
      </c>
      <c r="I234" s="18">
        <v>0</v>
      </c>
      <c r="J234" s="18">
        <v>0</v>
      </c>
      <c r="K234" s="66">
        <v>60</v>
      </c>
      <c r="L234" s="18">
        <v>0</v>
      </c>
      <c r="M234" s="18">
        <f t="shared" si="29"/>
        <v>0</v>
      </c>
      <c r="N234" s="66">
        <v>32</v>
      </c>
      <c r="O234" s="66">
        <v>88</v>
      </c>
      <c r="P234" s="18">
        <v>0</v>
      </c>
      <c r="Q234" s="18">
        <f t="shared" si="30"/>
        <v>0</v>
      </c>
      <c r="R234" s="66">
        <v>78</v>
      </c>
      <c r="S234" s="66">
        <v>16</v>
      </c>
      <c r="T234" s="18">
        <v>0</v>
      </c>
      <c r="U234" s="18">
        <f t="shared" si="31"/>
        <v>11690</v>
      </c>
      <c r="V234" s="66">
        <v>100</v>
      </c>
      <c r="W234" s="66">
        <v>80</v>
      </c>
      <c r="X234" s="18">
        <v>0</v>
      </c>
      <c r="Y234" s="18">
        <f t="shared" si="32"/>
        <v>11690</v>
      </c>
      <c r="Z234" s="66">
        <v>418</v>
      </c>
      <c r="AA234" s="66">
        <v>275</v>
      </c>
      <c r="AB234" s="18">
        <v>0</v>
      </c>
      <c r="AC234" s="10">
        <f t="shared" si="33"/>
        <v>11690</v>
      </c>
    </row>
    <row r="235" spans="1:29">
      <c r="A235" s="17">
        <v>229</v>
      </c>
      <c r="B235" s="18" t="s">
        <v>1617</v>
      </c>
      <c r="C235" s="7" t="s">
        <v>557</v>
      </c>
      <c r="D235" s="18" t="s">
        <v>26</v>
      </c>
      <c r="E235" s="7">
        <v>5378</v>
      </c>
      <c r="F235" s="7">
        <v>6</v>
      </c>
      <c r="G235" s="18">
        <f t="shared" si="28"/>
        <v>6</v>
      </c>
      <c r="H235" s="7">
        <v>0</v>
      </c>
      <c r="I235" s="18">
        <v>0</v>
      </c>
      <c r="J235" s="18">
        <v>0</v>
      </c>
      <c r="K235" s="66">
        <v>60</v>
      </c>
      <c r="L235" s="18">
        <v>0</v>
      </c>
      <c r="M235" s="18">
        <f t="shared" si="29"/>
        <v>0</v>
      </c>
      <c r="N235" s="66">
        <v>6</v>
      </c>
      <c r="O235" s="66">
        <v>88</v>
      </c>
      <c r="P235" s="18">
        <v>0</v>
      </c>
      <c r="Q235" s="18">
        <f t="shared" si="30"/>
        <v>0</v>
      </c>
      <c r="R235" s="66">
        <v>10</v>
      </c>
      <c r="S235" s="66">
        <v>16</v>
      </c>
      <c r="T235" s="18">
        <v>0</v>
      </c>
      <c r="U235" s="18">
        <f t="shared" si="31"/>
        <v>0</v>
      </c>
      <c r="V235" s="66">
        <v>49</v>
      </c>
      <c r="W235" s="66">
        <v>80</v>
      </c>
      <c r="X235" s="18">
        <v>0</v>
      </c>
      <c r="Y235" s="18">
        <f t="shared" si="32"/>
        <v>0</v>
      </c>
      <c r="Z235" s="66">
        <v>56</v>
      </c>
      <c r="AA235" s="66">
        <v>275</v>
      </c>
      <c r="AB235" s="18">
        <v>0</v>
      </c>
      <c r="AC235" s="10">
        <f t="shared" si="33"/>
        <v>0</v>
      </c>
    </row>
    <row r="236" spans="1:29">
      <c r="A236" s="17">
        <v>230</v>
      </c>
      <c r="B236" s="18" t="s">
        <v>1617</v>
      </c>
      <c r="C236" s="7" t="s">
        <v>558</v>
      </c>
      <c r="D236" s="18" t="s">
        <v>26</v>
      </c>
      <c r="E236" s="7">
        <v>6930</v>
      </c>
      <c r="F236" s="7">
        <v>12</v>
      </c>
      <c r="G236" s="18">
        <f t="shared" si="28"/>
        <v>12</v>
      </c>
      <c r="H236" s="7">
        <v>0</v>
      </c>
      <c r="I236" s="18">
        <v>0</v>
      </c>
      <c r="J236" s="18">
        <v>0</v>
      </c>
      <c r="K236" s="66">
        <v>60</v>
      </c>
      <c r="L236" s="18">
        <v>0</v>
      </c>
      <c r="M236" s="18">
        <f t="shared" si="29"/>
        <v>0</v>
      </c>
      <c r="N236" s="66">
        <v>12</v>
      </c>
      <c r="O236" s="66">
        <v>88</v>
      </c>
      <c r="P236" s="18">
        <v>0</v>
      </c>
      <c r="Q236" s="18">
        <f t="shared" si="30"/>
        <v>0</v>
      </c>
      <c r="R236" s="66">
        <v>13</v>
      </c>
      <c r="S236" s="66">
        <v>16</v>
      </c>
      <c r="T236" s="18">
        <v>0</v>
      </c>
      <c r="U236" s="18">
        <f t="shared" si="31"/>
        <v>0</v>
      </c>
      <c r="V236" s="66">
        <v>61</v>
      </c>
      <c r="W236" s="66">
        <v>80</v>
      </c>
      <c r="X236" s="18">
        <v>0</v>
      </c>
      <c r="Y236" s="18">
        <f t="shared" si="32"/>
        <v>0</v>
      </c>
      <c r="Z236" s="66">
        <v>82</v>
      </c>
      <c r="AA236" s="66">
        <v>275</v>
      </c>
      <c r="AB236" s="18">
        <v>0</v>
      </c>
      <c r="AC236" s="10">
        <f t="shared" si="33"/>
        <v>0</v>
      </c>
    </row>
    <row r="237" spans="1:29">
      <c r="A237" s="17">
        <v>231</v>
      </c>
      <c r="B237" s="18" t="s">
        <v>1617</v>
      </c>
      <c r="C237" s="7" t="s">
        <v>180</v>
      </c>
      <c r="D237" s="18" t="s">
        <v>26</v>
      </c>
      <c r="E237" s="7">
        <v>4672</v>
      </c>
      <c r="F237" s="7">
        <v>11</v>
      </c>
      <c r="G237" s="18">
        <f t="shared" si="28"/>
        <v>10</v>
      </c>
      <c r="H237" s="7">
        <v>1</v>
      </c>
      <c r="I237" s="18">
        <v>0</v>
      </c>
      <c r="J237" s="18">
        <v>0</v>
      </c>
      <c r="K237" s="66">
        <v>60</v>
      </c>
      <c r="L237" s="18">
        <v>0</v>
      </c>
      <c r="M237" s="18">
        <f t="shared" si="29"/>
        <v>0</v>
      </c>
      <c r="N237" s="66">
        <v>11</v>
      </c>
      <c r="O237" s="66">
        <v>88</v>
      </c>
      <c r="P237" s="18">
        <v>0</v>
      </c>
      <c r="Q237" s="18">
        <f t="shared" si="30"/>
        <v>0</v>
      </c>
      <c r="R237" s="66">
        <v>9</v>
      </c>
      <c r="S237" s="66">
        <v>16</v>
      </c>
      <c r="T237" s="18">
        <v>0</v>
      </c>
      <c r="U237" s="18">
        <f t="shared" si="31"/>
        <v>0</v>
      </c>
      <c r="V237" s="66">
        <v>47</v>
      </c>
      <c r="W237" s="66">
        <v>80</v>
      </c>
      <c r="X237" s="18">
        <v>0</v>
      </c>
      <c r="Y237" s="18">
        <f t="shared" si="32"/>
        <v>0</v>
      </c>
      <c r="Z237" s="66">
        <v>88</v>
      </c>
      <c r="AA237" s="66">
        <v>275</v>
      </c>
      <c r="AB237" s="18">
        <v>0</v>
      </c>
      <c r="AC237" s="10">
        <f t="shared" si="33"/>
        <v>0</v>
      </c>
    </row>
    <row r="238" spans="1:29">
      <c r="A238" s="17">
        <v>232</v>
      </c>
      <c r="B238" s="18" t="s">
        <v>1617</v>
      </c>
      <c r="C238" s="7" t="s">
        <v>559</v>
      </c>
      <c r="D238" s="18" t="s">
        <v>26</v>
      </c>
      <c r="E238" s="7">
        <v>5774</v>
      </c>
      <c r="F238" s="7">
        <v>33</v>
      </c>
      <c r="G238" s="18">
        <f t="shared" si="28"/>
        <v>33</v>
      </c>
      <c r="H238" s="7">
        <v>0</v>
      </c>
      <c r="I238" s="18">
        <v>0</v>
      </c>
      <c r="J238" s="18">
        <v>0</v>
      </c>
      <c r="K238" s="66">
        <v>60</v>
      </c>
      <c r="L238" s="18">
        <v>0</v>
      </c>
      <c r="M238" s="18">
        <f t="shared" si="29"/>
        <v>0</v>
      </c>
      <c r="N238" s="66">
        <v>33</v>
      </c>
      <c r="O238" s="66">
        <v>88</v>
      </c>
      <c r="P238" s="18">
        <v>0</v>
      </c>
      <c r="Q238" s="18">
        <f t="shared" si="30"/>
        <v>0</v>
      </c>
      <c r="R238" s="66">
        <v>8</v>
      </c>
      <c r="S238" s="66">
        <v>16</v>
      </c>
      <c r="T238" s="18">
        <v>0</v>
      </c>
      <c r="U238" s="18">
        <f t="shared" si="31"/>
        <v>0</v>
      </c>
      <c r="V238" s="66">
        <v>41</v>
      </c>
      <c r="W238" s="66">
        <v>80</v>
      </c>
      <c r="X238" s="18">
        <v>0</v>
      </c>
      <c r="Y238" s="18">
        <f t="shared" si="32"/>
        <v>0</v>
      </c>
      <c r="Z238" s="66">
        <v>271</v>
      </c>
      <c r="AA238" s="66">
        <v>275</v>
      </c>
      <c r="AB238" s="18">
        <v>0</v>
      </c>
      <c r="AC238" s="10">
        <f t="shared" si="33"/>
        <v>0</v>
      </c>
    </row>
    <row r="239" spans="1:29">
      <c r="A239" s="17">
        <v>233</v>
      </c>
      <c r="B239" s="18" t="s">
        <v>1617</v>
      </c>
      <c r="C239" s="7" t="s">
        <v>560</v>
      </c>
      <c r="D239" s="18" t="s">
        <v>26</v>
      </c>
      <c r="E239" s="7">
        <v>5596</v>
      </c>
      <c r="F239" s="7">
        <v>18</v>
      </c>
      <c r="G239" s="18">
        <f t="shared" si="28"/>
        <v>18</v>
      </c>
      <c r="H239" s="7">
        <v>0</v>
      </c>
      <c r="I239" s="18">
        <v>0</v>
      </c>
      <c r="J239" s="18">
        <v>0</v>
      </c>
      <c r="K239" s="66">
        <v>60</v>
      </c>
      <c r="L239" s="18">
        <v>0</v>
      </c>
      <c r="M239" s="18">
        <f t="shared" si="29"/>
        <v>0</v>
      </c>
      <c r="N239" s="66">
        <v>18</v>
      </c>
      <c r="O239" s="66">
        <v>88</v>
      </c>
      <c r="P239" s="18">
        <v>0</v>
      </c>
      <c r="Q239" s="18">
        <f t="shared" si="30"/>
        <v>0</v>
      </c>
      <c r="R239" s="66">
        <v>18</v>
      </c>
      <c r="S239" s="66">
        <v>16</v>
      </c>
      <c r="T239" s="18">
        <v>0</v>
      </c>
      <c r="U239" s="18">
        <f t="shared" si="31"/>
        <v>5596</v>
      </c>
      <c r="V239" s="66">
        <v>77</v>
      </c>
      <c r="W239" s="66">
        <v>80</v>
      </c>
      <c r="X239" s="18">
        <v>0</v>
      </c>
      <c r="Y239" s="18">
        <f t="shared" si="32"/>
        <v>0</v>
      </c>
      <c r="Z239" s="66">
        <v>54</v>
      </c>
      <c r="AA239" s="66">
        <v>275</v>
      </c>
      <c r="AB239" s="18">
        <v>0</v>
      </c>
      <c r="AC239" s="10">
        <f t="shared" si="33"/>
        <v>0</v>
      </c>
    </row>
    <row r="240" spans="1:29">
      <c r="A240" s="17">
        <v>234</v>
      </c>
      <c r="B240" s="18" t="s">
        <v>1617</v>
      </c>
      <c r="C240" s="7" t="s">
        <v>561</v>
      </c>
      <c r="D240" s="18" t="s">
        <v>26</v>
      </c>
      <c r="E240" s="7">
        <v>5548</v>
      </c>
      <c r="F240" s="7">
        <v>19</v>
      </c>
      <c r="G240" s="18">
        <f t="shared" si="28"/>
        <v>19</v>
      </c>
      <c r="H240" s="7">
        <v>0</v>
      </c>
      <c r="I240" s="18">
        <v>0</v>
      </c>
      <c r="J240" s="18">
        <v>0</v>
      </c>
      <c r="K240" s="66">
        <v>60</v>
      </c>
      <c r="L240" s="18">
        <v>0</v>
      </c>
      <c r="M240" s="18">
        <f t="shared" si="29"/>
        <v>0</v>
      </c>
      <c r="N240" s="66">
        <v>19</v>
      </c>
      <c r="O240" s="66">
        <v>88</v>
      </c>
      <c r="P240" s="18">
        <v>0</v>
      </c>
      <c r="Q240" s="18">
        <f t="shared" si="30"/>
        <v>0</v>
      </c>
      <c r="R240" s="66">
        <v>13</v>
      </c>
      <c r="S240" s="66">
        <v>16</v>
      </c>
      <c r="T240" s="18">
        <v>0</v>
      </c>
      <c r="U240" s="18">
        <f t="shared" si="31"/>
        <v>0</v>
      </c>
      <c r="V240" s="66">
        <v>55</v>
      </c>
      <c r="W240" s="66">
        <v>80</v>
      </c>
      <c r="X240" s="18">
        <v>0</v>
      </c>
      <c r="Y240" s="18">
        <f t="shared" si="32"/>
        <v>0</v>
      </c>
      <c r="Z240" s="66">
        <v>71</v>
      </c>
      <c r="AA240" s="66">
        <v>275</v>
      </c>
      <c r="AB240" s="18">
        <v>0</v>
      </c>
      <c r="AC240" s="10">
        <f t="shared" si="33"/>
        <v>0</v>
      </c>
    </row>
    <row r="241" spans="1:29">
      <c r="A241" s="17">
        <v>235</v>
      </c>
      <c r="B241" s="18" t="s">
        <v>1617</v>
      </c>
      <c r="C241" s="7" t="s">
        <v>562</v>
      </c>
      <c r="D241" s="18" t="s">
        <v>26</v>
      </c>
      <c r="E241" s="7">
        <v>5522</v>
      </c>
      <c r="F241" s="7">
        <v>4</v>
      </c>
      <c r="G241" s="18">
        <f t="shared" si="28"/>
        <v>4</v>
      </c>
      <c r="H241" s="7">
        <v>0</v>
      </c>
      <c r="I241" s="18">
        <v>0</v>
      </c>
      <c r="J241" s="18">
        <v>0</v>
      </c>
      <c r="K241" s="66">
        <v>60</v>
      </c>
      <c r="L241" s="18">
        <v>0</v>
      </c>
      <c r="M241" s="18">
        <f t="shared" si="29"/>
        <v>0</v>
      </c>
      <c r="N241" s="66">
        <v>4</v>
      </c>
      <c r="O241" s="66">
        <v>88</v>
      </c>
      <c r="P241" s="18">
        <v>0</v>
      </c>
      <c r="Q241" s="18">
        <f t="shared" si="30"/>
        <v>0</v>
      </c>
      <c r="R241" s="66">
        <v>12</v>
      </c>
      <c r="S241" s="66">
        <v>16</v>
      </c>
      <c r="T241" s="18">
        <v>0</v>
      </c>
      <c r="U241" s="18">
        <f t="shared" si="31"/>
        <v>0</v>
      </c>
      <c r="V241" s="66">
        <v>51</v>
      </c>
      <c r="W241" s="66">
        <v>80</v>
      </c>
      <c r="X241" s="18">
        <v>0</v>
      </c>
      <c r="Y241" s="18">
        <f t="shared" si="32"/>
        <v>0</v>
      </c>
      <c r="Z241" s="66">
        <v>43</v>
      </c>
      <c r="AA241" s="66">
        <v>275</v>
      </c>
      <c r="AB241" s="18">
        <v>0</v>
      </c>
      <c r="AC241" s="10">
        <f t="shared" si="33"/>
        <v>0</v>
      </c>
    </row>
    <row r="242" spans="1:29">
      <c r="A242" s="17">
        <v>236</v>
      </c>
      <c r="B242" s="18" t="s">
        <v>1617</v>
      </c>
      <c r="C242" s="7" t="s">
        <v>563</v>
      </c>
      <c r="D242" s="18" t="s">
        <v>26</v>
      </c>
      <c r="E242" s="7">
        <v>3857</v>
      </c>
      <c r="F242" s="7">
        <v>12</v>
      </c>
      <c r="G242" s="18">
        <f t="shared" si="28"/>
        <v>12</v>
      </c>
      <c r="H242" s="7">
        <v>0</v>
      </c>
      <c r="I242" s="18">
        <v>0</v>
      </c>
      <c r="J242" s="18">
        <v>0</v>
      </c>
      <c r="K242" s="66">
        <v>60</v>
      </c>
      <c r="L242" s="18">
        <v>0</v>
      </c>
      <c r="M242" s="18">
        <f t="shared" si="29"/>
        <v>0</v>
      </c>
      <c r="N242" s="66">
        <v>12</v>
      </c>
      <c r="O242" s="66">
        <v>88</v>
      </c>
      <c r="P242" s="18">
        <v>0</v>
      </c>
      <c r="Q242" s="18">
        <f t="shared" si="30"/>
        <v>0</v>
      </c>
      <c r="R242" s="66">
        <v>25</v>
      </c>
      <c r="S242" s="66">
        <v>16</v>
      </c>
      <c r="T242" s="18">
        <v>0</v>
      </c>
      <c r="U242" s="18">
        <f t="shared" si="31"/>
        <v>3857</v>
      </c>
      <c r="V242" s="66">
        <v>192</v>
      </c>
      <c r="W242" s="66">
        <v>80</v>
      </c>
      <c r="X242" s="18">
        <v>0</v>
      </c>
      <c r="Y242" s="18">
        <f t="shared" si="32"/>
        <v>3857</v>
      </c>
      <c r="Z242" s="66">
        <v>63</v>
      </c>
      <c r="AA242" s="66">
        <v>275</v>
      </c>
      <c r="AB242" s="18">
        <v>0</v>
      </c>
      <c r="AC242" s="10">
        <f t="shared" si="33"/>
        <v>0</v>
      </c>
    </row>
    <row r="243" spans="1:29">
      <c r="A243" s="17">
        <v>237</v>
      </c>
      <c r="B243" s="18" t="s">
        <v>1617</v>
      </c>
      <c r="C243" s="64" t="s">
        <v>185</v>
      </c>
      <c r="D243" s="18" t="s">
        <v>26</v>
      </c>
      <c r="E243" s="7">
        <v>258</v>
      </c>
      <c r="F243" s="7">
        <v>2</v>
      </c>
      <c r="G243" s="18">
        <f t="shared" si="28"/>
        <v>2</v>
      </c>
      <c r="H243" s="7">
        <v>0</v>
      </c>
      <c r="I243" s="18">
        <v>0</v>
      </c>
      <c r="J243" s="18">
        <v>0</v>
      </c>
      <c r="K243" s="66">
        <v>60</v>
      </c>
      <c r="L243" s="18">
        <v>0</v>
      </c>
      <c r="M243" s="18">
        <f t="shared" si="29"/>
        <v>0</v>
      </c>
      <c r="N243" s="66">
        <v>2</v>
      </c>
      <c r="O243" s="66">
        <v>88</v>
      </c>
      <c r="P243" s="18">
        <v>0</v>
      </c>
      <c r="Q243" s="18">
        <f t="shared" si="30"/>
        <v>0</v>
      </c>
      <c r="R243" s="66">
        <v>5</v>
      </c>
      <c r="S243" s="66">
        <v>16</v>
      </c>
      <c r="T243" s="18">
        <v>0</v>
      </c>
      <c r="U243" s="18">
        <f t="shared" si="31"/>
        <v>0</v>
      </c>
      <c r="V243" s="66">
        <v>28</v>
      </c>
      <c r="W243" s="66">
        <v>80</v>
      </c>
      <c r="X243" s="18">
        <v>0</v>
      </c>
      <c r="Y243" s="18">
        <f t="shared" si="32"/>
        <v>0</v>
      </c>
      <c r="Z243" s="66">
        <v>10</v>
      </c>
      <c r="AA243" s="66">
        <v>275</v>
      </c>
      <c r="AB243" s="18">
        <v>0</v>
      </c>
      <c r="AC243" s="10">
        <f t="shared" si="33"/>
        <v>0</v>
      </c>
    </row>
    <row r="244" spans="1:29">
      <c r="A244" s="17">
        <v>238</v>
      </c>
      <c r="B244" s="18" t="s">
        <v>1617</v>
      </c>
      <c r="C244" s="64" t="s">
        <v>187</v>
      </c>
      <c r="D244" s="18" t="s">
        <v>26</v>
      </c>
      <c r="E244" s="7">
        <v>34</v>
      </c>
      <c r="F244" s="7">
        <v>10</v>
      </c>
      <c r="G244" s="18">
        <f t="shared" si="28"/>
        <v>10</v>
      </c>
      <c r="H244" s="7">
        <v>0</v>
      </c>
      <c r="I244" s="18">
        <v>0</v>
      </c>
      <c r="J244" s="18">
        <v>0</v>
      </c>
      <c r="K244" s="66">
        <v>60</v>
      </c>
      <c r="L244" s="18">
        <v>0</v>
      </c>
      <c r="M244" s="18">
        <f t="shared" si="29"/>
        <v>0</v>
      </c>
      <c r="N244" s="66">
        <v>10</v>
      </c>
      <c r="O244" s="66">
        <v>88</v>
      </c>
      <c r="P244" s="18">
        <v>0</v>
      </c>
      <c r="Q244" s="18">
        <f t="shared" si="30"/>
        <v>0</v>
      </c>
      <c r="R244" s="66">
        <v>10</v>
      </c>
      <c r="S244" s="66">
        <v>16</v>
      </c>
      <c r="T244" s="18">
        <v>0</v>
      </c>
      <c r="U244" s="18">
        <f t="shared" si="31"/>
        <v>0</v>
      </c>
      <c r="V244" s="66">
        <v>42</v>
      </c>
      <c r="W244" s="66">
        <v>80</v>
      </c>
      <c r="X244" s="18">
        <v>0</v>
      </c>
      <c r="Y244" s="18">
        <f t="shared" si="32"/>
        <v>0</v>
      </c>
      <c r="Z244" s="66">
        <v>166</v>
      </c>
      <c r="AA244" s="66">
        <v>275</v>
      </c>
      <c r="AB244" s="18">
        <v>0</v>
      </c>
      <c r="AC244" s="10">
        <f t="shared" si="33"/>
        <v>0</v>
      </c>
    </row>
    <row r="245" spans="1:29">
      <c r="A245" s="17">
        <v>239</v>
      </c>
      <c r="B245" s="18" t="s">
        <v>1617</v>
      </c>
      <c r="C245" s="64" t="s">
        <v>192</v>
      </c>
      <c r="D245" s="18" t="s">
        <v>26</v>
      </c>
      <c r="E245" s="7">
        <v>343</v>
      </c>
      <c r="F245" s="7">
        <v>0</v>
      </c>
      <c r="G245" s="18">
        <f t="shared" si="28"/>
        <v>0</v>
      </c>
      <c r="H245" s="7">
        <v>0</v>
      </c>
      <c r="I245" s="18">
        <v>0</v>
      </c>
      <c r="J245" s="18">
        <v>0</v>
      </c>
      <c r="K245" s="66">
        <v>60</v>
      </c>
      <c r="L245" s="18">
        <v>0</v>
      </c>
      <c r="M245" s="18">
        <f t="shared" si="29"/>
        <v>0</v>
      </c>
      <c r="N245" s="66">
        <v>0</v>
      </c>
      <c r="O245" s="66">
        <v>88</v>
      </c>
      <c r="P245" s="18">
        <v>0</v>
      </c>
      <c r="Q245" s="18">
        <f t="shared" si="30"/>
        <v>0</v>
      </c>
      <c r="R245" s="66">
        <v>6</v>
      </c>
      <c r="S245" s="66">
        <v>16</v>
      </c>
      <c r="T245" s="18">
        <v>0</v>
      </c>
      <c r="U245" s="18">
        <f t="shared" si="31"/>
        <v>0</v>
      </c>
      <c r="V245" s="66">
        <v>27</v>
      </c>
      <c r="W245" s="66">
        <v>80</v>
      </c>
      <c r="X245" s="18">
        <v>0</v>
      </c>
      <c r="Y245" s="18">
        <f t="shared" si="32"/>
        <v>0</v>
      </c>
      <c r="Z245" s="66">
        <v>20</v>
      </c>
      <c r="AA245" s="66">
        <v>275</v>
      </c>
      <c r="AB245" s="18">
        <v>0</v>
      </c>
      <c r="AC245" s="10">
        <f t="shared" si="33"/>
        <v>0</v>
      </c>
    </row>
    <row r="246" spans="1:29">
      <c r="A246" s="17">
        <v>240</v>
      </c>
      <c r="B246" s="18" t="s">
        <v>1617</v>
      </c>
      <c r="C246" s="64" t="s">
        <v>208</v>
      </c>
      <c r="D246" s="18" t="s">
        <v>26</v>
      </c>
      <c r="E246" s="7">
        <v>37</v>
      </c>
      <c r="F246" s="7">
        <v>1</v>
      </c>
      <c r="G246" s="18">
        <f t="shared" si="28"/>
        <v>0</v>
      </c>
      <c r="H246" s="7">
        <v>1</v>
      </c>
      <c r="I246" s="18">
        <v>0</v>
      </c>
      <c r="J246" s="18">
        <v>0</v>
      </c>
      <c r="K246" s="66">
        <v>60</v>
      </c>
      <c r="L246" s="18">
        <v>0</v>
      </c>
      <c r="M246" s="18">
        <f t="shared" si="29"/>
        <v>0</v>
      </c>
      <c r="N246" s="66">
        <v>1</v>
      </c>
      <c r="O246" s="66">
        <v>88</v>
      </c>
      <c r="P246" s="18">
        <v>0</v>
      </c>
      <c r="Q246" s="18">
        <f t="shared" si="30"/>
        <v>0</v>
      </c>
      <c r="R246" s="66">
        <v>4</v>
      </c>
      <c r="S246" s="66">
        <v>16</v>
      </c>
      <c r="T246" s="18">
        <v>0</v>
      </c>
      <c r="U246" s="18">
        <f t="shared" si="31"/>
        <v>0</v>
      </c>
      <c r="V246" s="66">
        <v>26</v>
      </c>
      <c r="W246" s="66">
        <v>80</v>
      </c>
      <c r="X246" s="18">
        <v>0</v>
      </c>
      <c r="Y246" s="18">
        <f t="shared" si="32"/>
        <v>0</v>
      </c>
      <c r="Z246" s="66">
        <v>18</v>
      </c>
      <c r="AA246" s="66">
        <v>275</v>
      </c>
      <c r="AB246" s="18">
        <v>0</v>
      </c>
      <c r="AC246" s="10">
        <f t="shared" si="33"/>
        <v>0</v>
      </c>
    </row>
    <row r="247" spans="1:29">
      <c r="A247" s="17">
        <v>241</v>
      </c>
      <c r="B247" s="18" t="s">
        <v>1617</v>
      </c>
      <c r="C247" s="64" t="s">
        <v>215</v>
      </c>
      <c r="D247" s="18" t="s">
        <v>26</v>
      </c>
      <c r="E247" s="7">
        <v>187</v>
      </c>
      <c r="F247" s="7">
        <v>3</v>
      </c>
      <c r="G247" s="18">
        <f t="shared" si="28"/>
        <v>2</v>
      </c>
      <c r="H247" s="7">
        <v>1</v>
      </c>
      <c r="I247" s="18">
        <v>0</v>
      </c>
      <c r="J247" s="18">
        <v>0</v>
      </c>
      <c r="K247" s="66">
        <v>60</v>
      </c>
      <c r="L247" s="18">
        <v>0</v>
      </c>
      <c r="M247" s="18">
        <f t="shared" si="29"/>
        <v>0</v>
      </c>
      <c r="N247" s="66">
        <v>3</v>
      </c>
      <c r="O247" s="66">
        <v>88</v>
      </c>
      <c r="P247" s="18">
        <v>0</v>
      </c>
      <c r="Q247" s="18">
        <f t="shared" si="30"/>
        <v>0</v>
      </c>
      <c r="R247" s="66">
        <v>11</v>
      </c>
      <c r="S247" s="66">
        <v>16</v>
      </c>
      <c r="T247" s="18">
        <v>0</v>
      </c>
      <c r="U247" s="18">
        <f t="shared" si="31"/>
        <v>0</v>
      </c>
      <c r="V247" s="66">
        <v>33</v>
      </c>
      <c r="W247" s="66">
        <v>80</v>
      </c>
      <c r="X247" s="18">
        <v>0</v>
      </c>
      <c r="Y247" s="18">
        <f t="shared" si="32"/>
        <v>0</v>
      </c>
      <c r="Z247" s="66">
        <v>28</v>
      </c>
      <c r="AA247" s="66">
        <v>275</v>
      </c>
      <c r="AB247" s="18">
        <v>0</v>
      </c>
      <c r="AC247" s="10">
        <f t="shared" si="33"/>
        <v>0</v>
      </c>
    </row>
    <row r="248" spans="1:29">
      <c r="A248" s="17">
        <v>242</v>
      </c>
      <c r="B248" s="18" t="s">
        <v>1617</v>
      </c>
      <c r="C248" s="64" t="s">
        <v>186</v>
      </c>
      <c r="D248" s="18" t="s">
        <v>26</v>
      </c>
      <c r="E248" s="7">
        <v>183</v>
      </c>
      <c r="F248" s="7">
        <v>4</v>
      </c>
      <c r="G248" s="18">
        <f t="shared" si="28"/>
        <v>4</v>
      </c>
      <c r="H248" s="7">
        <v>0</v>
      </c>
      <c r="I248" s="18">
        <v>0</v>
      </c>
      <c r="J248" s="18">
        <v>0</v>
      </c>
      <c r="K248" s="66">
        <v>60</v>
      </c>
      <c r="L248" s="18">
        <v>0</v>
      </c>
      <c r="M248" s="18">
        <f t="shared" si="29"/>
        <v>0</v>
      </c>
      <c r="N248" s="66">
        <v>4</v>
      </c>
      <c r="O248" s="66">
        <v>88</v>
      </c>
      <c r="P248" s="18">
        <v>0</v>
      </c>
      <c r="Q248" s="18">
        <f t="shared" si="30"/>
        <v>0</v>
      </c>
      <c r="R248" s="66">
        <v>9</v>
      </c>
      <c r="S248" s="66">
        <v>16</v>
      </c>
      <c r="T248" s="18">
        <v>0</v>
      </c>
      <c r="U248" s="18">
        <f t="shared" si="31"/>
        <v>0</v>
      </c>
      <c r="V248" s="66">
        <v>43</v>
      </c>
      <c r="W248" s="66">
        <v>80</v>
      </c>
      <c r="X248" s="18">
        <v>0</v>
      </c>
      <c r="Y248" s="18">
        <f t="shared" si="32"/>
        <v>0</v>
      </c>
      <c r="Z248" s="66">
        <v>46</v>
      </c>
      <c r="AA248" s="66">
        <v>275</v>
      </c>
      <c r="AB248" s="18">
        <v>0</v>
      </c>
      <c r="AC248" s="10">
        <f t="shared" si="33"/>
        <v>0</v>
      </c>
    </row>
    <row r="249" spans="1:29">
      <c r="A249" s="17">
        <v>243</v>
      </c>
      <c r="B249" s="18" t="s">
        <v>1617</v>
      </c>
      <c r="C249" s="64" t="s">
        <v>202</v>
      </c>
      <c r="D249" s="18" t="s">
        <v>26</v>
      </c>
      <c r="E249" s="7">
        <v>473</v>
      </c>
      <c r="F249" s="7">
        <v>6</v>
      </c>
      <c r="G249" s="18">
        <f t="shared" si="28"/>
        <v>6</v>
      </c>
      <c r="H249" s="7">
        <v>0</v>
      </c>
      <c r="I249" s="18">
        <v>0</v>
      </c>
      <c r="J249" s="18">
        <v>0</v>
      </c>
      <c r="K249" s="66">
        <v>60</v>
      </c>
      <c r="L249" s="18">
        <v>0</v>
      </c>
      <c r="M249" s="18">
        <f t="shared" si="29"/>
        <v>0</v>
      </c>
      <c r="N249" s="66">
        <v>6</v>
      </c>
      <c r="O249" s="66">
        <v>88</v>
      </c>
      <c r="P249" s="18">
        <v>0</v>
      </c>
      <c r="Q249" s="18">
        <f t="shared" si="30"/>
        <v>0</v>
      </c>
      <c r="R249" s="66">
        <v>4</v>
      </c>
      <c r="S249" s="66">
        <v>16</v>
      </c>
      <c r="T249" s="18">
        <v>0</v>
      </c>
      <c r="U249" s="18">
        <f t="shared" si="31"/>
        <v>0</v>
      </c>
      <c r="V249" s="66">
        <v>17</v>
      </c>
      <c r="W249" s="66">
        <v>80</v>
      </c>
      <c r="X249" s="18">
        <v>0</v>
      </c>
      <c r="Y249" s="18">
        <f t="shared" si="32"/>
        <v>0</v>
      </c>
      <c r="Z249" s="66">
        <v>31</v>
      </c>
      <c r="AA249" s="66">
        <v>275</v>
      </c>
      <c r="AB249" s="18">
        <v>0</v>
      </c>
      <c r="AC249" s="10">
        <f t="shared" si="33"/>
        <v>0</v>
      </c>
    </row>
    <row r="250" spans="1:29">
      <c r="A250" s="17">
        <v>244</v>
      </c>
      <c r="B250" s="18" t="s">
        <v>1617</v>
      </c>
      <c r="C250" s="7" t="s">
        <v>564</v>
      </c>
      <c r="D250" s="18" t="s">
        <v>26</v>
      </c>
      <c r="E250" s="7">
        <v>2942</v>
      </c>
      <c r="F250" s="7">
        <v>20</v>
      </c>
      <c r="G250" s="18">
        <f t="shared" si="28"/>
        <v>20</v>
      </c>
      <c r="H250" s="7">
        <v>0</v>
      </c>
      <c r="I250" s="18">
        <v>0</v>
      </c>
      <c r="J250" s="18">
        <v>0</v>
      </c>
      <c r="K250" s="66">
        <v>60</v>
      </c>
      <c r="L250" s="18">
        <v>0</v>
      </c>
      <c r="M250" s="18">
        <f t="shared" si="29"/>
        <v>0</v>
      </c>
      <c r="N250" s="66">
        <v>20</v>
      </c>
      <c r="O250" s="66">
        <v>88</v>
      </c>
      <c r="P250" s="18">
        <v>0</v>
      </c>
      <c r="Q250" s="18">
        <f t="shared" si="30"/>
        <v>0</v>
      </c>
      <c r="R250" s="66">
        <v>9</v>
      </c>
      <c r="S250" s="66">
        <v>16</v>
      </c>
      <c r="T250" s="18">
        <v>0</v>
      </c>
      <c r="U250" s="18">
        <f t="shared" si="31"/>
        <v>0</v>
      </c>
      <c r="V250" s="66">
        <v>43</v>
      </c>
      <c r="W250" s="66">
        <v>80</v>
      </c>
      <c r="X250" s="18">
        <v>0</v>
      </c>
      <c r="Y250" s="18">
        <f t="shared" si="32"/>
        <v>0</v>
      </c>
      <c r="Z250" s="66">
        <v>95</v>
      </c>
      <c r="AA250" s="66">
        <v>275</v>
      </c>
      <c r="AB250" s="18">
        <v>0</v>
      </c>
      <c r="AC250" s="10">
        <f t="shared" si="33"/>
        <v>0</v>
      </c>
    </row>
    <row r="251" spans="1:29">
      <c r="A251" s="17">
        <v>245</v>
      </c>
      <c r="B251" s="18" t="s">
        <v>1617</v>
      </c>
      <c r="C251" s="7" t="s">
        <v>565</v>
      </c>
      <c r="D251" s="18" t="s">
        <v>26</v>
      </c>
      <c r="E251" s="7">
        <v>3598</v>
      </c>
      <c r="F251" s="7">
        <v>15</v>
      </c>
      <c r="G251" s="18">
        <f t="shared" si="28"/>
        <v>15</v>
      </c>
      <c r="H251" s="7">
        <v>0</v>
      </c>
      <c r="I251" s="18">
        <v>0</v>
      </c>
      <c r="J251" s="18">
        <v>0</v>
      </c>
      <c r="K251" s="66">
        <v>60</v>
      </c>
      <c r="L251" s="18">
        <v>0</v>
      </c>
      <c r="M251" s="18">
        <f t="shared" si="29"/>
        <v>0</v>
      </c>
      <c r="N251" s="66">
        <v>15</v>
      </c>
      <c r="O251" s="66">
        <v>88</v>
      </c>
      <c r="P251" s="18">
        <v>0</v>
      </c>
      <c r="Q251" s="18">
        <f t="shared" si="30"/>
        <v>0</v>
      </c>
      <c r="R251" s="66">
        <v>26</v>
      </c>
      <c r="S251" s="66">
        <v>16</v>
      </c>
      <c r="T251" s="18">
        <v>0</v>
      </c>
      <c r="U251" s="18">
        <f t="shared" si="31"/>
        <v>3598</v>
      </c>
      <c r="V251" s="66">
        <v>85</v>
      </c>
      <c r="W251" s="66">
        <v>80</v>
      </c>
      <c r="X251" s="18">
        <v>0</v>
      </c>
      <c r="Y251" s="18">
        <f t="shared" si="32"/>
        <v>3598</v>
      </c>
      <c r="Z251" s="66">
        <v>69</v>
      </c>
      <c r="AA251" s="66">
        <v>275</v>
      </c>
      <c r="AB251" s="18">
        <v>0</v>
      </c>
      <c r="AC251" s="10">
        <f t="shared" si="33"/>
        <v>0</v>
      </c>
    </row>
    <row r="252" spans="1:29">
      <c r="A252" s="17">
        <v>246</v>
      </c>
      <c r="B252" s="18" t="s">
        <v>1617</v>
      </c>
      <c r="C252" s="7" t="s">
        <v>566</v>
      </c>
      <c r="D252" s="18" t="s">
        <v>26</v>
      </c>
      <c r="E252" s="7">
        <v>7099</v>
      </c>
      <c r="F252" s="7">
        <v>17</v>
      </c>
      <c r="G252" s="18">
        <f t="shared" si="28"/>
        <v>17</v>
      </c>
      <c r="H252" s="7">
        <v>0</v>
      </c>
      <c r="I252" s="18">
        <v>0</v>
      </c>
      <c r="J252" s="18">
        <v>0</v>
      </c>
      <c r="K252" s="66">
        <v>60</v>
      </c>
      <c r="L252" s="18">
        <v>0</v>
      </c>
      <c r="M252" s="18">
        <f t="shared" si="29"/>
        <v>0</v>
      </c>
      <c r="N252" s="66">
        <v>17</v>
      </c>
      <c r="O252" s="66">
        <v>88</v>
      </c>
      <c r="P252" s="18">
        <v>0</v>
      </c>
      <c r="Q252" s="18">
        <f t="shared" si="30"/>
        <v>0</v>
      </c>
      <c r="R252" s="66">
        <v>6</v>
      </c>
      <c r="S252" s="66">
        <v>16</v>
      </c>
      <c r="T252" s="18">
        <v>0</v>
      </c>
      <c r="U252" s="18">
        <f t="shared" si="31"/>
        <v>0</v>
      </c>
      <c r="V252" s="66">
        <v>26</v>
      </c>
      <c r="W252" s="66">
        <v>80</v>
      </c>
      <c r="X252" s="18">
        <v>0</v>
      </c>
      <c r="Y252" s="18">
        <f t="shared" si="32"/>
        <v>0</v>
      </c>
      <c r="Z252" s="66">
        <v>119</v>
      </c>
      <c r="AA252" s="66">
        <v>275</v>
      </c>
      <c r="AB252" s="18">
        <v>0</v>
      </c>
      <c r="AC252" s="10">
        <f t="shared" si="33"/>
        <v>0</v>
      </c>
    </row>
    <row r="253" spans="1:29">
      <c r="A253" s="17">
        <v>247</v>
      </c>
      <c r="B253" s="18" t="s">
        <v>1617</v>
      </c>
      <c r="C253" s="7" t="s">
        <v>567</v>
      </c>
      <c r="D253" s="18" t="s">
        <v>26</v>
      </c>
      <c r="E253" s="7">
        <v>4768</v>
      </c>
      <c r="F253" s="7">
        <v>32</v>
      </c>
      <c r="G253" s="18">
        <f t="shared" si="28"/>
        <v>32</v>
      </c>
      <c r="H253" s="7">
        <v>0</v>
      </c>
      <c r="I253" s="18">
        <v>0</v>
      </c>
      <c r="J253" s="18">
        <v>0</v>
      </c>
      <c r="K253" s="66">
        <v>60</v>
      </c>
      <c r="L253" s="18">
        <v>0</v>
      </c>
      <c r="M253" s="18">
        <f t="shared" si="29"/>
        <v>0</v>
      </c>
      <c r="N253" s="66">
        <v>32</v>
      </c>
      <c r="O253" s="66">
        <v>88</v>
      </c>
      <c r="P253" s="18">
        <v>0</v>
      </c>
      <c r="Q253" s="18">
        <f t="shared" si="30"/>
        <v>0</v>
      </c>
      <c r="R253" s="66">
        <v>6</v>
      </c>
      <c r="S253" s="66">
        <v>16</v>
      </c>
      <c r="T253" s="18">
        <v>0</v>
      </c>
      <c r="U253" s="18">
        <f t="shared" si="31"/>
        <v>0</v>
      </c>
      <c r="V253" s="66">
        <v>14</v>
      </c>
      <c r="W253" s="66">
        <v>80</v>
      </c>
      <c r="X253" s="18">
        <v>0</v>
      </c>
      <c r="Y253" s="18">
        <f t="shared" si="32"/>
        <v>0</v>
      </c>
      <c r="Z253" s="66">
        <v>301</v>
      </c>
      <c r="AA253" s="66">
        <v>275</v>
      </c>
      <c r="AB253" s="18">
        <v>0</v>
      </c>
      <c r="AC253" s="10">
        <f t="shared" si="33"/>
        <v>4768</v>
      </c>
    </row>
    <row r="254" spans="1:29">
      <c r="A254" s="17">
        <v>248</v>
      </c>
      <c r="B254" s="18" t="s">
        <v>1617</v>
      </c>
      <c r="C254" s="7" t="s">
        <v>568</v>
      </c>
      <c r="D254" s="18" t="s">
        <v>26</v>
      </c>
      <c r="E254" s="7">
        <v>7256</v>
      </c>
      <c r="F254" s="7">
        <v>17</v>
      </c>
      <c r="G254" s="18">
        <f t="shared" si="28"/>
        <v>17</v>
      </c>
      <c r="H254" s="7">
        <v>0</v>
      </c>
      <c r="I254" s="18">
        <v>0</v>
      </c>
      <c r="J254" s="18">
        <v>0</v>
      </c>
      <c r="K254" s="66">
        <v>60</v>
      </c>
      <c r="L254" s="18">
        <v>0</v>
      </c>
      <c r="M254" s="18">
        <f t="shared" si="29"/>
        <v>0</v>
      </c>
      <c r="N254" s="66">
        <v>17</v>
      </c>
      <c r="O254" s="66">
        <v>88</v>
      </c>
      <c r="P254" s="18">
        <v>0</v>
      </c>
      <c r="Q254" s="18">
        <f t="shared" si="30"/>
        <v>0</v>
      </c>
      <c r="R254" s="66">
        <v>22</v>
      </c>
      <c r="S254" s="66">
        <v>16</v>
      </c>
      <c r="T254" s="18">
        <v>0</v>
      </c>
      <c r="U254" s="18">
        <f t="shared" si="31"/>
        <v>7256</v>
      </c>
      <c r="V254" s="66">
        <v>83</v>
      </c>
      <c r="W254" s="66">
        <v>80</v>
      </c>
      <c r="X254" s="18">
        <v>0</v>
      </c>
      <c r="Y254" s="18">
        <f t="shared" si="32"/>
        <v>7256</v>
      </c>
      <c r="Z254" s="66">
        <v>97</v>
      </c>
      <c r="AA254" s="66">
        <v>275</v>
      </c>
      <c r="AB254" s="18">
        <v>0</v>
      </c>
      <c r="AC254" s="10">
        <f t="shared" si="33"/>
        <v>0</v>
      </c>
    </row>
    <row r="255" spans="1:29">
      <c r="A255" s="17">
        <v>249</v>
      </c>
      <c r="B255" s="18" t="s">
        <v>1617</v>
      </c>
      <c r="C255" s="7" t="s">
        <v>569</v>
      </c>
      <c r="D255" s="18" t="s">
        <v>26</v>
      </c>
      <c r="E255" s="7">
        <v>4280</v>
      </c>
      <c r="F255" s="7">
        <v>8</v>
      </c>
      <c r="G255" s="18">
        <f t="shared" si="28"/>
        <v>8</v>
      </c>
      <c r="H255" s="7">
        <v>0</v>
      </c>
      <c r="I255" s="18">
        <v>0</v>
      </c>
      <c r="J255" s="18">
        <v>0</v>
      </c>
      <c r="K255" s="66">
        <v>60</v>
      </c>
      <c r="L255" s="18">
        <v>0</v>
      </c>
      <c r="M255" s="18">
        <f t="shared" si="29"/>
        <v>0</v>
      </c>
      <c r="N255" s="66">
        <v>8</v>
      </c>
      <c r="O255" s="66">
        <v>88</v>
      </c>
      <c r="P255" s="18">
        <v>0</v>
      </c>
      <c r="Q255" s="18">
        <f t="shared" si="30"/>
        <v>0</v>
      </c>
      <c r="R255" s="66">
        <v>7</v>
      </c>
      <c r="S255" s="66">
        <v>16</v>
      </c>
      <c r="T255" s="18">
        <v>0</v>
      </c>
      <c r="U255" s="18">
        <f t="shared" si="31"/>
        <v>0</v>
      </c>
      <c r="V255" s="66">
        <v>27</v>
      </c>
      <c r="W255" s="66">
        <v>80</v>
      </c>
      <c r="X255" s="18">
        <v>0</v>
      </c>
      <c r="Y255" s="18">
        <f t="shared" si="32"/>
        <v>0</v>
      </c>
      <c r="Z255" s="66">
        <v>84</v>
      </c>
      <c r="AA255" s="66">
        <v>275</v>
      </c>
      <c r="AB255" s="18">
        <v>0</v>
      </c>
      <c r="AC255" s="10">
        <f t="shared" si="33"/>
        <v>0</v>
      </c>
    </row>
    <row r="256" spans="1:29">
      <c r="A256" s="17">
        <v>250</v>
      </c>
      <c r="B256" s="18" t="s">
        <v>1617</v>
      </c>
      <c r="C256" s="7" t="s">
        <v>570</v>
      </c>
      <c r="D256" s="18" t="s">
        <v>26</v>
      </c>
      <c r="E256" s="7">
        <v>3696</v>
      </c>
      <c r="F256" s="7">
        <v>3</v>
      </c>
      <c r="G256" s="18">
        <f t="shared" si="28"/>
        <v>3</v>
      </c>
      <c r="H256" s="7">
        <v>0</v>
      </c>
      <c r="I256" s="18">
        <v>0</v>
      </c>
      <c r="J256" s="18">
        <v>0</v>
      </c>
      <c r="K256" s="66">
        <v>60</v>
      </c>
      <c r="L256" s="18">
        <v>0</v>
      </c>
      <c r="M256" s="18">
        <f t="shared" si="29"/>
        <v>0</v>
      </c>
      <c r="N256" s="66">
        <v>3</v>
      </c>
      <c r="O256" s="66">
        <v>88</v>
      </c>
      <c r="P256" s="18">
        <v>0</v>
      </c>
      <c r="Q256" s="18">
        <f t="shared" si="30"/>
        <v>0</v>
      </c>
      <c r="R256" s="66">
        <v>11</v>
      </c>
      <c r="S256" s="66">
        <v>16</v>
      </c>
      <c r="T256" s="18">
        <v>0</v>
      </c>
      <c r="U256" s="18">
        <f t="shared" si="31"/>
        <v>0</v>
      </c>
      <c r="V256" s="66">
        <v>50</v>
      </c>
      <c r="W256" s="66">
        <v>80</v>
      </c>
      <c r="X256" s="18">
        <v>0</v>
      </c>
      <c r="Y256" s="18">
        <f t="shared" si="32"/>
        <v>0</v>
      </c>
      <c r="Z256" s="66">
        <v>40</v>
      </c>
      <c r="AA256" s="66">
        <v>275</v>
      </c>
      <c r="AB256" s="18">
        <v>0</v>
      </c>
      <c r="AC256" s="10">
        <f t="shared" si="33"/>
        <v>0</v>
      </c>
    </row>
    <row r="257" spans="1:29">
      <c r="A257" s="17">
        <v>251</v>
      </c>
      <c r="B257" s="18" t="s">
        <v>1617</v>
      </c>
      <c r="C257" s="7" t="s">
        <v>571</v>
      </c>
      <c r="D257" s="18" t="s">
        <v>26</v>
      </c>
      <c r="E257" s="7">
        <v>8648</v>
      </c>
      <c r="F257" s="7">
        <v>7</v>
      </c>
      <c r="G257" s="18">
        <f t="shared" si="28"/>
        <v>7</v>
      </c>
      <c r="H257" s="7">
        <v>0</v>
      </c>
      <c r="I257" s="18">
        <v>0</v>
      </c>
      <c r="J257" s="18">
        <v>0</v>
      </c>
      <c r="K257" s="66">
        <v>60</v>
      </c>
      <c r="L257" s="18">
        <v>0</v>
      </c>
      <c r="M257" s="18">
        <f t="shared" si="29"/>
        <v>0</v>
      </c>
      <c r="N257" s="66">
        <v>7</v>
      </c>
      <c r="O257" s="66">
        <v>88</v>
      </c>
      <c r="P257" s="18">
        <v>0</v>
      </c>
      <c r="Q257" s="18">
        <f t="shared" si="30"/>
        <v>0</v>
      </c>
      <c r="R257" s="66">
        <v>8</v>
      </c>
      <c r="S257" s="66">
        <v>16</v>
      </c>
      <c r="T257" s="18">
        <v>0</v>
      </c>
      <c r="U257" s="18">
        <f t="shared" si="31"/>
        <v>0</v>
      </c>
      <c r="V257" s="66">
        <v>37</v>
      </c>
      <c r="W257" s="66">
        <v>80</v>
      </c>
      <c r="X257" s="18">
        <v>0</v>
      </c>
      <c r="Y257" s="18">
        <f t="shared" si="32"/>
        <v>0</v>
      </c>
      <c r="Z257" s="66">
        <v>68</v>
      </c>
      <c r="AA257" s="66">
        <v>275</v>
      </c>
      <c r="AB257" s="18">
        <v>0</v>
      </c>
      <c r="AC257" s="10">
        <f t="shared" si="33"/>
        <v>0</v>
      </c>
    </row>
    <row r="258" spans="1:29">
      <c r="A258" s="17">
        <v>252</v>
      </c>
      <c r="B258" s="18" t="s">
        <v>1617</v>
      </c>
      <c r="C258" s="7" t="s">
        <v>572</v>
      </c>
      <c r="D258" s="18" t="s">
        <v>26</v>
      </c>
      <c r="E258" s="7">
        <v>4392</v>
      </c>
      <c r="F258" s="7">
        <v>10</v>
      </c>
      <c r="G258" s="18">
        <f t="shared" si="28"/>
        <v>10</v>
      </c>
      <c r="H258" s="7">
        <v>0</v>
      </c>
      <c r="I258" s="18">
        <v>0</v>
      </c>
      <c r="J258" s="18">
        <v>0</v>
      </c>
      <c r="K258" s="66">
        <v>60</v>
      </c>
      <c r="L258" s="18">
        <v>0</v>
      </c>
      <c r="M258" s="18">
        <f t="shared" si="29"/>
        <v>0</v>
      </c>
      <c r="N258" s="66">
        <v>10</v>
      </c>
      <c r="O258" s="66">
        <v>88</v>
      </c>
      <c r="P258" s="18">
        <v>0</v>
      </c>
      <c r="Q258" s="18">
        <f t="shared" si="30"/>
        <v>0</v>
      </c>
      <c r="R258" s="66">
        <v>7</v>
      </c>
      <c r="S258" s="66">
        <v>16</v>
      </c>
      <c r="T258" s="18">
        <v>0</v>
      </c>
      <c r="U258" s="18">
        <f t="shared" si="31"/>
        <v>0</v>
      </c>
      <c r="V258" s="66">
        <v>28</v>
      </c>
      <c r="W258" s="66">
        <v>80</v>
      </c>
      <c r="X258" s="18">
        <v>0</v>
      </c>
      <c r="Y258" s="18">
        <f t="shared" si="32"/>
        <v>0</v>
      </c>
      <c r="Z258" s="66">
        <v>112</v>
      </c>
      <c r="AA258" s="66">
        <v>275</v>
      </c>
      <c r="AB258" s="18">
        <v>0</v>
      </c>
      <c r="AC258" s="10">
        <f t="shared" si="33"/>
        <v>0</v>
      </c>
    </row>
    <row r="259" spans="1:29">
      <c r="A259" s="17">
        <v>253</v>
      </c>
      <c r="B259" s="18" t="s">
        <v>1617</v>
      </c>
      <c r="C259" s="7" t="s">
        <v>573</v>
      </c>
      <c r="D259" s="18" t="s">
        <v>26</v>
      </c>
      <c r="E259" s="7">
        <v>5134</v>
      </c>
      <c r="F259" s="7">
        <v>7</v>
      </c>
      <c r="G259" s="18">
        <f t="shared" si="28"/>
        <v>7</v>
      </c>
      <c r="H259" s="7">
        <v>0</v>
      </c>
      <c r="I259" s="18">
        <v>0</v>
      </c>
      <c r="J259" s="18">
        <v>0</v>
      </c>
      <c r="K259" s="66">
        <v>60</v>
      </c>
      <c r="L259" s="18">
        <v>0</v>
      </c>
      <c r="M259" s="18">
        <f t="shared" si="29"/>
        <v>0</v>
      </c>
      <c r="N259" s="66">
        <v>7</v>
      </c>
      <c r="O259" s="66">
        <v>88</v>
      </c>
      <c r="P259" s="18">
        <v>0</v>
      </c>
      <c r="Q259" s="18">
        <f t="shared" si="30"/>
        <v>0</v>
      </c>
      <c r="R259" s="66">
        <v>6</v>
      </c>
      <c r="S259" s="66">
        <v>16</v>
      </c>
      <c r="T259" s="18">
        <v>0</v>
      </c>
      <c r="U259" s="18">
        <f t="shared" si="31"/>
        <v>0</v>
      </c>
      <c r="V259" s="66">
        <v>27</v>
      </c>
      <c r="W259" s="66">
        <v>80</v>
      </c>
      <c r="X259" s="18">
        <v>0</v>
      </c>
      <c r="Y259" s="18">
        <f t="shared" si="32"/>
        <v>0</v>
      </c>
      <c r="Z259" s="66">
        <v>102</v>
      </c>
      <c r="AA259" s="66">
        <v>275</v>
      </c>
      <c r="AB259" s="18">
        <v>0</v>
      </c>
      <c r="AC259" s="10">
        <f t="shared" si="33"/>
        <v>0</v>
      </c>
    </row>
    <row r="260" spans="1:29">
      <c r="A260" s="17">
        <v>254</v>
      </c>
      <c r="B260" s="18" t="s">
        <v>1617</v>
      </c>
      <c r="C260" s="7" t="s">
        <v>574</v>
      </c>
      <c r="D260" s="18" t="s">
        <v>26</v>
      </c>
      <c r="E260" s="7">
        <v>7621</v>
      </c>
      <c r="F260" s="7">
        <v>8</v>
      </c>
      <c r="G260" s="18">
        <f t="shared" si="28"/>
        <v>8</v>
      </c>
      <c r="H260" s="7">
        <v>0</v>
      </c>
      <c r="I260" s="18">
        <v>0</v>
      </c>
      <c r="J260" s="18">
        <v>0</v>
      </c>
      <c r="K260" s="66">
        <v>60</v>
      </c>
      <c r="L260" s="18">
        <v>0</v>
      </c>
      <c r="M260" s="18">
        <f t="shared" si="29"/>
        <v>0</v>
      </c>
      <c r="N260" s="66">
        <v>8</v>
      </c>
      <c r="O260" s="66">
        <v>88</v>
      </c>
      <c r="P260" s="18">
        <v>0</v>
      </c>
      <c r="Q260" s="18">
        <f t="shared" si="30"/>
        <v>0</v>
      </c>
      <c r="R260" s="66">
        <v>8</v>
      </c>
      <c r="S260" s="66">
        <v>16</v>
      </c>
      <c r="T260" s="18">
        <v>0</v>
      </c>
      <c r="U260" s="18">
        <f t="shared" si="31"/>
        <v>0</v>
      </c>
      <c r="V260" s="66">
        <v>37</v>
      </c>
      <c r="W260" s="66">
        <v>80</v>
      </c>
      <c r="X260" s="18">
        <v>0</v>
      </c>
      <c r="Y260" s="18">
        <f t="shared" si="32"/>
        <v>0</v>
      </c>
      <c r="Z260" s="66">
        <v>117</v>
      </c>
      <c r="AA260" s="66">
        <v>275</v>
      </c>
      <c r="AB260" s="18">
        <v>0</v>
      </c>
      <c r="AC260" s="10">
        <f t="shared" si="33"/>
        <v>0</v>
      </c>
    </row>
    <row r="261" spans="1:29">
      <c r="A261" s="17">
        <v>255</v>
      </c>
      <c r="B261" s="18" t="s">
        <v>1617</v>
      </c>
      <c r="C261" s="7" t="s">
        <v>575</v>
      </c>
      <c r="D261" s="18" t="s">
        <v>26</v>
      </c>
      <c r="E261" s="7">
        <v>2095</v>
      </c>
      <c r="F261" s="7">
        <v>7</v>
      </c>
      <c r="G261" s="18">
        <f t="shared" ref="G261:G323" si="34">F261-H261</f>
        <v>7</v>
      </c>
      <c r="H261" s="7">
        <v>0</v>
      </c>
      <c r="I261" s="18">
        <v>0</v>
      </c>
      <c r="J261" s="18">
        <v>0</v>
      </c>
      <c r="K261" s="66">
        <v>60</v>
      </c>
      <c r="L261" s="18">
        <v>0</v>
      </c>
      <c r="M261" s="18">
        <f t="shared" si="29"/>
        <v>0</v>
      </c>
      <c r="N261" s="66">
        <v>7</v>
      </c>
      <c r="O261" s="66">
        <v>88</v>
      </c>
      <c r="P261" s="18">
        <v>0</v>
      </c>
      <c r="Q261" s="18">
        <f t="shared" si="30"/>
        <v>0</v>
      </c>
      <c r="R261" s="66">
        <v>14</v>
      </c>
      <c r="S261" s="66">
        <v>16</v>
      </c>
      <c r="T261" s="18">
        <v>0</v>
      </c>
      <c r="U261" s="18">
        <f t="shared" si="31"/>
        <v>0</v>
      </c>
      <c r="V261" s="66">
        <v>57</v>
      </c>
      <c r="W261" s="66">
        <v>80</v>
      </c>
      <c r="X261" s="18">
        <v>0</v>
      </c>
      <c r="Y261" s="18">
        <f t="shared" si="32"/>
        <v>0</v>
      </c>
      <c r="Z261" s="66">
        <v>50</v>
      </c>
      <c r="AA261" s="66">
        <v>275</v>
      </c>
      <c r="AB261" s="18">
        <v>0</v>
      </c>
      <c r="AC261" s="10">
        <f t="shared" si="33"/>
        <v>0</v>
      </c>
    </row>
    <row r="262" spans="1:29">
      <c r="A262" s="17">
        <v>256</v>
      </c>
      <c r="B262" s="18" t="s">
        <v>1617</v>
      </c>
      <c r="C262" s="7" t="s">
        <v>576</v>
      </c>
      <c r="D262" s="18" t="s">
        <v>26</v>
      </c>
      <c r="E262" s="7">
        <v>7993</v>
      </c>
      <c r="F262" s="7">
        <v>11</v>
      </c>
      <c r="G262" s="18">
        <f t="shared" si="34"/>
        <v>11</v>
      </c>
      <c r="H262" s="7">
        <v>0</v>
      </c>
      <c r="I262" s="18">
        <v>0</v>
      </c>
      <c r="J262" s="18">
        <v>0</v>
      </c>
      <c r="K262" s="66">
        <v>60</v>
      </c>
      <c r="L262" s="18">
        <v>0</v>
      </c>
      <c r="M262" s="18">
        <f t="shared" si="29"/>
        <v>0</v>
      </c>
      <c r="N262" s="66">
        <v>11</v>
      </c>
      <c r="O262" s="66">
        <v>88</v>
      </c>
      <c r="P262" s="18">
        <v>0</v>
      </c>
      <c r="Q262" s="18">
        <f t="shared" si="30"/>
        <v>0</v>
      </c>
      <c r="R262" s="66">
        <v>8</v>
      </c>
      <c r="S262" s="66">
        <v>16</v>
      </c>
      <c r="T262" s="18">
        <v>0</v>
      </c>
      <c r="U262" s="18">
        <f t="shared" si="31"/>
        <v>0</v>
      </c>
      <c r="V262" s="66">
        <v>37</v>
      </c>
      <c r="W262" s="66">
        <v>80</v>
      </c>
      <c r="X262" s="18">
        <v>0</v>
      </c>
      <c r="Y262" s="18">
        <f t="shared" si="32"/>
        <v>0</v>
      </c>
      <c r="Z262" s="66">
        <v>342</v>
      </c>
      <c r="AA262" s="66">
        <v>275</v>
      </c>
      <c r="AB262" s="18">
        <v>0</v>
      </c>
      <c r="AC262" s="10">
        <f t="shared" si="33"/>
        <v>7993</v>
      </c>
    </row>
    <row r="263" spans="1:29">
      <c r="A263" s="17">
        <v>257</v>
      </c>
      <c r="B263" s="18" t="s">
        <v>1617</v>
      </c>
      <c r="C263" s="7" t="s">
        <v>577</v>
      </c>
      <c r="D263" s="18" t="s">
        <v>26</v>
      </c>
      <c r="E263" s="7">
        <v>4081</v>
      </c>
      <c r="F263" s="7">
        <v>11</v>
      </c>
      <c r="G263" s="18">
        <f t="shared" si="34"/>
        <v>11</v>
      </c>
      <c r="H263" s="7">
        <v>0</v>
      </c>
      <c r="I263" s="18">
        <v>0</v>
      </c>
      <c r="J263" s="18">
        <v>0</v>
      </c>
      <c r="K263" s="66">
        <v>60</v>
      </c>
      <c r="L263" s="18">
        <v>0</v>
      </c>
      <c r="M263" s="18">
        <f t="shared" si="29"/>
        <v>0</v>
      </c>
      <c r="N263" s="66">
        <v>11</v>
      </c>
      <c r="O263" s="66">
        <v>88</v>
      </c>
      <c r="P263" s="18">
        <v>0</v>
      </c>
      <c r="Q263" s="18">
        <f t="shared" si="30"/>
        <v>0</v>
      </c>
      <c r="R263" s="66">
        <v>22</v>
      </c>
      <c r="S263" s="66">
        <v>16</v>
      </c>
      <c r="T263" s="18">
        <v>0</v>
      </c>
      <c r="U263" s="18">
        <f t="shared" si="31"/>
        <v>4081</v>
      </c>
      <c r="V263" s="66">
        <v>105</v>
      </c>
      <c r="W263" s="66">
        <v>80</v>
      </c>
      <c r="X263" s="18">
        <v>0</v>
      </c>
      <c r="Y263" s="18">
        <f t="shared" si="32"/>
        <v>4081</v>
      </c>
      <c r="Z263" s="66">
        <v>90</v>
      </c>
      <c r="AA263" s="66">
        <v>275</v>
      </c>
      <c r="AB263" s="18">
        <v>0</v>
      </c>
      <c r="AC263" s="10">
        <f t="shared" si="33"/>
        <v>0</v>
      </c>
    </row>
    <row r="264" spans="1:29">
      <c r="A264" s="17">
        <v>258</v>
      </c>
      <c r="B264" s="18" t="s">
        <v>1617</v>
      </c>
      <c r="C264" s="7" t="s">
        <v>578</v>
      </c>
      <c r="D264" s="18" t="s">
        <v>26</v>
      </c>
      <c r="E264" s="7">
        <v>4980</v>
      </c>
      <c r="F264" s="7">
        <v>4</v>
      </c>
      <c r="G264" s="18">
        <f t="shared" si="34"/>
        <v>4</v>
      </c>
      <c r="H264" s="7">
        <v>0</v>
      </c>
      <c r="I264" s="18">
        <v>0</v>
      </c>
      <c r="J264" s="18">
        <v>0</v>
      </c>
      <c r="K264" s="66">
        <v>60</v>
      </c>
      <c r="L264" s="18">
        <v>0</v>
      </c>
      <c r="M264" s="18">
        <f t="shared" si="29"/>
        <v>0</v>
      </c>
      <c r="N264" s="66">
        <v>4</v>
      </c>
      <c r="O264" s="66">
        <v>88</v>
      </c>
      <c r="P264" s="18">
        <v>0</v>
      </c>
      <c r="Q264" s="18">
        <f t="shared" si="30"/>
        <v>0</v>
      </c>
      <c r="R264" s="66">
        <v>14</v>
      </c>
      <c r="S264" s="66">
        <v>16</v>
      </c>
      <c r="T264" s="18">
        <v>0</v>
      </c>
      <c r="U264" s="18">
        <f t="shared" si="31"/>
        <v>0</v>
      </c>
      <c r="V264" s="66">
        <v>58</v>
      </c>
      <c r="W264" s="66">
        <v>80</v>
      </c>
      <c r="X264" s="18">
        <v>0</v>
      </c>
      <c r="Y264" s="18">
        <f t="shared" si="32"/>
        <v>0</v>
      </c>
      <c r="Z264" s="66">
        <v>44</v>
      </c>
      <c r="AA264" s="66">
        <v>275</v>
      </c>
      <c r="AB264" s="18">
        <v>0</v>
      </c>
      <c r="AC264" s="10">
        <f t="shared" si="33"/>
        <v>0</v>
      </c>
    </row>
    <row r="265" spans="1:29">
      <c r="A265" s="17">
        <v>259</v>
      </c>
      <c r="B265" s="18" t="s">
        <v>1617</v>
      </c>
      <c r="C265" s="7" t="s">
        <v>579</v>
      </c>
      <c r="D265" s="18" t="s">
        <v>26</v>
      </c>
      <c r="E265" s="7">
        <v>6280</v>
      </c>
      <c r="F265" s="7">
        <v>8</v>
      </c>
      <c r="G265" s="18">
        <f t="shared" si="34"/>
        <v>8</v>
      </c>
      <c r="H265" s="7">
        <v>0</v>
      </c>
      <c r="I265" s="18">
        <v>0</v>
      </c>
      <c r="J265" s="18">
        <v>0</v>
      </c>
      <c r="K265" s="66">
        <v>60</v>
      </c>
      <c r="L265" s="18">
        <v>0</v>
      </c>
      <c r="M265" s="18">
        <f t="shared" si="29"/>
        <v>0</v>
      </c>
      <c r="N265" s="66">
        <v>8</v>
      </c>
      <c r="O265" s="66">
        <v>88</v>
      </c>
      <c r="P265" s="18">
        <v>0</v>
      </c>
      <c r="Q265" s="18">
        <f t="shared" si="30"/>
        <v>0</v>
      </c>
      <c r="R265" s="66">
        <v>5</v>
      </c>
      <c r="S265" s="66">
        <v>16</v>
      </c>
      <c r="T265" s="18">
        <v>0</v>
      </c>
      <c r="U265" s="18">
        <f t="shared" si="31"/>
        <v>0</v>
      </c>
      <c r="V265" s="66">
        <v>25</v>
      </c>
      <c r="W265" s="66">
        <v>80</v>
      </c>
      <c r="X265" s="18">
        <v>0</v>
      </c>
      <c r="Y265" s="18">
        <f t="shared" si="32"/>
        <v>0</v>
      </c>
      <c r="Z265" s="66">
        <v>204</v>
      </c>
      <c r="AA265" s="66">
        <v>275</v>
      </c>
      <c r="AB265" s="18">
        <v>0</v>
      </c>
      <c r="AC265" s="10">
        <f t="shared" si="33"/>
        <v>0</v>
      </c>
    </row>
    <row r="266" spans="1:29">
      <c r="A266" s="17">
        <v>260</v>
      </c>
      <c r="B266" s="18" t="s">
        <v>1617</v>
      </c>
      <c r="C266" s="7" t="s">
        <v>580</v>
      </c>
      <c r="D266" s="18" t="s">
        <v>26</v>
      </c>
      <c r="E266" s="7">
        <v>8283</v>
      </c>
      <c r="F266" s="7">
        <v>4</v>
      </c>
      <c r="G266" s="18">
        <f t="shared" si="34"/>
        <v>4</v>
      </c>
      <c r="H266" s="7">
        <v>0</v>
      </c>
      <c r="I266" s="18">
        <v>0</v>
      </c>
      <c r="J266" s="18">
        <v>0</v>
      </c>
      <c r="K266" s="66">
        <v>60</v>
      </c>
      <c r="L266" s="18">
        <v>0</v>
      </c>
      <c r="M266" s="18">
        <f t="shared" si="29"/>
        <v>0</v>
      </c>
      <c r="N266" s="66">
        <v>4</v>
      </c>
      <c r="O266" s="66">
        <v>88</v>
      </c>
      <c r="P266" s="18">
        <v>0</v>
      </c>
      <c r="Q266" s="18">
        <f t="shared" si="30"/>
        <v>0</v>
      </c>
      <c r="R266" s="66">
        <v>10</v>
      </c>
      <c r="S266" s="66">
        <v>16</v>
      </c>
      <c r="T266" s="18">
        <v>0</v>
      </c>
      <c r="U266" s="18">
        <f t="shared" si="31"/>
        <v>0</v>
      </c>
      <c r="V266" s="66">
        <v>39</v>
      </c>
      <c r="W266" s="66">
        <v>80</v>
      </c>
      <c r="X266" s="18">
        <v>0</v>
      </c>
      <c r="Y266" s="18">
        <f t="shared" si="32"/>
        <v>0</v>
      </c>
      <c r="Z266" s="66">
        <v>87</v>
      </c>
      <c r="AA266" s="66">
        <v>275</v>
      </c>
      <c r="AB266" s="18">
        <v>0</v>
      </c>
      <c r="AC266" s="10">
        <f t="shared" si="33"/>
        <v>0</v>
      </c>
    </row>
    <row r="267" spans="1:29">
      <c r="A267" s="17">
        <v>261</v>
      </c>
      <c r="B267" s="18" t="s">
        <v>1617</v>
      </c>
      <c r="C267" s="7" t="s">
        <v>581</v>
      </c>
      <c r="D267" s="18" t="s">
        <v>26</v>
      </c>
      <c r="E267" s="7">
        <v>6415</v>
      </c>
      <c r="F267" s="7">
        <v>3</v>
      </c>
      <c r="G267" s="18">
        <f t="shared" si="34"/>
        <v>3</v>
      </c>
      <c r="H267" s="7">
        <v>0</v>
      </c>
      <c r="I267" s="18">
        <v>0</v>
      </c>
      <c r="J267" s="18">
        <v>0</v>
      </c>
      <c r="K267" s="66">
        <v>60</v>
      </c>
      <c r="L267" s="18">
        <v>0</v>
      </c>
      <c r="M267" s="18">
        <f t="shared" si="29"/>
        <v>0</v>
      </c>
      <c r="N267" s="66">
        <v>3</v>
      </c>
      <c r="O267" s="66">
        <v>88</v>
      </c>
      <c r="P267" s="18">
        <v>0</v>
      </c>
      <c r="Q267" s="18">
        <f t="shared" si="30"/>
        <v>0</v>
      </c>
      <c r="R267" s="66">
        <v>7</v>
      </c>
      <c r="S267" s="66">
        <v>16</v>
      </c>
      <c r="T267" s="18">
        <v>0</v>
      </c>
      <c r="U267" s="18">
        <f t="shared" si="31"/>
        <v>0</v>
      </c>
      <c r="V267" s="66">
        <v>31</v>
      </c>
      <c r="W267" s="66">
        <v>80</v>
      </c>
      <c r="X267" s="18">
        <v>0</v>
      </c>
      <c r="Y267" s="18">
        <f t="shared" si="32"/>
        <v>0</v>
      </c>
      <c r="Z267" s="66">
        <v>73</v>
      </c>
      <c r="AA267" s="66">
        <v>275</v>
      </c>
      <c r="AB267" s="18">
        <v>0</v>
      </c>
      <c r="AC267" s="10">
        <f t="shared" si="33"/>
        <v>0</v>
      </c>
    </row>
    <row r="268" spans="1:29">
      <c r="A268" s="17">
        <v>262</v>
      </c>
      <c r="B268" s="18" t="s">
        <v>1617</v>
      </c>
      <c r="C268" s="7" t="s">
        <v>582</v>
      </c>
      <c r="D268" s="18" t="s">
        <v>26</v>
      </c>
      <c r="E268" s="7">
        <v>4015</v>
      </c>
      <c r="F268" s="7">
        <v>5</v>
      </c>
      <c r="G268" s="18">
        <f t="shared" si="34"/>
        <v>5</v>
      </c>
      <c r="H268" s="7">
        <v>0</v>
      </c>
      <c r="I268" s="18">
        <v>0</v>
      </c>
      <c r="J268" s="18">
        <v>0</v>
      </c>
      <c r="K268" s="66">
        <v>60</v>
      </c>
      <c r="L268" s="18">
        <v>0</v>
      </c>
      <c r="M268" s="18">
        <f t="shared" si="29"/>
        <v>0</v>
      </c>
      <c r="N268" s="66">
        <v>5</v>
      </c>
      <c r="O268" s="66">
        <v>88</v>
      </c>
      <c r="P268" s="18">
        <v>0</v>
      </c>
      <c r="Q268" s="18">
        <f t="shared" si="30"/>
        <v>0</v>
      </c>
      <c r="R268" s="66">
        <v>8</v>
      </c>
      <c r="S268" s="66">
        <v>16</v>
      </c>
      <c r="T268" s="18">
        <v>0</v>
      </c>
      <c r="U268" s="18">
        <f t="shared" si="31"/>
        <v>0</v>
      </c>
      <c r="V268" s="66">
        <v>34</v>
      </c>
      <c r="W268" s="66">
        <v>80</v>
      </c>
      <c r="X268" s="18">
        <v>0</v>
      </c>
      <c r="Y268" s="18">
        <f t="shared" si="32"/>
        <v>0</v>
      </c>
      <c r="Z268" s="66">
        <v>67</v>
      </c>
      <c r="AA268" s="66">
        <v>275</v>
      </c>
      <c r="AB268" s="18">
        <v>0</v>
      </c>
      <c r="AC268" s="10">
        <f t="shared" si="33"/>
        <v>0</v>
      </c>
    </row>
    <row r="269" spans="1:29">
      <c r="A269" s="17">
        <v>263</v>
      </c>
      <c r="B269" s="18" t="s">
        <v>1617</v>
      </c>
      <c r="C269" s="7" t="s">
        <v>583</v>
      </c>
      <c r="D269" s="18" t="s">
        <v>26</v>
      </c>
      <c r="E269" s="7">
        <v>5148</v>
      </c>
      <c r="F269" s="7">
        <v>4</v>
      </c>
      <c r="G269" s="18">
        <f t="shared" si="34"/>
        <v>4</v>
      </c>
      <c r="H269" s="7">
        <v>0</v>
      </c>
      <c r="I269" s="18">
        <v>0</v>
      </c>
      <c r="J269" s="18">
        <v>0</v>
      </c>
      <c r="K269" s="66">
        <v>60</v>
      </c>
      <c r="L269" s="18">
        <v>0</v>
      </c>
      <c r="M269" s="18">
        <f t="shared" si="29"/>
        <v>0</v>
      </c>
      <c r="N269" s="66">
        <v>4</v>
      </c>
      <c r="O269" s="66">
        <v>88</v>
      </c>
      <c r="P269" s="18">
        <v>0</v>
      </c>
      <c r="Q269" s="18">
        <f t="shared" si="30"/>
        <v>0</v>
      </c>
      <c r="R269" s="66">
        <v>6</v>
      </c>
      <c r="S269" s="66">
        <v>16</v>
      </c>
      <c r="T269" s="18">
        <v>0</v>
      </c>
      <c r="U269" s="18">
        <f t="shared" si="31"/>
        <v>0</v>
      </c>
      <c r="V269" s="66">
        <v>25</v>
      </c>
      <c r="W269" s="66">
        <v>80</v>
      </c>
      <c r="X269" s="18">
        <v>0</v>
      </c>
      <c r="Y269" s="18">
        <f t="shared" si="32"/>
        <v>0</v>
      </c>
      <c r="Z269" s="66">
        <v>169</v>
      </c>
      <c r="AA269" s="66">
        <v>275</v>
      </c>
      <c r="AB269" s="18">
        <v>0</v>
      </c>
      <c r="AC269" s="10">
        <f t="shared" si="33"/>
        <v>0</v>
      </c>
    </row>
    <row r="270" spans="1:29">
      <c r="A270" s="17">
        <v>264</v>
      </c>
      <c r="B270" s="18" t="s">
        <v>1617</v>
      </c>
      <c r="C270" s="7" t="s">
        <v>490</v>
      </c>
      <c r="D270" s="18" t="s">
        <v>26</v>
      </c>
      <c r="E270" s="7">
        <v>9276</v>
      </c>
      <c r="F270" s="7">
        <v>11</v>
      </c>
      <c r="G270" s="18">
        <f t="shared" si="34"/>
        <v>11</v>
      </c>
      <c r="H270" s="7">
        <v>0</v>
      </c>
      <c r="I270" s="18">
        <v>0</v>
      </c>
      <c r="J270" s="18">
        <v>0</v>
      </c>
      <c r="K270" s="66">
        <v>60</v>
      </c>
      <c r="L270" s="18">
        <v>0</v>
      </c>
      <c r="M270" s="18">
        <f t="shared" si="29"/>
        <v>0</v>
      </c>
      <c r="N270" s="66">
        <v>11</v>
      </c>
      <c r="O270" s="66">
        <v>88</v>
      </c>
      <c r="P270" s="18">
        <v>0</v>
      </c>
      <c r="Q270" s="18">
        <f t="shared" si="30"/>
        <v>0</v>
      </c>
      <c r="R270" s="66">
        <v>7</v>
      </c>
      <c r="S270" s="66">
        <v>16</v>
      </c>
      <c r="T270" s="18">
        <v>0</v>
      </c>
      <c r="U270" s="18">
        <f t="shared" si="31"/>
        <v>0</v>
      </c>
      <c r="V270" s="66">
        <v>30</v>
      </c>
      <c r="W270" s="66">
        <v>80</v>
      </c>
      <c r="X270" s="18">
        <v>0</v>
      </c>
      <c r="Y270" s="18">
        <f t="shared" si="32"/>
        <v>0</v>
      </c>
      <c r="Z270" s="66">
        <v>295</v>
      </c>
      <c r="AA270" s="66">
        <v>275</v>
      </c>
      <c r="AB270" s="18">
        <v>0</v>
      </c>
      <c r="AC270" s="10">
        <f t="shared" si="33"/>
        <v>9276</v>
      </c>
    </row>
    <row r="271" spans="1:29">
      <c r="A271" s="17">
        <v>265</v>
      </c>
      <c r="B271" s="18" t="s">
        <v>1617</v>
      </c>
      <c r="C271" s="7" t="s">
        <v>584</v>
      </c>
      <c r="D271" s="18" t="s">
        <v>26</v>
      </c>
      <c r="E271" s="7">
        <v>6155</v>
      </c>
      <c r="F271" s="7">
        <v>8</v>
      </c>
      <c r="G271" s="18">
        <f t="shared" si="34"/>
        <v>8</v>
      </c>
      <c r="H271" s="7">
        <v>0</v>
      </c>
      <c r="I271" s="18">
        <v>0</v>
      </c>
      <c r="J271" s="18">
        <v>0</v>
      </c>
      <c r="K271" s="66">
        <v>60</v>
      </c>
      <c r="L271" s="18">
        <v>0</v>
      </c>
      <c r="M271" s="18">
        <f t="shared" si="29"/>
        <v>0</v>
      </c>
      <c r="N271" s="66">
        <v>8</v>
      </c>
      <c r="O271" s="66">
        <v>88</v>
      </c>
      <c r="P271" s="18">
        <v>0</v>
      </c>
      <c r="Q271" s="18">
        <f t="shared" si="30"/>
        <v>0</v>
      </c>
      <c r="R271" s="66">
        <v>21</v>
      </c>
      <c r="S271" s="66">
        <v>16</v>
      </c>
      <c r="T271" s="18">
        <v>0</v>
      </c>
      <c r="U271" s="18">
        <f t="shared" si="31"/>
        <v>6155</v>
      </c>
      <c r="V271" s="66">
        <v>55</v>
      </c>
      <c r="W271" s="66">
        <v>80</v>
      </c>
      <c r="X271" s="18">
        <v>0</v>
      </c>
      <c r="Y271" s="18">
        <f t="shared" si="32"/>
        <v>0</v>
      </c>
      <c r="Z271" s="66">
        <v>124</v>
      </c>
      <c r="AA271" s="66">
        <v>275</v>
      </c>
      <c r="AB271" s="18">
        <v>0</v>
      </c>
      <c r="AC271" s="10">
        <f t="shared" si="33"/>
        <v>0</v>
      </c>
    </row>
    <row r="272" spans="1:29">
      <c r="A272" s="17">
        <v>266</v>
      </c>
      <c r="B272" s="18" t="s">
        <v>1617</v>
      </c>
      <c r="C272" s="7" t="s">
        <v>585</v>
      </c>
      <c r="D272" s="18" t="s">
        <v>26</v>
      </c>
      <c r="E272" s="7">
        <v>1253</v>
      </c>
      <c r="F272" s="7">
        <v>2</v>
      </c>
      <c r="G272" s="18">
        <f t="shared" si="34"/>
        <v>2</v>
      </c>
      <c r="H272" s="7">
        <v>0</v>
      </c>
      <c r="I272" s="18">
        <v>0</v>
      </c>
      <c r="J272" s="18">
        <v>0</v>
      </c>
      <c r="K272" s="66">
        <v>60</v>
      </c>
      <c r="L272" s="18">
        <v>0</v>
      </c>
      <c r="M272" s="18">
        <f t="shared" si="29"/>
        <v>0</v>
      </c>
      <c r="N272" s="66">
        <v>2</v>
      </c>
      <c r="O272" s="66">
        <v>88</v>
      </c>
      <c r="P272" s="18">
        <v>0</v>
      </c>
      <c r="Q272" s="18">
        <f t="shared" si="30"/>
        <v>0</v>
      </c>
      <c r="R272" s="66">
        <v>7</v>
      </c>
      <c r="S272" s="66">
        <v>16</v>
      </c>
      <c r="T272" s="18">
        <v>0</v>
      </c>
      <c r="U272" s="18">
        <f t="shared" si="31"/>
        <v>0</v>
      </c>
      <c r="V272" s="66">
        <v>31</v>
      </c>
      <c r="W272" s="66">
        <v>80</v>
      </c>
      <c r="X272" s="18">
        <v>0</v>
      </c>
      <c r="Y272" s="18">
        <f t="shared" si="32"/>
        <v>0</v>
      </c>
      <c r="Z272" s="66">
        <v>43</v>
      </c>
      <c r="AA272" s="66">
        <v>275</v>
      </c>
      <c r="AB272" s="18">
        <v>0</v>
      </c>
      <c r="AC272" s="10">
        <f t="shared" si="33"/>
        <v>0</v>
      </c>
    </row>
    <row r="273" spans="1:29">
      <c r="A273" s="17">
        <v>267</v>
      </c>
      <c r="B273" s="18" t="s">
        <v>1617</v>
      </c>
      <c r="C273" s="7" t="s">
        <v>543</v>
      </c>
      <c r="D273" s="18" t="s">
        <v>26</v>
      </c>
      <c r="E273" s="7">
        <v>4174</v>
      </c>
      <c r="F273" s="7">
        <v>9</v>
      </c>
      <c r="G273" s="18">
        <f t="shared" si="34"/>
        <v>9</v>
      </c>
      <c r="H273" s="7">
        <v>0</v>
      </c>
      <c r="I273" s="18">
        <v>0</v>
      </c>
      <c r="J273" s="18">
        <v>0</v>
      </c>
      <c r="K273" s="66">
        <v>60</v>
      </c>
      <c r="L273" s="18">
        <v>0</v>
      </c>
      <c r="M273" s="18">
        <f t="shared" si="29"/>
        <v>0</v>
      </c>
      <c r="N273" s="66">
        <v>9</v>
      </c>
      <c r="O273" s="66">
        <v>88</v>
      </c>
      <c r="P273" s="18">
        <v>0</v>
      </c>
      <c r="Q273" s="18">
        <f t="shared" si="30"/>
        <v>0</v>
      </c>
      <c r="R273" s="66">
        <v>6</v>
      </c>
      <c r="S273" s="66">
        <v>16</v>
      </c>
      <c r="T273" s="18">
        <v>0</v>
      </c>
      <c r="U273" s="18">
        <f t="shared" si="31"/>
        <v>0</v>
      </c>
      <c r="V273" s="66">
        <v>27</v>
      </c>
      <c r="W273" s="66">
        <v>80</v>
      </c>
      <c r="X273" s="18">
        <v>0</v>
      </c>
      <c r="Y273" s="18">
        <f t="shared" si="32"/>
        <v>0</v>
      </c>
      <c r="Z273" s="66">
        <v>174</v>
      </c>
      <c r="AA273" s="66">
        <v>275</v>
      </c>
      <c r="AB273" s="18">
        <v>0</v>
      </c>
      <c r="AC273" s="10">
        <f t="shared" si="33"/>
        <v>0</v>
      </c>
    </row>
    <row r="274" spans="1:29">
      <c r="A274" s="17">
        <v>268</v>
      </c>
      <c r="B274" s="18" t="s">
        <v>1617</v>
      </c>
      <c r="C274" s="7" t="s">
        <v>551</v>
      </c>
      <c r="D274" s="18" t="s">
        <v>26</v>
      </c>
      <c r="E274" s="7">
        <v>5301</v>
      </c>
      <c r="F274" s="7">
        <v>6</v>
      </c>
      <c r="G274" s="18">
        <f t="shared" si="34"/>
        <v>6</v>
      </c>
      <c r="H274" s="7">
        <v>0</v>
      </c>
      <c r="I274" s="18">
        <v>0</v>
      </c>
      <c r="J274" s="18">
        <v>0</v>
      </c>
      <c r="K274" s="66">
        <v>60</v>
      </c>
      <c r="L274" s="18">
        <v>0</v>
      </c>
      <c r="M274" s="18">
        <f t="shared" si="29"/>
        <v>0</v>
      </c>
      <c r="N274" s="66">
        <v>6</v>
      </c>
      <c r="O274" s="66">
        <v>88</v>
      </c>
      <c r="P274" s="18">
        <v>0</v>
      </c>
      <c r="Q274" s="18">
        <f t="shared" si="30"/>
        <v>0</v>
      </c>
      <c r="R274" s="66">
        <v>6</v>
      </c>
      <c r="S274" s="66">
        <v>16</v>
      </c>
      <c r="T274" s="18">
        <v>0</v>
      </c>
      <c r="U274" s="18">
        <f t="shared" si="31"/>
        <v>0</v>
      </c>
      <c r="V274" s="66">
        <v>24</v>
      </c>
      <c r="W274" s="66">
        <v>80</v>
      </c>
      <c r="X274" s="18">
        <v>0</v>
      </c>
      <c r="Y274" s="18">
        <f t="shared" si="32"/>
        <v>0</v>
      </c>
      <c r="Z274" s="66">
        <v>72</v>
      </c>
      <c r="AA274" s="66">
        <v>275</v>
      </c>
      <c r="AB274" s="18">
        <v>0</v>
      </c>
      <c r="AC274" s="10">
        <f t="shared" si="33"/>
        <v>0</v>
      </c>
    </row>
    <row r="275" spans="1:29">
      <c r="A275" s="17">
        <v>269</v>
      </c>
      <c r="B275" s="18" t="s">
        <v>1617</v>
      </c>
      <c r="C275" s="7" t="s">
        <v>586</v>
      </c>
      <c r="D275" s="18" t="s">
        <v>26</v>
      </c>
      <c r="E275" s="7">
        <v>1012</v>
      </c>
      <c r="F275" s="7">
        <v>1</v>
      </c>
      <c r="G275" s="18">
        <f t="shared" si="34"/>
        <v>1</v>
      </c>
      <c r="H275" s="7">
        <v>0</v>
      </c>
      <c r="I275" s="18">
        <v>0</v>
      </c>
      <c r="J275" s="18">
        <v>0</v>
      </c>
      <c r="K275" s="66">
        <v>60</v>
      </c>
      <c r="L275" s="18">
        <v>0</v>
      </c>
      <c r="M275" s="18">
        <f t="shared" si="29"/>
        <v>0</v>
      </c>
      <c r="N275" s="66">
        <v>1</v>
      </c>
      <c r="O275" s="66">
        <v>88</v>
      </c>
      <c r="P275" s="18">
        <v>0</v>
      </c>
      <c r="Q275" s="18">
        <f t="shared" si="30"/>
        <v>0</v>
      </c>
      <c r="R275" s="66">
        <v>6</v>
      </c>
      <c r="S275" s="66">
        <v>16</v>
      </c>
      <c r="T275" s="18">
        <v>0</v>
      </c>
      <c r="U275" s="18">
        <f t="shared" si="31"/>
        <v>0</v>
      </c>
      <c r="V275" s="66">
        <v>22</v>
      </c>
      <c r="W275" s="66">
        <v>80</v>
      </c>
      <c r="X275" s="18">
        <v>0</v>
      </c>
      <c r="Y275" s="18">
        <f t="shared" si="32"/>
        <v>0</v>
      </c>
      <c r="Z275" s="66">
        <v>60</v>
      </c>
      <c r="AA275" s="66">
        <v>275</v>
      </c>
      <c r="AB275" s="18">
        <v>0</v>
      </c>
      <c r="AC275" s="10">
        <f t="shared" si="33"/>
        <v>0</v>
      </c>
    </row>
    <row r="276" spans="1:29">
      <c r="A276" s="17">
        <v>270</v>
      </c>
      <c r="B276" s="18" t="s">
        <v>1617</v>
      </c>
      <c r="C276" s="7" t="s">
        <v>587</v>
      </c>
      <c r="D276" s="18" t="s">
        <v>26</v>
      </c>
      <c r="E276" s="7">
        <v>7611</v>
      </c>
      <c r="F276" s="7">
        <v>8</v>
      </c>
      <c r="G276" s="18">
        <f t="shared" si="34"/>
        <v>6</v>
      </c>
      <c r="H276" s="7">
        <v>2</v>
      </c>
      <c r="I276" s="18">
        <v>0</v>
      </c>
      <c r="J276" s="18">
        <v>0</v>
      </c>
      <c r="K276" s="66">
        <v>60</v>
      </c>
      <c r="L276" s="18">
        <v>0</v>
      </c>
      <c r="M276" s="18">
        <f t="shared" si="29"/>
        <v>0</v>
      </c>
      <c r="N276" s="66">
        <v>8</v>
      </c>
      <c r="O276" s="66">
        <v>88</v>
      </c>
      <c r="P276" s="18">
        <v>0</v>
      </c>
      <c r="Q276" s="18">
        <f t="shared" si="30"/>
        <v>0</v>
      </c>
      <c r="R276" s="66">
        <v>16</v>
      </c>
      <c r="S276" s="66">
        <v>16</v>
      </c>
      <c r="T276" s="18">
        <v>0</v>
      </c>
      <c r="U276" s="18">
        <f t="shared" si="31"/>
        <v>0</v>
      </c>
      <c r="V276" s="66">
        <v>52</v>
      </c>
      <c r="W276" s="66">
        <v>80</v>
      </c>
      <c r="X276" s="18">
        <v>0</v>
      </c>
      <c r="Y276" s="18">
        <f t="shared" si="32"/>
        <v>0</v>
      </c>
      <c r="Z276" s="66">
        <v>91</v>
      </c>
      <c r="AA276" s="66">
        <v>275</v>
      </c>
      <c r="AB276" s="18">
        <v>0</v>
      </c>
      <c r="AC276" s="10">
        <f t="shared" si="33"/>
        <v>0</v>
      </c>
    </row>
    <row r="277" spans="1:29">
      <c r="A277" s="17">
        <v>271</v>
      </c>
      <c r="B277" s="18" t="s">
        <v>1617</v>
      </c>
      <c r="C277" s="7" t="s">
        <v>588</v>
      </c>
      <c r="D277" s="18" t="s">
        <v>26</v>
      </c>
      <c r="E277" s="7">
        <v>3845</v>
      </c>
      <c r="F277" s="7">
        <v>11</v>
      </c>
      <c r="G277" s="18">
        <f t="shared" si="34"/>
        <v>10</v>
      </c>
      <c r="H277" s="7">
        <v>1</v>
      </c>
      <c r="I277" s="18">
        <v>0</v>
      </c>
      <c r="J277" s="18">
        <v>0</v>
      </c>
      <c r="K277" s="66">
        <v>60</v>
      </c>
      <c r="L277" s="18">
        <v>0</v>
      </c>
      <c r="M277" s="18">
        <f t="shared" si="29"/>
        <v>0</v>
      </c>
      <c r="N277" s="66">
        <v>11</v>
      </c>
      <c r="O277" s="66">
        <v>88</v>
      </c>
      <c r="P277" s="18">
        <v>0</v>
      </c>
      <c r="Q277" s="18">
        <f t="shared" si="30"/>
        <v>0</v>
      </c>
      <c r="R277" s="66">
        <v>32</v>
      </c>
      <c r="S277" s="66">
        <v>16</v>
      </c>
      <c r="T277" s="18">
        <v>0</v>
      </c>
      <c r="U277" s="18">
        <f t="shared" si="31"/>
        <v>3845</v>
      </c>
      <c r="V277" s="66">
        <v>115</v>
      </c>
      <c r="W277" s="66">
        <v>80</v>
      </c>
      <c r="X277" s="18">
        <v>0</v>
      </c>
      <c r="Y277" s="18">
        <f t="shared" si="32"/>
        <v>3845</v>
      </c>
      <c r="Z277" s="66">
        <v>172</v>
      </c>
      <c r="AA277" s="66">
        <v>275</v>
      </c>
      <c r="AB277" s="18">
        <v>0</v>
      </c>
      <c r="AC277" s="10">
        <f t="shared" si="33"/>
        <v>0</v>
      </c>
    </row>
    <row r="278" spans="1:29">
      <c r="A278" s="17">
        <v>272</v>
      </c>
      <c r="B278" s="18" t="s">
        <v>1617</v>
      </c>
      <c r="C278" s="7" t="s">
        <v>403</v>
      </c>
      <c r="D278" s="18" t="s">
        <v>26</v>
      </c>
      <c r="E278" s="7">
        <v>4175</v>
      </c>
      <c r="F278" s="7">
        <v>10</v>
      </c>
      <c r="G278" s="18">
        <f t="shared" si="34"/>
        <v>9</v>
      </c>
      <c r="H278" s="7">
        <v>1</v>
      </c>
      <c r="I278" s="18">
        <v>0</v>
      </c>
      <c r="J278" s="18">
        <v>0</v>
      </c>
      <c r="K278" s="66">
        <v>60</v>
      </c>
      <c r="L278" s="18">
        <v>0</v>
      </c>
      <c r="M278" s="18">
        <f t="shared" si="29"/>
        <v>0</v>
      </c>
      <c r="N278" s="66">
        <v>10</v>
      </c>
      <c r="O278" s="66">
        <v>88</v>
      </c>
      <c r="P278" s="18">
        <v>0</v>
      </c>
      <c r="Q278" s="18">
        <f t="shared" si="30"/>
        <v>0</v>
      </c>
      <c r="R278" s="66">
        <v>24</v>
      </c>
      <c r="S278" s="66">
        <v>16</v>
      </c>
      <c r="T278" s="18">
        <v>0</v>
      </c>
      <c r="U278" s="18">
        <f t="shared" si="31"/>
        <v>4175</v>
      </c>
      <c r="V278" s="66">
        <v>60</v>
      </c>
      <c r="W278" s="66">
        <v>80</v>
      </c>
      <c r="X278" s="18">
        <v>0</v>
      </c>
      <c r="Y278" s="18">
        <f t="shared" si="32"/>
        <v>0</v>
      </c>
      <c r="Z278" s="66">
        <v>124</v>
      </c>
      <c r="AA278" s="66">
        <v>275</v>
      </c>
      <c r="AB278" s="18">
        <v>0</v>
      </c>
      <c r="AC278" s="10">
        <f t="shared" si="33"/>
        <v>0</v>
      </c>
    </row>
    <row r="279" spans="1:29">
      <c r="A279" s="17">
        <v>273</v>
      </c>
      <c r="B279" s="18" t="s">
        <v>1617</v>
      </c>
      <c r="C279" s="7" t="s">
        <v>561</v>
      </c>
      <c r="D279" s="18" t="s">
        <v>26</v>
      </c>
      <c r="E279" s="7">
        <v>5301</v>
      </c>
      <c r="F279" s="7">
        <v>11</v>
      </c>
      <c r="G279" s="18">
        <f t="shared" si="34"/>
        <v>10</v>
      </c>
      <c r="H279" s="7">
        <v>1</v>
      </c>
      <c r="I279" s="18">
        <v>0</v>
      </c>
      <c r="J279" s="18">
        <v>0</v>
      </c>
      <c r="K279" s="66">
        <v>60</v>
      </c>
      <c r="L279" s="18">
        <v>0</v>
      </c>
      <c r="M279" s="18">
        <f t="shared" si="29"/>
        <v>0</v>
      </c>
      <c r="N279" s="66">
        <v>11</v>
      </c>
      <c r="O279" s="66">
        <v>88</v>
      </c>
      <c r="P279" s="18">
        <v>0</v>
      </c>
      <c r="Q279" s="18">
        <f t="shared" si="30"/>
        <v>0</v>
      </c>
      <c r="R279" s="66">
        <v>51</v>
      </c>
      <c r="S279" s="66">
        <v>16</v>
      </c>
      <c r="T279" s="18">
        <v>0</v>
      </c>
      <c r="U279" s="18">
        <f t="shared" si="31"/>
        <v>5301</v>
      </c>
      <c r="V279" s="66">
        <v>129</v>
      </c>
      <c r="W279" s="66">
        <v>80</v>
      </c>
      <c r="X279" s="18">
        <v>0</v>
      </c>
      <c r="Y279" s="18">
        <f t="shared" si="32"/>
        <v>5301</v>
      </c>
      <c r="Z279" s="66">
        <v>284</v>
      </c>
      <c r="AA279" s="66">
        <v>275</v>
      </c>
      <c r="AB279" s="18">
        <v>0</v>
      </c>
      <c r="AC279" s="10">
        <f t="shared" si="33"/>
        <v>5301</v>
      </c>
    </row>
    <row r="280" spans="1:29">
      <c r="A280" s="17">
        <v>274</v>
      </c>
      <c r="B280" s="18" t="s">
        <v>1617</v>
      </c>
      <c r="C280" s="7" t="s">
        <v>403</v>
      </c>
      <c r="D280" s="18" t="s">
        <v>26</v>
      </c>
      <c r="E280" s="7">
        <v>4970</v>
      </c>
      <c r="F280" s="7">
        <v>13</v>
      </c>
      <c r="G280" s="18">
        <f t="shared" si="34"/>
        <v>13</v>
      </c>
      <c r="H280" s="7">
        <v>0</v>
      </c>
      <c r="I280" s="18">
        <v>0</v>
      </c>
      <c r="J280" s="18">
        <v>0</v>
      </c>
      <c r="K280" s="66">
        <v>60</v>
      </c>
      <c r="L280" s="18">
        <v>0</v>
      </c>
      <c r="M280" s="18">
        <f t="shared" si="29"/>
        <v>0</v>
      </c>
      <c r="N280" s="66">
        <v>13</v>
      </c>
      <c r="O280" s="66">
        <v>88</v>
      </c>
      <c r="P280" s="18">
        <v>0</v>
      </c>
      <c r="Q280" s="18">
        <f t="shared" si="30"/>
        <v>0</v>
      </c>
      <c r="R280" s="66">
        <v>17</v>
      </c>
      <c r="S280" s="66">
        <v>16</v>
      </c>
      <c r="T280" s="18">
        <v>0</v>
      </c>
      <c r="U280" s="18">
        <f t="shared" si="31"/>
        <v>4970</v>
      </c>
      <c r="V280" s="66">
        <v>63</v>
      </c>
      <c r="W280" s="66">
        <v>80</v>
      </c>
      <c r="X280" s="18">
        <v>0</v>
      </c>
      <c r="Y280" s="18">
        <f t="shared" si="32"/>
        <v>0</v>
      </c>
      <c r="Z280" s="66">
        <v>83</v>
      </c>
      <c r="AA280" s="66">
        <v>275</v>
      </c>
      <c r="AB280" s="18">
        <v>0</v>
      </c>
      <c r="AC280" s="10">
        <f t="shared" si="33"/>
        <v>0</v>
      </c>
    </row>
    <row r="281" spans="1:29">
      <c r="A281" s="17">
        <v>275</v>
      </c>
      <c r="B281" s="18" t="s">
        <v>1617</v>
      </c>
      <c r="C281" s="7" t="s">
        <v>561</v>
      </c>
      <c r="D281" s="18" t="s">
        <v>26</v>
      </c>
      <c r="E281" s="7">
        <v>6194</v>
      </c>
      <c r="F281" s="7">
        <v>37</v>
      </c>
      <c r="G281" s="18">
        <f t="shared" si="34"/>
        <v>37</v>
      </c>
      <c r="H281" s="7">
        <v>0</v>
      </c>
      <c r="I281" s="18">
        <v>0</v>
      </c>
      <c r="J281" s="18">
        <v>0</v>
      </c>
      <c r="K281" s="66">
        <v>60</v>
      </c>
      <c r="L281" s="18">
        <v>0</v>
      </c>
      <c r="M281" s="18">
        <f t="shared" si="29"/>
        <v>0</v>
      </c>
      <c r="N281" s="66">
        <v>37</v>
      </c>
      <c r="O281" s="66">
        <v>88</v>
      </c>
      <c r="P281" s="18">
        <v>0</v>
      </c>
      <c r="Q281" s="18">
        <f t="shared" si="30"/>
        <v>0</v>
      </c>
      <c r="R281" s="66">
        <v>7</v>
      </c>
      <c r="S281" s="66">
        <v>16</v>
      </c>
      <c r="T281" s="18">
        <v>0</v>
      </c>
      <c r="U281" s="18">
        <f t="shared" si="31"/>
        <v>0</v>
      </c>
      <c r="V281" s="66">
        <v>37</v>
      </c>
      <c r="W281" s="66">
        <v>80</v>
      </c>
      <c r="X281" s="18">
        <v>0</v>
      </c>
      <c r="Y281" s="18">
        <f t="shared" si="32"/>
        <v>0</v>
      </c>
      <c r="Z281" s="66">
        <v>137</v>
      </c>
      <c r="AA281" s="66">
        <v>275</v>
      </c>
      <c r="AB281" s="18">
        <v>0</v>
      </c>
      <c r="AC281" s="10">
        <f t="shared" si="33"/>
        <v>0</v>
      </c>
    </row>
    <row r="282" spans="1:29">
      <c r="A282" s="17">
        <v>276</v>
      </c>
      <c r="B282" s="18" t="s">
        <v>1617</v>
      </c>
      <c r="C282" s="7" t="s">
        <v>543</v>
      </c>
      <c r="D282" s="18" t="s">
        <v>26</v>
      </c>
      <c r="E282" s="7">
        <v>5238</v>
      </c>
      <c r="F282" s="7">
        <v>38</v>
      </c>
      <c r="G282" s="18">
        <f t="shared" si="34"/>
        <v>38</v>
      </c>
      <c r="H282" s="7">
        <v>0</v>
      </c>
      <c r="I282" s="18">
        <v>0</v>
      </c>
      <c r="J282" s="18">
        <v>0</v>
      </c>
      <c r="K282" s="66">
        <v>60</v>
      </c>
      <c r="L282" s="18">
        <v>0</v>
      </c>
      <c r="M282" s="18">
        <f t="shared" si="29"/>
        <v>0</v>
      </c>
      <c r="N282" s="66">
        <v>38</v>
      </c>
      <c r="O282" s="66">
        <v>88</v>
      </c>
      <c r="P282" s="18">
        <v>0</v>
      </c>
      <c r="Q282" s="18">
        <f t="shared" si="30"/>
        <v>0</v>
      </c>
      <c r="R282" s="66">
        <v>3</v>
      </c>
      <c r="S282" s="66">
        <v>16</v>
      </c>
      <c r="T282" s="18">
        <v>0</v>
      </c>
      <c r="U282" s="18">
        <f t="shared" si="31"/>
        <v>0</v>
      </c>
      <c r="V282" s="66">
        <v>16</v>
      </c>
      <c r="W282" s="66">
        <v>80</v>
      </c>
      <c r="X282" s="18">
        <v>0</v>
      </c>
      <c r="Y282" s="18">
        <f t="shared" si="32"/>
        <v>0</v>
      </c>
      <c r="Z282" s="66">
        <v>72</v>
      </c>
      <c r="AA282" s="66">
        <v>275</v>
      </c>
      <c r="AB282" s="18">
        <v>0</v>
      </c>
      <c r="AC282" s="10">
        <f t="shared" si="33"/>
        <v>0</v>
      </c>
    </row>
    <row r="283" spans="1:29">
      <c r="A283" s="17">
        <v>277</v>
      </c>
      <c r="B283" s="18" t="s">
        <v>1617</v>
      </c>
      <c r="C283" s="7" t="s">
        <v>589</v>
      </c>
      <c r="D283" s="18" t="s">
        <v>26</v>
      </c>
      <c r="E283" s="7">
        <v>5810</v>
      </c>
      <c r="F283" s="7">
        <v>28</v>
      </c>
      <c r="G283" s="18">
        <f t="shared" si="34"/>
        <v>28</v>
      </c>
      <c r="H283" s="7">
        <v>0</v>
      </c>
      <c r="I283" s="18">
        <v>0</v>
      </c>
      <c r="J283" s="18">
        <v>0</v>
      </c>
      <c r="K283" s="66">
        <v>60</v>
      </c>
      <c r="L283" s="18">
        <v>0</v>
      </c>
      <c r="M283" s="18">
        <f t="shared" si="29"/>
        <v>0</v>
      </c>
      <c r="N283" s="66">
        <v>28</v>
      </c>
      <c r="O283" s="66">
        <v>88</v>
      </c>
      <c r="P283" s="18">
        <v>0</v>
      </c>
      <c r="Q283" s="18">
        <f t="shared" si="30"/>
        <v>0</v>
      </c>
      <c r="R283" s="66">
        <v>5</v>
      </c>
      <c r="S283" s="66">
        <v>16</v>
      </c>
      <c r="T283" s="18">
        <v>0</v>
      </c>
      <c r="U283" s="18">
        <f t="shared" si="31"/>
        <v>0</v>
      </c>
      <c r="V283" s="66">
        <v>26</v>
      </c>
      <c r="W283" s="66">
        <v>80</v>
      </c>
      <c r="X283" s="18">
        <v>0</v>
      </c>
      <c r="Y283" s="18">
        <f t="shared" si="32"/>
        <v>0</v>
      </c>
      <c r="Z283" s="66">
        <v>108</v>
      </c>
      <c r="AA283" s="66">
        <v>275</v>
      </c>
      <c r="AB283" s="18">
        <v>0</v>
      </c>
      <c r="AC283" s="10">
        <f t="shared" si="33"/>
        <v>0</v>
      </c>
    </row>
    <row r="284" spans="1:29">
      <c r="A284" s="17">
        <v>278</v>
      </c>
      <c r="B284" s="18" t="s">
        <v>1617</v>
      </c>
      <c r="C284" s="7" t="s">
        <v>403</v>
      </c>
      <c r="D284" s="18" t="s">
        <v>26</v>
      </c>
      <c r="E284" s="7">
        <v>6620</v>
      </c>
      <c r="F284" s="7">
        <v>44</v>
      </c>
      <c r="G284" s="18">
        <f t="shared" si="34"/>
        <v>44</v>
      </c>
      <c r="H284" s="79">
        <v>0</v>
      </c>
      <c r="I284" s="18">
        <v>0</v>
      </c>
      <c r="J284" s="18">
        <v>0</v>
      </c>
      <c r="K284" s="66">
        <v>60</v>
      </c>
      <c r="L284" s="18">
        <v>0</v>
      </c>
      <c r="M284" s="18">
        <f t="shared" si="29"/>
        <v>0</v>
      </c>
      <c r="N284" s="66">
        <v>44</v>
      </c>
      <c r="O284" s="66">
        <v>88</v>
      </c>
      <c r="P284" s="18">
        <v>0</v>
      </c>
      <c r="Q284" s="18">
        <f t="shared" si="30"/>
        <v>0</v>
      </c>
      <c r="R284" s="66">
        <v>0</v>
      </c>
      <c r="S284" s="66">
        <v>16</v>
      </c>
      <c r="T284" s="18">
        <v>0</v>
      </c>
      <c r="U284" s="18">
        <f t="shared" si="31"/>
        <v>0</v>
      </c>
      <c r="V284" s="66">
        <v>0</v>
      </c>
      <c r="W284" s="66">
        <v>80</v>
      </c>
      <c r="X284" s="18">
        <v>0</v>
      </c>
      <c r="Y284" s="18">
        <f t="shared" si="32"/>
        <v>0</v>
      </c>
      <c r="Z284" s="66">
        <v>13</v>
      </c>
      <c r="AA284" s="66">
        <v>275</v>
      </c>
      <c r="AB284" s="18">
        <v>0</v>
      </c>
      <c r="AC284" s="10">
        <f t="shared" si="33"/>
        <v>0</v>
      </c>
    </row>
    <row r="285" spans="1:29">
      <c r="A285" s="17">
        <v>279</v>
      </c>
      <c r="B285" s="18" t="s">
        <v>1617</v>
      </c>
      <c r="C285" s="7" t="s">
        <v>551</v>
      </c>
      <c r="D285" s="18" t="s">
        <v>26</v>
      </c>
      <c r="E285" s="7">
        <v>8020</v>
      </c>
      <c r="F285" s="7">
        <v>31</v>
      </c>
      <c r="G285" s="18">
        <f t="shared" si="34"/>
        <v>31</v>
      </c>
      <c r="H285" s="79">
        <v>0</v>
      </c>
      <c r="I285" s="18">
        <v>0</v>
      </c>
      <c r="J285" s="18">
        <v>0</v>
      </c>
      <c r="K285" s="66">
        <v>60</v>
      </c>
      <c r="L285" s="18">
        <v>0</v>
      </c>
      <c r="M285" s="18">
        <f t="shared" si="29"/>
        <v>0</v>
      </c>
      <c r="N285" s="66">
        <v>31</v>
      </c>
      <c r="O285" s="66">
        <v>88</v>
      </c>
      <c r="P285" s="18">
        <v>0</v>
      </c>
      <c r="Q285" s="18">
        <f t="shared" si="30"/>
        <v>0</v>
      </c>
      <c r="R285" s="66">
        <v>0</v>
      </c>
      <c r="S285" s="66">
        <v>16</v>
      </c>
      <c r="T285" s="18">
        <v>0</v>
      </c>
      <c r="U285" s="18">
        <f t="shared" si="31"/>
        <v>0</v>
      </c>
      <c r="V285" s="66">
        <v>0</v>
      </c>
      <c r="W285" s="66">
        <v>80</v>
      </c>
      <c r="X285" s="18">
        <v>0</v>
      </c>
      <c r="Y285" s="18">
        <f t="shared" si="32"/>
        <v>0</v>
      </c>
      <c r="Z285" s="66">
        <v>15</v>
      </c>
      <c r="AA285" s="66">
        <v>275</v>
      </c>
      <c r="AB285" s="18">
        <v>0</v>
      </c>
      <c r="AC285" s="10">
        <f t="shared" si="33"/>
        <v>0</v>
      </c>
    </row>
    <row r="286" spans="1:29">
      <c r="A286" s="17">
        <v>280</v>
      </c>
      <c r="B286" s="18" t="s">
        <v>1617</v>
      </c>
      <c r="C286" s="7" t="s">
        <v>590</v>
      </c>
      <c r="D286" s="18" t="s">
        <v>26</v>
      </c>
      <c r="E286" s="7">
        <v>9885</v>
      </c>
      <c r="F286" s="7">
        <v>40</v>
      </c>
      <c r="G286" s="18">
        <f t="shared" si="34"/>
        <v>40</v>
      </c>
      <c r="H286" s="79">
        <v>0</v>
      </c>
      <c r="I286" s="18">
        <v>0</v>
      </c>
      <c r="J286" s="18">
        <v>0</v>
      </c>
      <c r="K286" s="66">
        <v>60</v>
      </c>
      <c r="L286" s="18">
        <v>0</v>
      </c>
      <c r="M286" s="18">
        <f t="shared" si="29"/>
        <v>0</v>
      </c>
      <c r="N286" s="66">
        <v>40</v>
      </c>
      <c r="O286" s="66">
        <v>88</v>
      </c>
      <c r="P286" s="18">
        <v>0</v>
      </c>
      <c r="Q286" s="18">
        <f t="shared" si="30"/>
        <v>0</v>
      </c>
      <c r="R286" s="66">
        <v>0</v>
      </c>
      <c r="S286" s="66">
        <v>16</v>
      </c>
      <c r="T286" s="18">
        <v>0</v>
      </c>
      <c r="U286" s="18">
        <f t="shared" si="31"/>
        <v>0</v>
      </c>
      <c r="V286" s="66">
        <v>0</v>
      </c>
      <c r="W286" s="66">
        <v>80</v>
      </c>
      <c r="X286" s="18">
        <v>0</v>
      </c>
      <c r="Y286" s="18">
        <f t="shared" si="32"/>
        <v>0</v>
      </c>
      <c r="Z286" s="66">
        <v>12</v>
      </c>
      <c r="AA286" s="66">
        <v>275</v>
      </c>
      <c r="AB286" s="18">
        <v>0</v>
      </c>
      <c r="AC286" s="10">
        <f t="shared" si="33"/>
        <v>0</v>
      </c>
    </row>
    <row r="287" spans="1:29">
      <c r="A287" s="17">
        <v>281</v>
      </c>
      <c r="B287" s="18" t="s">
        <v>1617</v>
      </c>
      <c r="C287" s="7" t="s">
        <v>591</v>
      </c>
      <c r="D287" s="18" t="s">
        <v>26</v>
      </c>
      <c r="E287" s="7">
        <v>5928</v>
      </c>
      <c r="F287" s="7">
        <v>169</v>
      </c>
      <c r="G287" s="18">
        <f t="shared" si="34"/>
        <v>169</v>
      </c>
      <c r="H287" s="79">
        <v>0</v>
      </c>
      <c r="I287" s="18">
        <v>0</v>
      </c>
      <c r="J287" s="18">
        <v>0</v>
      </c>
      <c r="K287" s="66">
        <v>60</v>
      </c>
      <c r="L287" s="18">
        <v>0</v>
      </c>
      <c r="M287" s="18">
        <f t="shared" si="29"/>
        <v>5928</v>
      </c>
      <c r="N287" s="66">
        <v>169</v>
      </c>
      <c r="O287" s="66">
        <v>88</v>
      </c>
      <c r="P287" s="18">
        <v>0</v>
      </c>
      <c r="Q287" s="18">
        <f t="shared" si="30"/>
        <v>5928</v>
      </c>
      <c r="R287" s="66">
        <v>0</v>
      </c>
      <c r="S287" s="66">
        <v>16</v>
      </c>
      <c r="T287" s="18">
        <v>0</v>
      </c>
      <c r="U287" s="18">
        <f t="shared" si="31"/>
        <v>0</v>
      </c>
      <c r="V287" s="66">
        <v>0</v>
      </c>
      <c r="W287" s="66">
        <v>80</v>
      </c>
      <c r="X287" s="18">
        <v>0</v>
      </c>
      <c r="Y287" s="18">
        <f t="shared" si="32"/>
        <v>0</v>
      </c>
      <c r="Z287" s="66">
        <v>26</v>
      </c>
      <c r="AA287" s="66">
        <v>275</v>
      </c>
      <c r="AB287" s="18">
        <v>0</v>
      </c>
      <c r="AC287" s="10">
        <f t="shared" si="33"/>
        <v>0</v>
      </c>
    </row>
    <row r="288" spans="1:29">
      <c r="A288" s="17">
        <v>282</v>
      </c>
      <c r="B288" s="18" t="s">
        <v>1617</v>
      </c>
      <c r="C288" s="7" t="s">
        <v>551</v>
      </c>
      <c r="D288" s="18" t="s">
        <v>26</v>
      </c>
      <c r="E288" s="7">
        <v>4196</v>
      </c>
      <c r="F288" s="7">
        <v>24</v>
      </c>
      <c r="G288" s="18">
        <f t="shared" si="34"/>
        <v>24</v>
      </c>
      <c r="H288" s="79">
        <v>0</v>
      </c>
      <c r="I288" s="18">
        <v>0</v>
      </c>
      <c r="J288" s="18">
        <v>0</v>
      </c>
      <c r="K288" s="66">
        <v>60</v>
      </c>
      <c r="L288" s="18">
        <v>0</v>
      </c>
      <c r="M288" s="18">
        <f t="shared" si="29"/>
        <v>0</v>
      </c>
      <c r="N288" s="66">
        <v>24</v>
      </c>
      <c r="O288" s="66">
        <v>88</v>
      </c>
      <c r="P288" s="18">
        <v>0</v>
      </c>
      <c r="Q288" s="18">
        <f t="shared" si="30"/>
        <v>0</v>
      </c>
      <c r="R288" s="66">
        <v>0</v>
      </c>
      <c r="S288" s="66">
        <v>16</v>
      </c>
      <c r="T288" s="18">
        <v>0</v>
      </c>
      <c r="U288" s="18">
        <f t="shared" si="31"/>
        <v>0</v>
      </c>
      <c r="V288" s="66">
        <v>0</v>
      </c>
      <c r="W288" s="66">
        <v>80</v>
      </c>
      <c r="X288" s="18">
        <v>0</v>
      </c>
      <c r="Y288" s="18">
        <f t="shared" si="32"/>
        <v>0</v>
      </c>
      <c r="Z288" s="66">
        <v>287</v>
      </c>
      <c r="AA288" s="66">
        <v>275</v>
      </c>
      <c r="AB288" s="18">
        <v>0</v>
      </c>
      <c r="AC288" s="10">
        <f t="shared" si="33"/>
        <v>4196</v>
      </c>
    </row>
    <row r="289" spans="1:29">
      <c r="A289" s="17">
        <v>283</v>
      </c>
      <c r="B289" s="18" t="s">
        <v>1617</v>
      </c>
      <c r="C289" s="7" t="s">
        <v>592</v>
      </c>
      <c r="D289" s="18" t="s">
        <v>26</v>
      </c>
      <c r="E289" s="7">
        <v>4914</v>
      </c>
      <c r="F289" s="7">
        <v>13</v>
      </c>
      <c r="G289" s="18">
        <f t="shared" si="34"/>
        <v>13</v>
      </c>
      <c r="H289" s="79">
        <v>0</v>
      </c>
      <c r="I289" s="18">
        <v>0</v>
      </c>
      <c r="J289" s="18">
        <v>0</v>
      </c>
      <c r="K289" s="66">
        <v>60</v>
      </c>
      <c r="L289" s="18">
        <v>0</v>
      </c>
      <c r="M289" s="18">
        <f t="shared" ref="M289:M351" si="35">IF((F289&gt;K289),E289,0)</f>
        <v>0</v>
      </c>
      <c r="N289" s="66">
        <v>13</v>
      </c>
      <c r="O289" s="66">
        <v>88</v>
      </c>
      <c r="P289" s="18">
        <v>0</v>
      </c>
      <c r="Q289" s="18">
        <f t="shared" ref="Q289:Q351" si="36">IF((N289&gt;O289),E289,0)</f>
        <v>0</v>
      </c>
      <c r="R289" s="66">
        <v>0</v>
      </c>
      <c r="S289" s="66">
        <v>16</v>
      </c>
      <c r="T289" s="18">
        <v>0</v>
      </c>
      <c r="U289" s="18">
        <f t="shared" ref="U289:U351" si="37">IF((R289&gt;S289),E289,0)</f>
        <v>0</v>
      </c>
      <c r="V289" s="66">
        <v>0</v>
      </c>
      <c r="W289" s="66">
        <v>80</v>
      </c>
      <c r="X289" s="18">
        <v>0</v>
      </c>
      <c r="Y289" s="18">
        <f t="shared" ref="Y289:Y351" si="38">IF((V289&gt;W289),E289,0)</f>
        <v>0</v>
      </c>
      <c r="Z289" s="66">
        <v>204</v>
      </c>
      <c r="AA289" s="66">
        <v>275</v>
      </c>
      <c r="AB289" s="18">
        <v>0</v>
      </c>
      <c r="AC289" s="10">
        <f t="shared" ref="AC289:AC351" si="39">IF((Z289&gt;AA289),E289,0)</f>
        <v>0</v>
      </c>
    </row>
    <row r="290" spans="1:29">
      <c r="A290" s="17">
        <v>284</v>
      </c>
      <c r="B290" s="18" t="s">
        <v>1617</v>
      </c>
      <c r="C290" s="7" t="s">
        <v>593</v>
      </c>
      <c r="D290" s="18" t="s">
        <v>26</v>
      </c>
      <c r="E290" s="7">
        <v>4127</v>
      </c>
      <c r="F290" s="7">
        <v>7</v>
      </c>
      <c r="G290" s="18">
        <f t="shared" si="34"/>
        <v>7</v>
      </c>
      <c r="H290" s="79">
        <v>0</v>
      </c>
      <c r="I290" s="18">
        <v>0</v>
      </c>
      <c r="J290" s="18">
        <v>0</v>
      </c>
      <c r="K290" s="66">
        <v>60</v>
      </c>
      <c r="L290" s="18">
        <v>0</v>
      </c>
      <c r="M290" s="18">
        <f t="shared" si="35"/>
        <v>0</v>
      </c>
      <c r="N290" s="66">
        <v>7</v>
      </c>
      <c r="O290" s="66">
        <v>88</v>
      </c>
      <c r="P290" s="18">
        <v>0</v>
      </c>
      <c r="Q290" s="18">
        <f t="shared" si="36"/>
        <v>0</v>
      </c>
      <c r="R290" s="66">
        <v>0</v>
      </c>
      <c r="S290" s="66">
        <v>16</v>
      </c>
      <c r="T290" s="18">
        <v>0</v>
      </c>
      <c r="U290" s="18">
        <f t="shared" si="37"/>
        <v>0</v>
      </c>
      <c r="V290" s="66">
        <v>0</v>
      </c>
      <c r="W290" s="66">
        <v>80</v>
      </c>
      <c r="X290" s="18">
        <v>0</v>
      </c>
      <c r="Y290" s="18">
        <f t="shared" si="38"/>
        <v>0</v>
      </c>
      <c r="Z290" s="66">
        <v>59</v>
      </c>
      <c r="AA290" s="66">
        <v>275</v>
      </c>
      <c r="AB290" s="18">
        <v>0</v>
      </c>
      <c r="AC290" s="10">
        <f t="shared" si="39"/>
        <v>0</v>
      </c>
    </row>
    <row r="291" spans="1:29">
      <c r="A291" s="17">
        <v>285</v>
      </c>
      <c r="B291" s="18" t="s">
        <v>1617</v>
      </c>
      <c r="C291" s="7" t="s">
        <v>594</v>
      </c>
      <c r="D291" s="18" t="s">
        <v>26</v>
      </c>
      <c r="E291" s="7">
        <v>9041</v>
      </c>
      <c r="F291" s="7">
        <v>10</v>
      </c>
      <c r="G291" s="18">
        <f t="shared" si="34"/>
        <v>10</v>
      </c>
      <c r="H291" s="79">
        <v>0</v>
      </c>
      <c r="I291" s="18">
        <v>0</v>
      </c>
      <c r="J291" s="18">
        <v>0</v>
      </c>
      <c r="K291" s="66">
        <v>60</v>
      </c>
      <c r="L291" s="18">
        <v>0</v>
      </c>
      <c r="M291" s="18">
        <f t="shared" si="35"/>
        <v>0</v>
      </c>
      <c r="N291" s="66">
        <v>10</v>
      </c>
      <c r="O291" s="66">
        <v>88</v>
      </c>
      <c r="P291" s="18">
        <v>0</v>
      </c>
      <c r="Q291" s="18">
        <f t="shared" si="36"/>
        <v>0</v>
      </c>
      <c r="R291" s="66">
        <v>0</v>
      </c>
      <c r="S291" s="66">
        <v>16</v>
      </c>
      <c r="T291" s="18">
        <v>0</v>
      </c>
      <c r="U291" s="18">
        <f t="shared" si="37"/>
        <v>0</v>
      </c>
      <c r="V291" s="66">
        <v>0</v>
      </c>
      <c r="W291" s="66">
        <v>80</v>
      </c>
      <c r="X291" s="18">
        <v>0</v>
      </c>
      <c r="Y291" s="18">
        <f t="shared" si="38"/>
        <v>0</v>
      </c>
      <c r="Z291" s="66">
        <v>59</v>
      </c>
      <c r="AA291" s="66">
        <v>275</v>
      </c>
      <c r="AB291" s="18">
        <v>0</v>
      </c>
      <c r="AC291" s="10">
        <f t="shared" si="39"/>
        <v>0</v>
      </c>
    </row>
    <row r="292" spans="1:29">
      <c r="A292" s="17">
        <v>286</v>
      </c>
      <c r="B292" s="18" t="s">
        <v>1617</v>
      </c>
      <c r="C292" s="7" t="s">
        <v>595</v>
      </c>
      <c r="D292" s="18" t="s">
        <v>26</v>
      </c>
      <c r="E292" s="7">
        <v>9537</v>
      </c>
      <c r="F292" s="7">
        <v>20</v>
      </c>
      <c r="G292" s="18">
        <f t="shared" si="34"/>
        <v>20</v>
      </c>
      <c r="H292" s="79">
        <v>0</v>
      </c>
      <c r="I292" s="18">
        <v>0</v>
      </c>
      <c r="J292" s="18">
        <v>0</v>
      </c>
      <c r="K292" s="66">
        <v>60</v>
      </c>
      <c r="L292" s="18">
        <v>0</v>
      </c>
      <c r="M292" s="18">
        <f t="shared" si="35"/>
        <v>0</v>
      </c>
      <c r="N292" s="66">
        <v>20</v>
      </c>
      <c r="O292" s="66">
        <v>88</v>
      </c>
      <c r="P292" s="18">
        <v>0</v>
      </c>
      <c r="Q292" s="18">
        <f t="shared" si="36"/>
        <v>0</v>
      </c>
      <c r="R292" s="66">
        <v>0</v>
      </c>
      <c r="S292" s="66">
        <v>16</v>
      </c>
      <c r="T292" s="18">
        <v>0</v>
      </c>
      <c r="U292" s="18">
        <f t="shared" si="37"/>
        <v>0</v>
      </c>
      <c r="V292" s="66">
        <v>0</v>
      </c>
      <c r="W292" s="66">
        <v>80</v>
      </c>
      <c r="X292" s="18">
        <v>0</v>
      </c>
      <c r="Y292" s="18">
        <f t="shared" si="38"/>
        <v>0</v>
      </c>
      <c r="Z292" s="66">
        <v>220</v>
      </c>
      <c r="AA292" s="66">
        <v>275</v>
      </c>
      <c r="AB292" s="18">
        <v>0</v>
      </c>
      <c r="AC292" s="10">
        <f t="shared" si="39"/>
        <v>0</v>
      </c>
    </row>
    <row r="293" spans="1:29">
      <c r="A293" s="17">
        <v>287</v>
      </c>
      <c r="B293" s="18" t="s">
        <v>1617</v>
      </c>
      <c r="C293" s="7" t="s">
        <v>403</v>
      </c>
      <c r="D293" s="18" t="s">
        <v>26</v>
      </c>
      <c r="E293" s="7">
        <v>6126</v>
      </c>
      <c r="F293" s="7">
        <v>4</v>
      </c>
      <c r="G293" s="18">
        <f t="shared" si="34"/>
        <v>4</v>
      </c>
      <c r="H293" s="79">
        <v>0</v>
      </c>
      <c r="I293" s="18">
        <v>0</v>
      </c>
      <c r="J293" s="18">
        <v>0</v>
      </c>
      <c r="K293" s="66">
        <v>60</v>
      </c>
      <c r="L293" s="18">
        <v>0</v>
      </c>
      <c r="M293" s="18">
        <f t="shared" si="35"/>
        <v>0</v>
      </c>
      <c r="N293" s="66">
        <v>4</v>
      </c>
      <c r="O293" s="66">
        <v>88</v>
      </c>
      <c r="P293" s="18">
        <v>0</v>
      </c>
      <c r="Q293" s="18">
        <f t="shared" si="36"/>
        <v>0</v>
      </c>
      <c r="R293" s="66">
        <v>0</v>
      </c>
      <c r="S293" s="66">
        <v>16</v>
      </c>
      <c r="T293" s="18">
        <v>0</v>
      </c>
      <c r="U293" s="18">
        <f t="shared" si="37"/>
        <v>0</v>
      </c>
      <c r="V293" s="66">
        <v>0</v>
      </c>
      <c r="W293" s="66">
        <v>80</v>
      </c>
      <c r="X293" s="18">
        <v>0</v>
      </c>
      <c r="Y293" s="18">
        <f t="shared" si="38"/>
        <v>0</v>
      </c>
      <c r="Z293" s="66">
        <v>118</v>
      </c>
      <c r="AA293" s="66">
        <v>275</v>
      </c>
      <c r="AB293" s="18">
        <v>0</v>
      </c>
      <c r="AC293" s="10">
        <f t="shared" si="39"/>
        <v>0</v>
      </c>
    </row>
    <row r="294" spans="1:29">
      <c r="A294" s="17">
        <v>288</v>
      </c>
      <c r="B294" s="18" t="s">
        <v>1617</v>
      </c>
      <c r="C294" s="7" t="s">
        <v>596</v>
      </c>
      <c r="D294" s="18" t="s">
        <v>26</v>
      </c>
      <c r="E294" s="7">
        <v>3779</v>
      </c>
      <c r="F294" s="7">
        <v>5</v>
      </c>
      <c r="G294" s="18">
        <f t="shared" si="34"/>
        <v>5</v>
      </c>
      <c r="H294" s="7">
        <v>0</v>
      </c>
      <c r="I294" s="18">
        <v>0</v>
      </c>
      <c r="J294" s="18">
        <v>0</v>
      </c>
      <c r="K294" s="66">
        <v>60</v>
      </c>
      <c r="L294" s="18">
        <v>0</v>
      </c>
      <c r="M294" s="18">
        <f t="shared" si="35"/>
        <v>0</v>
      </c>
      <c r="N294" s="66">
        <v>5</v>
      </c>
      <c r="O294" s="66">
        <v>88</v>
      </c>
      <c r="P294" s="18">
        <v>0</v>
      </c>
      <c r="Q294" s="18">
        <f t="shared" si="36"/>
        <v>0</v>
      </c>
      <c r="R294" s="66">
        <v>17</v>
      </c>
      <c r="S294" s="66">
        <v>16</v>
      </c>
      <c r="T294" s="18">
        <v>0</v>
      </c>
      <c r="U294" s="18">
        <f t="shared" si="37"/>
        <v>3779</v>
      </c>
      <c r="V294" s="66">
        <v>1</v>
      </c>
      <c r="W294" s="66">
        <v>80</v>
      </c>
      <c r="X294" s="18">
        <v>0</v>
      </c>
      <c r="Y294" s="18">
        <f t="shared" si="38"/>
        <v>0</v>
      </c>
      <c r="Z294" s="66">
        <v>48</v>
      </c>
      <c r="AA294" s="66">
        <v>275</v>
      </c>
      <c r="AB294" s="18">
        <v>0</v>
      </c>
      <c r="AC294" s="10">
        <f t="shared" si="39"/>
        <v>0</v>
      </c>
    </row>
    <row r="295" spans="1:29">
      <c r="A295" s="17">
        <v>289</v>
      </c>
      <c r="B295" s="18" t="s">
        <v>1617</v>
      </c>
      <c r="C295" s="7" t="s">
        <v>317</v>
      </c>
      <c r="D295" s="18" t="s">
        <v>26</v>
      </c>
      <c r="E295" s="7">
        <v>4954</v>
      </c>
      <c r="F295" s="7">
        <v>8</v>
      </c>
      <c r="G295" s="18">
        <f t="shared" si="34"/>
        <v>8</v>
      </c>
      <c r="H295" s="7">
        <v>0</v>
      </c>
      <c r="I295" s="18">
        <v>0</v>
      </c>
      <c r="J295" s="18">
        <v>0</v>
      </c>
      <c r="K295" s="66">
        <v>60</v>
      </c>
      <c r="L295" s="18">
        <v>0</v>
      </c>
      <c r="M295" s="18">
        <f t="shared" si="35"/>
        <v>0</v>
      </c>
      <c r="N295" s="66">
        <v>8</v>
      </c>
      <c r="O295" s="66">
        <v>88</v>
      </c>
      <c r="P295" s="18">
        <v>0</v>
      </c>
      <c r="Q295" s="18">
        <f t="shared" si="36"/>
        <v>0</v>
      </c>
      <c r="R295" s="66">
        <v>124</v>
      </c>
      <c r="S295" s="66">
        <v>16</v>
      </c>
      <c r="T295" s="18">
        <v>0</v>
      </c>
      <c r="U295" s="18">
        <f t="shared" si="37"/>
        <v>4954</v>
      </c>
      <c r="V295" s="66">
        <v>6</v>
      </c>
      <c r="W295" s="66">
        <v>80</v>
      </c>
      <c r="X295" s="18">
        <v>0</v>
      </c>
      <c r="Y295" s="18">
        <f t="shared" si="38"/>
        <v>0</v>
      </c>
      <c r="Z295" s="66">
        <v>80</v>
      </c>
      <c r="AA295" s="66">
        <v>275</v>
      </c>
      <c r="AB295" s="18">
        <v>0</v>
      </c>
      <c r="AC295" s="10">
        <f t="shared" si="39"/>
        <v>0</v>
      </c>
    </row>
    <row r="296" spans="1:29">
      <c r="A296" s="17">
        <v>290</v>
      </c>
      <c r="B296" s="18" t="s">
        <v>1617</v>
      </c>
      <c r="C296" s="7" t="s">
        <v>385</v>
      </c>
      <c r="D296" s="18" t="s">
        <v>26</v>
      </c>
      <c r="E296" s="7">
        <v>5344</v>
      </c>
      <c r="F296" s="7">
        <v>10</v>
      </c>
      <c r="G296" s="18">
        <f t="shared" si="34"/>
        <v>10</v>
      </c>
      <c r="H296" s="7">
        <v>0</v>
      </c>
      <c r="I296" s="18">
        <v>0</v>
      </c>
      <c r="J296" s="18">
        <v>0</v>
      </c>
      <c r="K296" s="66">
        <v>60</v>
      </c>
      <c r="L296" s="18">
        <v>0</v>
      </c>
      <c r="M296" s="18">
        <f t="shared" si="35"/>
        <v>0</v>
      </c>
      <c r="N296" s="66">
        <v>10</v>
      </c>
      <c r="O296" s="66">
        <v>88</v>
      </c>
      <c r="P296" s="18">
        <v>0</v>
      </c>
      <c r="Q296" s="18">
        <f t="shared" si="36"/>
        <v>0</v>
      </c>
      <c r="R296" s="66">
        <v>69</v>
      </c>
      <c r="S296" s="66">
        <v>16</v>
      </c>
      <c r="T296" s="18">
        <v>0</v>
      </c>
      <c r="U296" s="18">
        <f t="shared" si="37"/>
        <v>5344</v>
      </c>
      <c r="V296" s="66">
        <v>4</v>
      </c>
      <c r="W296" s="66">
        <v>80</v>
      </c>
      <c r="X296" s="18">
        <v>0</v>
      </c>
      <c r="Y296" s="18">
        <f t="shared" si="38"/>
        <v>0</v>
      </c>
      <c r="Z296" s="66">
        <v>104</v>
      </c>
      <c r="AA296" s="66">
        <v>275</v>
      </c>
      <c r="AB296" s="18">
        <v>0</v>
      </c>
      <c r="AC296" s="10">
        <f t="shared" si="39"/>
        <v>0</v>
      </c>
    </row>
    <row r="297" spans="1:29">
      <c r="A297" s="17">
        <v>291</v>
      </c>
      <c r="B297" s="18" t="s">
        <v>1617</v>
      </c>
      <c r="C297" s="7" t="s">
        <v>597</v>
      </c>
      <c r="D297" s="18" t="s">
        <v>26</v>
      </c>
      <c r="E297" s="7">
        <v>6515</v>
      </c>
      <c r="F297" s="7">
        <v>12</v>
      </c>
      <c r="G297" s="18">
        <f t="shared" si="34"/>
        <v>12</v>
      </c>
      <c r="H297" s="7">
        <v>0</v>
      </c>
      <c r="I297" s="18">
        <v>0</v>
      </c>
      <c r="J297" s="18">
        <v>0</v>
      </c>
      <c r="K297" s="66">
        <v>60</v>
      </c>
      <c r="L297" s="18">
        <v>0</v>
      </c>
      <c r="M297" s="18">
        <f t="shared" si="35"/>
        <v>0</v>
      </c>
      <c r="N297" s="66">
        <v>12</v>
      </c>
      <c r="O297" s="66">
        <v>88</v>
      </c>
      <c r="P297" s="18">
        <v>0</v>
      </c>
      <c r="Q297" s="18">
        <f t="shared" si="36"/>
        <v>0</v>
      </c>
      <c r="R297" s="66">
        <v>74</v>
      </c>
      <c r="S297" s="66">
        <v>16</v>
      </c>
      <c r="T297" s="18">
        <v>0</v>
      </c>
      <c r="U297" s="18">
        <f t="shared" si="37"/>
        <v>6515</v>
      </c>
      <c r="V297" s="66">
        <v>3</v>
      </c>
      <c r="W297" s="66">
        <v>80</v>
      </c>
      <c r="X297" s="18">
        <v>0</v>
      </c>
      <c r="Y297" s="18">
        <f t="shared" si="38"/>
        <v>0</v>
      </c>
      <c r="Z297" s="66">
        <v>223</v>
      </c>
      <c r="AA297" s="66">
        <v>275</v>
      </c>
      <c r="AB297" s="18">
        <v>0</v>
      </c>
      <c r="AC297" s="10">
        <f t="shared" si="39"/>
        <v>0</v>
      </c>
    </row>
    <row r="298" spans="1:29">
      <c r="A298" s="17">
        <v>292</v>
      </c>
      <c r="B298" s="18" t="s">
        <v>1617</v>
      </c>
      <c r="C298" s="7" t="s">
        <v>598</v>
      </c>
      <c r="D298" s="18" t="s">
        <v>26</v>
      </c>
      <c r="E298" s="7">
        <v>4606</v>
      </c>
      <c r="F298" s="7">
        <v>4</v>
      </c>
      <c r="G298" s="18">
        <f t="shared" si="34"/>
        <v>4</v>
      </c>
      <c r="H298" s="7">
        <v>0</v>
      </c>
      <c r="I298" s="18">
        <v>0</v>
      </c>
      <c r="J298" s="18">
        <v>0</v>
      </c>
      <c r="K298" s="66">
        <v>60</v>
      </c>
      <c r="L298" s="18">
        <v>0</v>
      </c>
      <c r="M298" s="18">
        <f t="shared" si="35"/>
        <v>0</v>
      </c>
      <c r="N298" s="66">
        <v>4</v>
      </c>
      <c r="O298" s="66">
        <v>88</v>
      </c>
      <c r="P298" s="18">
        <v>0</v>
      </c>
      <c r="Q298" s="18">
        <f t="shared" si="36"/>
        <v>0</v>
      </c>
      <c r="R298" s="66">
        <v>65</v>
      </c>
      <c r="S298" s="66">
        <v>16</v>
      </c>
      <c r="T298" s="18">
        <v>0</v>
      </c>
      <c r="U298" s="18">
        <f t="shared" si="37"/>
        <v>4606</v>
      </c>
      <c r="V298" s="66">
        <v>4</v>
      </c>
      <c r="W298" s="66">
        <v>80</v>
      </c>
      <c r="X298" s="18">
        <v>0</v>
      </c>
      <c r="Y298" s="18">
        <f t="shared" si="38"/>
        <v>0</v>
      </c>
      <c r="Z298" s="66">
        <v>77</v>
      </c>
      <c r="AA298" s="66">
        <v>275</v>
      </c>
      <c r="AB298" s="18">
        <v>0</v>
      </c>
      <c r="AC298" s="10">
        <f t="shared" si="39"/>
        <v>0</v>
      </c>
    </row>
    <row r="299" spans="1:29">
      <c r="A299" s="17">
        <v>293</v>
      </c>
      <c r="B299" s="18" t="s">
        <v>1617</v>
      </c>
      <c r="C299" s="7" t="s">
        <v>563</v>
      </c>
      <c r="D299" s="18" t="s">
        <v>26</v>
      </c>
      <c r="E299" s="7">
        <v>8319</v>
      </c>
      <c r="F299" s="7">
        <v>6</v>
      </c>
      <c r="G299" s="18">
        <f t="shared" si="34"/>
        <v>6</v>
      </c>
      <c r="H299" s="7">
        <v>0</v>
      </c>
      <c r="I299" s="18">
        <v>0</v>
      </c>
      <c r="J299" s="18">
        <v>0</v>
      </c>
      <c r="K299" s="66">
        <v>60</v>
      </c>
      <c r="L299" s="18">
        <v>0</v>
      </c>
      <c r="M299" s="18">
        <f t="shared" si="35"/>
        <v>0</v>
      </c>
      <c r="N299" s="66">
        <v>6</v>
      </c>
      <c r="O299" s="66">
        <v>88</v>
      </c>
      <c r="P299" s="18">
        <v>0</v>
      </c>
      <c r="Q299" s="18">
        <f t="shared" si="36"/>
        <v>0</v>
      </c>
      <c r="R299" s="66">
        <v>56</v>
      </c>
      <c r="S299" s="66">
        <v>16</v>
      </c>
      <c r="T299" s="18">
        <v>0</v>
      </c>
      <c r="U299" s="18">
        <f t="shared" si="37"/>
        <v>8319</v>
      </c>
      <c r="V299" s="66">
        <v>5</v>
      </c>
      <c r="W299" s="66">
        <v>80</v>
      </c>
      <c r="X299" s="18">
        <v>0</v>
      </c>
      <c r="Y299" s="18">
        <f t="shared" si="38"/>
        <v>0</v>
      </c>
      <c r="Z299" s="66">
        <v>61</v>
      </c>
      <c r="AA299" s="66">
        <v>275</v>
      </c>
      <c r="AB299" s="18">
        <v>0</v>
      </c>
      <c r="AC299" s="10">
        <f t="shared" si="39"/>
        <v>0</v>
      </c>
    </row>
    <row r="300" spans="1:29">
      <c r="A300" s="17">
        <v>294</v>
      </c>
      <c r="B300" s="18" t="s">
        <v>1617</v>
      </c>
      <c r="C300" s="7" t="s">
        <v>599</v>
      </c>
      <c r="D300" s="18" t="s">
        <v>26</v>
      </c>
      <c r="E300" s="7">
        <v>4858</v>
      </c>
      <c r="F300" s="7">
        <v>5</v>
      </c>
      <c r="G300" s="18">
        <f t="shared" si="34"/>
        <v>5</v>
      </c>
      <c r="H300" s="7">
        <v>0</v>
      </c>
      <c r="I300" s="18">
        <v>0</v>
      </c>
      <c r="J300" s="18">
        <v>0</v>
      </c>
      <c r="K300" s="66">
        <v>60</v>
      </c>
      <c r="L300" s="18">
        <v>0</v>
      </c>
      <c r="M300" s="18">
        <f t="shared" si="35"/>
        <v>0</v>
      </c>
      <c r="N300" s="66">
        <v>5</v>
      </c>
      <c r="O300" s="66">
        <v>88</v>
      </c>
      <c r="P300" s="18">
        <v>0</v>
      </c>
      <c r="Q300" s="18">
        <f t="shared" si="36"/>
        <v>0</v>
      </c>
      <c r="R300" s="66">
        <v>45</v>
      </c>
      <c r="S300" s="66">
        <v>16</v>
      </c>
      <c r="T300" s="18">
        <v>0</v>
      </c>
      <c r="U300" s="18">
        <f t="shared" si="37"/>
        <v>4858</v>
      </c>
      <c r="V300" s="66">
        <v>2</v>
      </c>
      <c r="W300" s="66">
        <v>80</v>
      </c>
      <c r="X300" s="18">
        <v>0</v>
      </c>
      <c r="Y300" s="18">
        <f t="shared" si="38"/>
        <v>0</v>
      </c>
      <c r="Z300" s="66">
        <v>54</v>
      </c>
      <c r="AA300" s="66">
        <v>275</v>
      </c>
      <c r="AB300" s="18">
        <v>0</v>
      </c>
      <c r="AC300" s="10">
        <f t="shared" si="39"/>
        <v>0</v>
      </c>
    </row>
    <row r="301" spans="1:29">
      <c r="A301" s="17">
        <v>295</v>
      </c>
      <c r="B301" s="18" t="s">
        <v>1617</v>
      </c>
      <c r="C301" s="7" t="s">
        <v>600</v>
      </c>
      <c r="D301" s="18" t="s">
        <v>26</v>
      </c>
      <c r="E301" s="7">
        <v>3868</v>
      </c>
      <c r="F301" s="7">
        <v>7</v>
      </c>
      <c r="G301" s="18">
        <f t="shared" si="34"/>
        <v>7</v>
      </c>
      <c r="H301" s="7">
        <v>0</v>
      </c>
      <c r="I301" s="18">
        <v>0</v>
      </c>
      <c r="J301" s="18">
        <v>0</v>
      </c>
      <c r="K301" s="66">
        <v>60</v>
      </c>
      <c r="L301" s="18">
        <v>0</v>
      </c>
      <c r="M301" s="18">
        <f t="shared" si="35"/>
        <v>0</v>
      </c>
      <c r="N301" s="66">
        <v>7</v>
      </c>
      <c r="O301" s="66">
        <v>88</v>
      </c>
      <c r="P301" s="18">
        <v>0</v>
      </c>
      <c r="Q301" s="18">
        <f t="shared" si="36"/>
        <v>0</v>
      </c>
      <c r="R301" s="66">
        <v>63</v>
      </c>
      <c r="S301" s="66">
        <v>16</v>
      </c>
      <c r="T301" s="18">
        <v>0</v>
      </c>
      <c r="U301" s="18">
        <f t="shared" si="37"/>
        <v>3868</v>
      </c>
      <c r="V301" s="66">
        <v>3</v>
      </c>
      <c r="W301" s="66">
        <v>80</v>
      </c>
      <c r="X301" s="18">
        <v>0</v>
      </c>
      <c r="Y301" s="18">
        <f t="shared" si="38"/>
        <v>0</v>
      </c>
      <c r="Z301" s="66">
        <v>46</v>
      </c>
      <c r="AA301" s="66">
        <v>275</v>
      </c>
      <c r="AB301" s="18">
        <v>0</v>
      </c>
      <c r="AC301" s="10">
        <f t="shared" si="39"/>
        <v>0</v>
      </c>
    </row>
    <row r="302" spans="1:29">
      <c r="A302" s="17">
        <v>296</v>
      </c>
      <c r="B302" s="18" t="s">
        <v>1617</v>
      </c>
      <c r="C302" s="7" t="s">
        <v>601</v>
      </c>
      <c r="D302" s="18" t="s">
        <v>26</v>
      </c>
      <c r="E302" s="7">
        <v>4916</v>
      </c>
      <c r="F302" s="7">
        <v>4</v>
      </c>
      <c r="G302" s="18">
        <f t="shared" si="34"/>
        <v>4</v>
      </c>
      <c r="H302" s="7">
        <v>0</v>
      </c>
      <c r="I302" s="18">
        <v>0</v>
      </c>
      <c r="J302" s="18">
        <v>0</v>
      </c>
      <c r="K302" s="66">
        <v>60</v>
      </c>
      <c r="L302" s="18">
        <v>0</v>
      </c>
      <c r="M302" s="18">
        <f t="shared" si="35"/>
        <v>0</v>
      </c>
      <c r="N302" s="66">
        <v>4</v>
      </c>
      <c r="O302" s="66">
        <v>88</v>
      </c>
      <c r="P302" s="18">
        <v>0</v>
      </c>
      <c r="Q302" s="18">
        <f t="shared" si="36"/>
        <v>0</v>
      </c>
      <c r="R302" s="66">
        <v>90</v>
      </c>
      <c r="S302" s="66">
        <v>16</v>
      </c>
      <c r="T302" s="18">
        <v>0</v>
      </c>
      <c r="U302" s="18">
        <f t="shared" si="37"/>
        <v>4916</v>
      </c>
      <c r="V302" s="66">
        <v>4</v>
      </c>
      <c r="W302" s="66">
        <v>80</v>
      </c>
      <c r="X302" s="18">
        <v>0</v>
      </c>
      <c r="Y302" s="18">
        <f t="shared" si="38"/>
        <v>0</v>
      </c>
      <c r="Z302" s="66">
        <v>56</v>
      </c>
      <c r="AA302" s="66">
        <v>275</v>
      </c>
      <c r="AB302" s="18">
        <v>0</v>
      </c>
      <c r="AC302" s="10">
        <f t="shared" si="39"/>
        <v>0</v>
      </c>
    </row>
    <row r="303" spans="1:29">
      <c r="A303" s="17">
        <v>297</v>
      </c>
      <c r="B303" s="18" t="s">
        <v>1617</v>
      </c>
      <c r="C303" s="7" t="s">
        <v>561</v>
      </c>
      <c r="D303" s="18" t="s">
        <v>26</v>
      </c>
      <c r="E303" s="7">
        <v>6480</v>
      </c>
      <c r="F303" s="7">
        <v>9</v>
      </c>
      <c r="G303" s="18">
        <f t="shared" si="34"/>
        <v>9</v>
      </c>
      <c r="H303" s="7">
        <v>0</v>
      </c>
      <c r="I303" s="18">
        <v>0</v>
      </c>
      <c r="J303" s="18">
        <v>0</v>
      </c>
      <c r="K303" s="66">
        <v>60</v>
      </c>
      <c r="L303" s="18">
        <v>0</v>
      </c>
      <c r="M303" s="18">
        <f t="shared" si="35"/>
        <v>0</v>
      </c>
      <c r="N303" s="66">
        <v>9</v>
      </c>
      <c r="O303" s="66">
        <v>88</v>
      </c>
      <c r="P303" s="18">
        <v>0</v>
      </c>
      <c r="Q303" s="18">
        <f t="shared" si="36"/>
        <v>0</v>
      </c>
      <c r="R303" s="66">
        <v>22</v>
      </c>
      <c r="S303" s="66">
        <v>16</v>
      </c>
      <c r="T303" s="18">
        <v>0</v>
      </c>
      <c r="U303" s="18">
        <f t="shared" si="37"/>
        <v>6480</v>
      </c>
      <c r="V303" s="66">
        <v>38</v>
      </c>
      <c r="W303" s="66">
        <v>80</v>
      </c>
      <c r="X303" s="18">
        <v>0</v>
      </c>
      <c r="Y303" s="18">
        <f t="shared" si="38"/>
        <v>0</v>
      </c>
      <c r="Z303" s="66">
        <v>86</v>
      </c>
      <c r="AA303" s="66">
        <v>275</v>
      </c>
      <c r="AB303" s="18">
        <v>0</v>
      </c>
      <c r="AC303" s="10">
        <f t="shared" si="39"/>
        <v>0</v>
      </c>
    </row>
    <row r="304" spans="1:29">
      <c r="A304" s="17">
        <v>298</v>
      </c>
      <c r="B304" s="18" t="s">
        <v>1617</v>
      </c>
      <c r="C304" s="7" t="s">
        <v>602</v>
      </c>
      <c r="D304" s="18" t="s">
        <v>26</v>
      </c>
      <c r="E304" s="7">
        <v>4420</v>
      </c>
      <c r="F304" s="7">
        <v>16</v>
      </c>
      <c r="G304" s="18">
        <f t="shared" si="34"/>
        <v>16</v>
      </c>
      <c r="H304" s="7">
        <v>0</v>
      </c>
      <c r="I304" s="18">
        <v>0</v>
      </c>
      <c r="J304" s="18">
        <v>0</v>
      </c>
      <c r="K304" s="66">
        <v>60</v>
      </c>
      <c r="L304" s="18">
        <v>0</v>
      </c>
      <c r="M304" s="18">
        <f t="shared" si="35"/>
        <v>0</v>
      </c>
      <c r="N304" s="66">
        <v>16</v>
      </c>
      <c r="O304" s="66">
        <v>88</v>
      </c>
      <c r="P304" s="18">
        <v>0</v>
      </c>
      <c r="Q304" s="18">
        <f t="shared" si="36"/>
        <v>0</v>
      </c>
      <c r="R304" s="66">
        <v>31</v>
      </c>
      <c r="S304" s="66">
        <v>16</v>
      </c>
      <c r="T304" s="18">
        <v>0</v>
      </c>
      <c r="U304" s="18">
        <f t="shared" si="37"/>
        <v>4420</v>
      </c>
      <c r="V304" s="66">
        <v>50</v>
      </c>
      <c r="W304" s="66">
        <v>80</v>
      </c>
      <c r="X304" s="18">
        <v>0</v>
      </c>
      <c r="Y304" s="18">
        <f t="shared" si="38"/>
        <v>0</v>
      </c>
      <c r="Z304" s="66">
        <v>263</v>
      </c>
      <c r="AA304" s="66">
        <v>275</v>
      </c>
      <c r="AB304" s="18">
        <v>0</v>
      </c>
      <c r="AC304" s="10">
        <f t="shared" si="39"/>
        <v>0</v>
      </c>
    </row>
    <row r="305" spans="1:29">
      <c r="A305" s="17">
        <v>299</v>
      </c>
      <c r="B305" s="18" t="s">
        <v>1617</v>
      </c>
      <c r="C305" s="7" t="s">
        <v>603</v>
      </c>
      <c r="D305" s="18" t="s">
        <v>26</v>
      </c>
      <c r="E305" s="7">
        <v>5003</v>
      </c>
      <c r="F305" s="7">
        <v>3</v>
      </c>
      <c r="G305" s="18">
        <f t="shared" si="34"/>
        <v>3</v>
      </c>
      <c r="H305" s="7">
        <v>0</v>
      </c>
      <c r="I305" s="18">
        <v>0</v>
      </c>
      <c r="J305" s="18">
        <v>0</v>
      </c>
      <c r="K305" s="66">
        <v>60</v>
      </c>
      <c r="L305" s="18">
        <v>0</v>
      </c>
      <c r="M305" s="18">
        <f t="shared" si="35"/>
        <v>0</v>
      </c>
      <c r="N305" s="66">
        <v>3</v>
      </c>
      <c r="O305" s="66">
        <v>88</v>
      </c>
      <c r="P305" s="18">
        <v>0</v>
      </c>
      <c r="Q305" s="18">
        <f t="shared" si="36"/>
        <v>0</v>
      </c>
      <c r="R305" s="66">
        <v>16</v>
      </c>
      <c r="S305" s="66">
        <v>16</v>
      </c>
      <c r="T305" s="18">
        <v>0</v>
      </c>
      <c r="U305" s="18">
        <f t="shared" si="37"/>
        <v>0</v>
      </c>
      <c r="V305" s="66">
        <v>41</v>
      </c>
      <c r="W305" s="66">
        <v>80</v>
      </c>
      <c r="X305" s="18">
        <v>0</v>
      </c>
      <c r="Y305" s="18">
        <f t="shared" si="38"/>
        <v>0</v>
      </c>
      <c r="Z305" s="66">
        <v>138</v>
      </c>
      <c r="AA305" s="66">
        <v>275</v>
      </c>
      <c r="AB305" s="18">
        <v>0</v>
      </c>
      <c r="AC305" s="10">
        <f t="shared" si="39"/>
        <v>0</v>
      </c>
    </row>
    <row r="306" spans="1:29">
      <c r="A306" s="17">
        <v>300</v>
      </c>
      <c r="B306" s="18" t="s">
        <v>1617</v>
      </c>
      <c r="C306" s="7" t="s">
        <v>604</v>
      </c>
      <c r="D306" s="18" t="s">
        <v>26</v>
      </c>
      <c r="E306" s="7">
        <v>4145</v>
      </c>
      <c r="F306" s="7">
        <v>1</v>
      </c>
      <c r="G306" s="18">
        <f t="shared" si="34"/>
        <v>1</v>
      </c>
      <c r="H306" s="7">
        <v>0</v>
      </c>
      <c r="I306" s="18">
        <v>0</v>
      </c>
      <c r="J306" s="18">
        <v>0</v>
      </c>
      <c r="K306" s="66">
        <v>60</v>
      </c>
      <c r="L306" s="18">
        <v>0</v>
      </c>
      <c r="M306" s="18">
        <f t="shared" si="35"/>
        <v>0</v>
      </c>
      <c r="N306" s="66">
        <v>1</v>
      </c>
      <c r="O306" s="66">
        <v>88</v>
      </c>
      <c r="P306" s="18">
        <v>0</v>
      </c>
      <c r="Q306" s="18">
        <f t="shared" si="36"/>
        <v>0</v>
      </c>
      <c r="R306" s="66">
        <v>45</v>
      </c>
      <c r="S306" s="66">
        <v>16</v>
      </c>
      <c r="T306" s="18">
        <v>0</v>
      </c>
      <c r="U306" s="18">
        <f t="shared" si="37"/>
        <v>4145</v>
      </c>
      <c r="V306" s="66">
        <v>89</v>
      </c>
      <c r="W306" s="66">
        <v>80</v>
      </c>
      <c r="X306" s="18">
        <v>0</v>
      </c>
      <c r="Y306" s="18">
        <f t="shared" si="38"/>
        <v>4145</v>
      </c>
      <c r="Z306" s="66">
        <v>192</v>
      </c>
      <c r="AA306" s="66">
        <v>275</v>
      </c>
      <c r="AB306" s="18">
        <v>0</v>
      </c>
      <c r="AC306" s="10">
        <f t="shared" si="39"/>
        <v>0</v>
      </c>
    </row>
    <row r="307" spans="1:29">
      <c r="A307" s="17">
        <v>301</v>
      </c>
      <c r="B307" s="18" t="s">
        <v>1617</v>
      </c>
      <c r="C307" s="7" t="s">
        <v>605</v>
      </c>
      <c r="D307" s="18" t="s">
        <v>26</v>
      </c>
      <c r="E307" s="7">
        <v>5748</v>
      </c>
      <c r="F307" s="7">
        <v>5</v>
      </c>
      <c r="G307" s="18">
        <f t="shared" si="34"/>
        <v>5</v>
      </c>
      <c r="H307" s="7">
        <v>0</v>
      </c>
      <c r="I307" s="18">
        <v>0</v>
      </c>
      <c r="J307" s="18">
        <v>0</v>
      </c>
      <c r="K307" s="66">
        <v>60</v>
      </c>
      <c r="L307" s="18">
        <v>0</v>
      </c>
      <c r="M307" s="18">
        <f t="shared" si="35"/>
        <v>0</v>
      </c>
      <c r="N307" s="66">
        <v>5</v>
      </c>
      <c r="O307" s="66">
        <v>88</v>
      </c>
      <c r="P307" s="18">
        <v>0</v>
      </c>
      <c r="Q307" s="18">
        <f t="shared" si="36"/>
        <v>0</v>
      </c>
      <c r="R307" s="66">
        <v>45</v>
      </c>
      <c r="S307" s="66">
        <v>16</v>
      </c>
      <c r="T307" s="18">
        <v>0</v>
      </c>
      <c r="U307" s="18">
        <f t="shared" si="37"/>
        <v>5748</v>
      </c>
      <c r="V307" s="66">
        <v>99</v>
      </c>
      <c r="W307" s="66">
        <v>80</v>
      </c>
      <c r="X307" s="18">
        <v>0</v>
      </c>
      <c r="Y307" s="18">
        <f t="shared" si="38"/>
        <v>5748</v>
      </c>
      <c r="Z307" s="66">
        <v>156</v>
      </c>
      <c r="AA307" s="66">
        <v>275</v>
      </c>
      <c r="AB307" s="18">
        <v>0</v>
      </c>
      <c r="AC307" s="10">
        <f t="shared" si="39"/>
        <v>0</v>
      </c>
    </row>
    <row r="308" spans="1:29">
      <c r="A308" s="17">
        <v>302</v>
      </c>
      <c r="B308" s="18" t="s">
        <v>1617</v>
      </c>
      <c r="C308" s="7" t="s">
        <v>441</v>
      </c>
      <c r="D308" s="18" t="s">
        <v>26</v>
      </c>
      <c r="E308" s="7">
        <v>3123</v>
      </c>
      <c r="F308" s="7">
        <v>6</v>
      </c>
      <c r="G308" s="18">
        <f t="shared" si="34"/>
        <v>6</v>
      </c>
      <c r="H308" s="7">
        <v>0</v>
      </c>
      <c r="I308" s="18">
        <v>0</v>
      </c>
      <c r="J308" s="18">
        <v>0</v>
      </c>
      <c r="K308" s="66">
        <v>60</v>
      </c>
      <c r="L308" s="18">
        <v>0</v>
      </c>
      <c r="M308" s="18">
        <f t="shared" si="35"/>
        <v>0</v>
      </c>
      <c r="N308" s="66">
        <v>6</v>
      </c>
      <c r="O308" s="66">
        <v>88</v>
      </c>
      <c r="P308" s="18">
        <v>0</v>
      </c>
      <c r="Q308" s="18">
        <f t="shared" si="36"/>
        <v>0</v>
      </c>
      <c r="R308" s="66">
        <v>39</v>
      </c>
      <c r="S308" s="66">
        <v>16</v>
      </c>
      <c r="T308" s="18">
        <v>0</v>
      </c>
      <c r="U308" s="18">
        <f t="shared" si="37"/>
        <v>3123</v>
      </c>
      <c r="V308" s="66">
        <v>75</v>
      </c>
      <c r="W308" s="66">
        <v>80</v>
      </c>
      <c r="X308" s="18">
        <v>0</v>
      </c>
      <c r="Y308" s="18">
        <f t="shared" si="38"/>
        <v>0</v>
      </c>
      <c r="Z308" s="66">
        <v>146</v>
      </c>
      <c r="AA308" s="66">
        <v>275</v>
      </c>
      <c r="AB308" s="18">
        <v>0</v>
      </c>
      <c r="AC308" s="10">
        <f t="shared" si="39"/>
        <v>0</v>
      </c>
    </row>
    <row r="309" spans="1:29">
      <c r="A309" s="17">
        <v>303</v>
      </c>
      <c r="B309" s="18" t="s">
        <v>1617</v>
      </c>
      <c r="C309" s="7" t="s">
        <v>606</v>
      </c>
      <c r="D309" s="18" t="s">
        <v>26</v>
      </c>
      <c r="E309" s="7">
        <v>3708</v>
      </c>
      <c r="F309" s="7">
        <v>8</v>
      </c>
      <c r="G309" s="18">
        <f t="shared" si="34"/>
        <v>8</v>
      </c>
      <c r="H309" s="7">
        <v>0</v>
      </c>
      <c r="I309" s="18">
        <v>0</v>
      </c>
      <c r="J309" s="18">
        <v>0</v>
      </c>
      <c r="K309" s="66">
        <v>60</v>
      </c>
      <c r="L309" s="18">
        <v>0</v>
      </c>
      <c r="M309" s="18">
        <f t="shared" si="35"/>
        <v>0</v>
      </c>
      <c r="N309" s="66">
        <v>8</v>
      </c>
      <c r="O309" s="66">
        <v>88</v>
      </c>
      <c r="P309" s="18">
        <v>0</v>
      </c>
      <c r="Q309" s="18">
        <f t="shared" si="36"/>
        <v>0</v>
      </c>
      <c r="R309" s="66">
        <v>38</v>
      </c>
      <c r="S309" s="66">
        <v>16</v>
      </c>
      <c r="T309" s="18">
        <v>0</v>
      </c>
      <c r="U309" s="18">
        <f t="shared" si="37"/>
        <v>3708</v>
      </c>
      <c r="V309" s="66">
        <v>2</v>
      </c>
      <c r="W309" s="66">
        <v>80</v>
      </c>
      <c r="X309" s="18">
        <v>0</v>
      </c>
      <c r="Y309" s="18">
        <f t="shared" si="38"/>
        <v>0</v>
      </c>
      <c r="Z309" s="66">
        <v>83</v>
      </c>
      <c r="AA309" s="66">
        <v>275</v>
      </c>
      <c r="AB309" s="18">
        <v>0</v>
      </c>
      <c r="AC309" s="10">
        <f t="shared" si="39"/>
        <v>0</v>
      </c>
    </row>
    <row r="310" spans="1:29">
      <c r="A310" s="17">
        <v>304</v>
      </c>
      <c r="B310" s="18" t="s">
        <v>1617</v>
      </c>
      <c r="C310" s="7" t="s">
        <v>607</v>
      </c>
      <c r="D310" s="18" t="s">
        <v>26</v>
      </c>
      <c r="E310" s="7">
        <v>4157</v>
      </c>
      <c r="F310" s="7">
        <v>15</v>
      </c>
      <c r="G310" s="18">
        <f t="shared" si="34"/>
        <v>15</v>
      </c>
      <c r="H310" s="7">
        <v>0</v>
      </c>
      <c r="I310" s="18">
        <v>0</v>
      </c>
      <c r="J310" s="18">
        <v>0</v>
      </c>
      <c r="K310" s="66">
        <v>60</v>
      </c>
      <c r="L310" s="18">
        <v>0</v>
      </c>
      <c r="M310" s="18">
        <f t="shared" si="35"/>
        <v>0</v>
      </c>
      <c r="N310" s="66">
        <v>15</v>
      </c>
      <c r="O310" s="66">
        <v>88</v>
      </c>
      <c r="P310" s="18">
        <v>0</v>
      </c>
      <c r="Q310" s="18">
        <f t="shared" si="36"/>
        <v>0</v>
      </c>
      <c r="R310" s="66">
        <v>25</v>
      </c>
      <c r="S310" s="66">
        <v>16</v>
      </c>
      <c r="T310" s="18">
        <v>0</v>
      </c>
      <c r="U310" s="18">
        <f t="shared" si="37"/>
        <v>4157</v>
      </c>
      <c r="V310" s="66">
        <v>2</v>
      </c>
      <c r="W310" s="66">
        <v>80</v>
      </c>
      <c r="X310" s="18">
        <v>0</v>
      </c>
      <c r="Y310" s="18">
        <f t="shared" si="38"/>
        <v>0</v>
      </c>
      <c r="Z310" s="66">
        <v>182</v>
      </c>
      <c r="AA310" s="66">
        <v>275</v>
      </c>
      <c r="AB310" s="18">
        <v>0</v>
      </c>
      <c r="AC310" s="10">
        <f t="shared" si="39"/>
        <v>0</v>
      </c>
    </row>
    <row r="311" spans="1:29">
      <c r="A311" s="17">
        <v>305</v>
      </c>
      <c r="B311" s="18" t="s">
        <v>1617</v>
      </c>
      <c r="C311" s="7" t="s">
        <v>608</v>
      </c>
      <c r="D311" s="18" t="s">
        <v>26</v>
      </c>
      <c r="E311" s="7">
        <v>3562</v>
      </c>
      <c r="F311" s="7">
        <v>26</v>
      </c>
      <c r="G311" s="18">
        <f t="shared" si="34"/>
        <v>26</v>
      </c>
      <c r="H311" s="7">
        <v>0</v>
      </c>
      <c r="I311" s="18">
        <v>0</v>
      </c>
      <c r="J311" s="18">
        <v>0</v>
      </c>
      <c r="K311" s="66">
        <v>60</v>
      </c>
      <c r="L311" s="18">
        <v>0</v>
      </c>
      <c r="M311" s="18">
        <f t="shared" si="35"/>
        <v>0</v>
      </c>
      <c r="N311" s="66">
        <v>26</v>
      </c>
      <c r="O311" s="66">
        <v>88</v>
      </c>
      <c r="P311" s="18">
        <v>0</v>
      </c>
      <c r="Q311" s="18">
        <f t="shared" si="36"/>
        <v>0</v>
      </c>
      <c r="R311" s="66">
        <v>49</v>
      </c>
      <c r="S311" s="66">
        <v>16</v>
      </c>
      <c r="T311" s="18">
        <v>0</v>
      </c>
      <c r="U311" s="18">
        <f t="shared" si="37"/>
        <v>3562</v>
      </c>
      <c r="V311" s="66">
        <v>2</v>
      </c>
      <c r="W311" s="66">
        <v>80</v>
      </c>
      <c r="X311" s="18">
        <v>0</v>
      </c>
      <c r="Y311" s="18">
        <f t="shared" si="38"/>
        <v>0</v>
      </c>
      <c r="Z311" s="66">
        <v>186</v>
      </c>
      <c r="AA311" s="66">
        <v>275</v>
      </c>
      <c r="AB311" s="18">
        <v>0</v>
      </c>
      <c r="AC311" s="10">
        <f t="shared" si="39"/>
        <v>0</v>
      </c>
    </row>
    <row r="312" spans="1:29">
      <c r="A312" s="17">
        <v>306</v>
      </c>
      <c r="B312" s="18" t="s">
        <v>1617</v>
      </c>
      <c r="C312" s="7" t="s">
        <v>609</v>
      </c>
      <c r="D312" s="18" t="s">
        <v>26</v>
      </c>
      <c r="E312" s="7">
        <v>5810</v>
      </c>
      <c r="F312" s="7">
        <v>5</v>
      </c>
      <c r="G312" s="18">
        <f t="shared" si="34"/>
        <v>5</v>
      </c>
      <c r="H312" s="7">
        <v>0</v>
      </c>
      <c r="I312" s="18">
        <v>0</v>
      </c>
      <c r="J312" s="18">
        <v>0</v>
      </c>
      <c r="K312" s="66">
        <v>60</v>
      </c>
      <c r="L312" s="18">
        <v>0</v>
      </c>
      <c r="M312" s="18">
        <f t="shared" si="35"/>
        <v>0</v>
      </c>
      <c r="N312" s="66">
        <v>5</v>
      </c>
      <c r="O312" s="66">
        <v>88</v>
      </c>
      <c r="P312" s="18">
        <v>0</v>
      </c>
      <c r="Q312" s="18">
        <f t="shared" si="36"/>
        <v>0</v>
      </c>
      <c r="R312" s="66">
        <v>43</v>
      </c>
      <c r="S312" s="66">
        <v>16</v>
      </c>
      <c r="T312" s="18">
        <v>0</v>
      </c>
      <c r="U312" s="18">
        <f t="shared" si="37"/>
        <v>5810</v>
      </c>
      <c r="V312" s="66">
        <v>3</v>
      </c>
      <c r="W312" s="66">
        <v>80</v>
      </c>
      <c r="X312" s="18">
        <v>0</v>
      </c>
      <c r="Y312" s="18">
        <f t="shared" si="38"/>
        <v>0</v>
      </c>
      <c r="Z312" s="66">
        <v>107</v>
      </c>
      <c r="AA312" s="66">
        <v>275</v>
      </c>
      <c r="AB312" s="18">
        <v>0</v>
      </c>
      <c r="AC312" s="10">
        <f t="shared" si="39"/>
        <v>0</v>
      </c>
    </row>
    <row r="313" spans="1:29">
      <c r="A313" s="17">
        <v>307</v>
      </c>
      <c r="B313" s="18" t="s">
        <v>1617</v>
      </c>
      <c r="C313" s="7" t="s">
        <v>610</v>
      </c>
      <c r="D313" s="18" t="s">
        <v>26</v>
      </c>
      <c r="E313" s="7">
        <v>5734</v>
      </c>
      <c r="F313" s="7">
        <v>6</v>
      </c>
      <c r="G313" s="18">
        <f t="shared" si="34"/>
        <v>5</v>
      </c>
      <c r="H313" s="7">
        <v>1</v>
      </c>
      <c r="I313" s="18">
        <v>0</v>
      </c>
      <c r="J313" s="18">
        <v>0</v>
      </c>
      <c r="K313" s="66">
        <v>60</v>
      </c>
      <c r="L313" s="18">
        <v>0</v>
      </c>
      <c r="M313" s="18">
        <f t="shared" si="35"/>
        <v>0</v>
      </c>
      <c r="N313" s="66">
        <v>6</v>
      </c>
      <c r="O313" s="66">
        <v>88</v>
      </c>
      <c r="P313" s="18">
        <v>0</v>
      </c>
      <c r="Q313" s="18">
        <f t="shared" si="36"/>
        <v>0</v>
      </c>
      <c r="R313" s="66">
        <v>55</v>
      </c>
      <c r="S313" s="66">
        <v>16</v>
      </c>
      <c r="T313" s="18">
        <v>0</v>
      </c>
      <c r="U313" s="18">
        <f t="shared" si="37"/>
        <v>5734</v>
      </c>
      <c r="V313" s="66">
        <v>116</v>
      </c>
      <c r="W313" s="66">
        <v>80</v>
      </c>
      <c r="X313" s="18">
        <v>0</v>
      </c>
      <c r="Y313" s="18">
        <f t="shared" si="38"/>
        <v>5734</v>
      </c>
      <c r="Z313" s="66">
        <v>124</v>
      </c>
      <c r="AA313" s="66">
        <v>275</v>
      </c>
      <c r="AB313" s="18">
        <v>0</v>
      </c>
      <c r="AC313" s="10">
        <f t="shared" si="39"/>
        <v>0</v>
      </c>
    </row>
    <row r="314" spans="1:29">
      <c r="A314" s="17">
        <v>308</v>
      </c>
      <c r="B314" s="18" t="s">
        <v>1618</v>
      </c>
      <c r="C314" s="7" t="s">
        <v>611</v>
      </c>
      <c r="D314" s="18" t="s">
        <v>26</v>
      </c>
      <c r="E314" s="7">
        <v>8456</v>
      </c>
      <c r="F314" s="7">
        <v>14</v>
      </c>
      <c r="G314" s="18">
        <f t="shared" si="34"/>
        <v>14</v>
      </c>
      <c r="H314" s="7">
        <v>0</v>
      </c>
      <c r="I314" s="18">
        <v>0</v>
      </c>
      <c r="J314" s="18">
        <v>0</v>
      </c>
      <c r="K314" s="66">
        <v>60</v>
      </c>
      <c r="L314" s="18">
        <v>0</v>
      </c>
      <c r="M314" s="18">
        <f t="shared" si="35"/>
        <v>0</v>
      </c>
      <c r="N314" s="66">
        <v>14</v>
      </c>
      <c r="O314" s="66">
        <v>88</v>
      </c>
      <c r="P314" s="18">
        <v>0</v>
      </c>
      <c r="Q314" s="18">
        <f t="shared" si="36"/>
        <v>0</v>
      </c>
      <c r="R314" s="66">
        <v>107</v>
      </c>
      <c r="S314" s="66">
        <v>16</v>
      </c>
      <c r="T314" s="18">
        <v>0</v>
      </c>
      <c r="U314" s="18">
        <f t="shared" si="37"/>
        <v>8456</v>
      </c>
      <c r="V314" s="66">
        <v>148</v>
      </c>
      <c r="W314" s="66">
        <v>80</v>
      </c>
      <c r="X314" s="18">
        <v>0</v>
      </c>
      <c r="Y314" s="18">
        <f t="shared" si="38"/>
        <v>8456</v>
      </c>
      <c r="Z314" s="66">
        <v>392</v>
      </c>
      <c r="AA314" s="66">
        <v>275</v>
      </c>
      <c r="AB314" s="18">
        <v>0</v>
      </c>
      <c r="AC314" s="10">
        <f t="shared" si="39"/>
        <v>8456</v>
      </c>
    </row>
    <row r="315" spans="1:29">
      <c r="A315" s="17">
        <v>309</v>
      </c>
      <c r="B315" s="18" t="s">
        <v>1618</v>
      </c>
      <c r="C315" s="7" t="s">
        <v>350</v>
      </c>
      <c r="D315" s="18" t="s">
        <v>26</v>
      </c>
      <c r="E315" s="7">
        <v>2875</v>
      </c>
      <c r="F315" s="7">
        <v>10</v>
      </c>
      <c r="G315" s="18">
        <f t="shared" si="34"/>
        <v>10</v>
      </c>
      <c r="H315" s="7">
        <v>0</v>
      </c>
      <c r="I315" s="18">
        <v>0</v>
      </c>
      <c r="J315" s="18">
        <v>0</v>
      </c>
      <c r="K315" s="66">
        <v>60</v>
      </c>
      <c r="L315" s="18">
        <v>0</v>
      </c>
      <c r="M315" s="18">
        <f t="shared" si="35"/>
        <v>0</v>
      </c>
      <c r="N315" s="66">
        <v>10</v>
      </c>
      <c r="O315" s="66">
        <v>88</v>
      </c>
      <c r="P315" s="18">
        <v>0</v>
      </c>
      <c r="Q315" s="18">
        <f t="shared" si="36"/>
        <v>0</v>
      </c>
      <c r="R315" s="66">
        <v>76</v>
      </c>
      <c r="S315" s="66">
        <v>16</v>
      </c>
      <c r="T315" s="18">
        <v>0</v>
      </c>
      <c r="U315" s="18">
        <f t="shared" si="37"/>
        <v>2875</v>
      </c>
      <c r="V315" s="66">
        <v>102</v>
      </c>
      <c r="W315" s="66">
        <v>80</v>
      </c>
      <c r="X315" s="18">
        <v>0</v>
      </c>
      <c r="Y315" s="18">
        <f t="shared" si="38"/>
        <v>2875</v>
      </c>
      <c r="Z315" s="66">
        <v>238</v>
      </c>
      <c r="AA315" s="66">
        <v>275</v>
      </c>
      <c r="AB315" s="18">
        <v>0</v>
      </c>
      <c r="AC315" s="10">
        <f t="shared" si="39"/>
        <v>0</v>
      </c>
    </row>
    <row r="316" spans="1:29">
      <c r="A316" s="17">
        <v>310</v>
      </c>
      <c r="B316" s="18" t="s">
        <v>1618</v>
      </c>
      <c r="C316" s="7" t="s">
        <v>582</v>
      </c>
      <c r="D316" s="18" t="s">
        <v>26</v>
      </c>
      <c r="E316" s="7">
        <v>2243</v>
      </c>
      <c r="F316" s="7">
        <v>12</v>
      </c>
      <c r="G316" s="18">
        <f t="shared" si="34"/>
        <v>12</v>
      </c>
      <c r="H316" s="7">
        <v>0</v>
      </c>
      <c r="I316" s="18">
        <v>0</v>
      </c>
      <c r="J316" s="18">
        <v>0</v>
      </c>
      <c r="K316" s="66">
        <v>60</v>
      </c>
      <c r="L316" s="18">
        <v>0</v>
      </c>
      <c r="M316" s="18">
        <f t="shared" si="35"/>
        <v>0</v>
      </c>
      <c r="N316" s="66">
        <v>12</v>
      </c>
      <c r="O316" s="66">
        <v>88</v>
      </c>
      <c r="P316" s="18">
        <v>0</v>
      </c>
      <c r="Q316" s="18">
        <f t="shared" si="36"/>
        <v>0</v>
      </c>
      <c r="R316" s="66">
        <v>76</v>
      </c>
      <c r="S316" s="66">
        <v>16</v>
      </c>
      <c r="T316" s="18">
        <v>0</v>
      </c>
      <c r="U316" s="18">
        <f t="shared" si="37"/>
        <v>2243</v>
      </c>
      <c r="V316" s="66">
        <v>112</v>
      </c>
      <c r="W316" s="66">
        <v>80</v>
      </c>
      <c r="X316" s="18">
        <v>0</v>
      </c>
      <c r="Y316" s="18">
        <f t="shared" si="38"/>
        <v>2243</v>
      </c>
      <c r="Z316" s="66">
        <v>254</v>
      </c>
      <c r="AA316" s="66">
        <v>275</v>
      </c>
      <c r="AB316" s="18">
        <v>0</v>
      </c>
      <c r="AC316" s="10">
        <f t="shared" si="39"/>
        <v>0</v>
      </c>
    </row>
    <row r="317" spans="1:29">
      <c r="A317" s="17">
        <v>311</v>
      </c>
      <c r="B317" s="18" t="s">
        <v>1618</v>
      </c>
      <c r="C317" s="7" t="s">
        <v>117</v>
      </c>
      <c r="D317" s="18" t="s">
        <v>26</v>
      </c>
      <c r="E317" s="7">
        <v>5232</v>
      </c>
      <c r="F317" s="7">
        <v>2</v>
      </c>
      <c r="G317" s="18">
        <f t="shared" si="34"/>
        <v>2</v>
      </c>
      <c r="H317" s="7">
        <v>0</v>
      </c>
      <c r="I317" s="18">
        <v>0</v>
      </c>
      <c r="J317" s="18">
        <v>0</v>
      </c>
      <c r="K317" s="66">
        <v>60</v>
      </c>
      <c r="L317" s="18">
        <v>0</v>
      </c>
      <c r="M317" s="18">
        <f t="shared" si="35"/>
        <v>0</v>
      </c>
      <c r="N317" s="66">
        <v>2</v>
      </c>
      <c r="O317" s="66">
        <v>88</v>
      </c>
      <c r="P317" s="18">
        <v>0</v>
      </c>
      <c r="Q317" s="18">
        <f t="shared" si="36"/>
        <v>0</v>
      </c>
      <c r="R317" s="66">
        <v>110</v>
      </c>
      <c r="S317" s="66">
        <v>16</v>
      </c>
      <c r="T317" s="18">
        <v>0</v>
      </c>
      <c r="U317" s="18">
        <f t="shared" si="37"/>
        <v>5232</v>
      </c>
      <c r="V317" s="66">
        <v>126</v>
      </c>
      <c r="W317" s="66">
        <v>80</v>
      </c>
      <c r="X317" s="18">
        <v>0</v>
      </c>
      <c r="Y317" s="18">
        <f t="shared" si="38"/>
        <v>5232</v>
      </c>
      <c r="Z317" s="66">
        <v>338</v>
      </c>
      <c r="AA317" s="66">
        <v>275</v>
      </c>
      <c r="AB317" s="18">
        <v>0</v>
      </c>
      <c r="AC317" s="10">
        <f t="shared" si="39"/>
        <v>5232</v>
      </c>
    </row>
    <row r="318" spans="1:29">
      <c r="A318" s="17">
        <v>312</v>
      </c>
      <c r="B318" s="18" t="s">
        <v>1618</v>
      </c>
      <c r="C318" s="7" t="s">
        <v>403</v>
      </c>
      <c r="D318" s="18" t="s">
        <v>26</v>
      </c>
      <c r="E318" s="7">
        <v>6270</v>
      </c>
      <c r="F318" s="7">
        <v>10</v>
      </c>
      <c r="G318" s="18">
        <f t="shared" si="34"/>
        <v>10</v>
      </c>
      <c r="H318" s="7">
        <v>0</v>
      </c>
      <c r="I318" s="18">
        <v>0</v>
      </c>
      <c r="J318" s="18">
        <v>0</v>
      </c>
      <c r="K318" s="66">
        <v>60</v>
      </c>
      <c r="L318" s="18">
        <v>0</v>
      </c>
      <c r="M318" s="18">
        <f t="shared" si="35"/>
        <v>0</v>
      </c>
      <c r="N318" s="66">
        <v>10</v>
      </c>
      <c r="O318" s="66">
        <v>88</v>
      </c>
      <c r="P318" s="18">
        <v>0</v>
      </c>
      <c r="Q318" s="18">
        <f t="shared" si="36"/>
        <v>0</v>
      </c>
      <c r="R318" s="66">
        <v>120</v>
      </c>
      <c r="S318" s="66">
        <v>16</v>
      </c>
      <c r="T318" s="18">
        <v>0</v>
      </c>
      <c r="U318" s="18">
        <f t="shared" si="37"/>
        <v>6270</v>
      </c>
      <c r="V318" s="66">
        <v>157</v>
      </c>
      <c r="W318" s="66">
        <v>80</v>
      </c>
      <c r="X318" s="18">
        <v>0</v>
      </c>
      <c r="Y318" s="18">
        <f t="shared" si="38"/>
        <v>6270</v>
      </c>
      <c r="Z318" s="66">
        <v>55</v>
      </c>
      <c r="AA318" s="66">
        <v>275</v>
      </c>
      <c r="AB318" s="18">
        <v>0</v>
      </c>
      <c r="AC318" s="10">
        <f t="shared" si="39"/>
        <v>0</v>
      </c>
    </row>
    <row r="319" spans="1:29">
      <c r="A319" s="17">
        <v>313</v>
      </c>
      <c r="B319" s="18" t="s">
        <v>1618</v>
      </c>
      <c r="C319" s="7" t="s">
        <v>612</v>
      </c>
      <c r="D319" s="18" t="s">
        <v>26</v>
      </c>
      <c r="E319" s="7">
        <v>7271</v>
      </c>
      <c r="F319" s="7">
        <v>1</v>
      </c>
      <c r="G319" s="18">
        <f t="shared" si="34"/>
        <v>1</v>
      </c>
      <c r="H319" s="7">
        <v>0</v>
      </c>
      <c r="I319" s="18">
        <v>0</v>
      </c>
      <c r="J319" s="18">
        <v>0</v>
      </c>
      <c r="K319" s="66">
        <v>60</v>
      </c>
      <c r="L319" s="18">
        <v>0</v>
      </c>
      <c r="M319" s="18">
        <f t="shared" si="35"/>
        <v>0</v>
      </c>
      <c r="N319" s="66">
        <v>1</v>
      </c>
      <c r="O319" s="66">
        <v>88</v>
      </c>
      <c r="P319" s="18">
        <v>0</v>
      </c>
      <c r="Q319" s="18">
        <f t="shared" si="36"/>
        <v>0</v>
      </c>
      <c r="R319" s="66">
        <v>80</v>
      </c>
      <c r="S319" s="66">
        <v>16</v>
      </c>
      <c r="T319" s="18">
        <v>0</v>
      </c>
      <c r="U319" s="18">
        <f t="shared" si="37"/>
        <v>7271</v>
      </c>
      <c r="V319" s="66">
        <v>94</v>
      </c>
      <c r="W319" s="66">
        <v>80</v>
      </c>
      <c r="X319" s="18">
        <v>0</v>
      </c>
      <c r="Y319" s="18">
        <f t="shared" si="38"/>
        <v>7271</v>
      </c>
      <c r="Z319" s="66">
        <v>41</v>
      </c>
      <c r="AA319" s="66">
        <v>275</v>
      </c>
      <c r="AB319" s="18">
        <v>0</v>
      </c>
      <c r="AC319" s="10">
        <f t="shared" si="39"/>
        <v>0</v>
      </c>
    </row>
    <row r="320" spans="1:29">
      <c r="A320" s="17">
        <v>314</v>
      </c>
      <c r="B320" s="18" t="s">
        <v>1618</v>
      </c>
      <c r="C320" s="7" t="s">
        <v>613</v>
      </c>
      <c r="D320" s="18" t="s">
        <v>26</v>
      </c>
      <c r="E320" s="7">
        <v>5074</v>
      </c>
      <c r="F320" s="7">
        <v>3</v>
      </c>
      <c r="G320" s="18">
        <f t="shared" si="34"/>
        <v>3</v>
      </c>
      <c r="H320" s="7">
        <v>0</v>
      </c>
      <c r="I320" s="18">
        <v>0</v>
      </c>
      <c r="J320" s="18">
        <v>0</v>
      </c>
      <c r="K320" s="66">
        <v>60</v>
      </c>
      <c r="L320" s="18">
        <v>0</v>
      </c>
      <c r="M320" s="18">
        <f t="shared" si="35"/>
        <v>0</v>
      </c>
      <c r="N320" s="66">
        <v>3</v>
      </c>
      <c r="O320" s="66">
        <v>88</v>
      </c>
      <c r="P320" s="18">
        <v>0</v>
      </c>
      <c r="Q320" s="18">
        <f t="shared" si="36"/>
        <v>0</v>
      </c>
      <c r="R320" s="66">
        <v>108</v>
      </c>
      <c r="S320" s="66">
        <v>16</v>
      </c>
      <c r="T320" s="18">
        <v>0</v>
      </c>
      <c r="U320" s="18">
        <f t="shared" si="37"/>
        <v>5074</v>
      </c>
      <c r="V320" s="66">
        <v>57</v>
      </c>
      <c r="W320" s="66">
        <v>80</v>
      </c>
      <c r="X320" s="18">
        <v>0</v>
      </c>
      <c r="Y320" s="18">
        <f t="shared" si="38"/>
        <v>0</v>
      </c>
      <c r="Z320" s="66">
        <v>30</v>
      </c>
      <c r="AA320" s="66">
        <v>275</v>
      </c>
      <c r="AB320" s="18">
        <v>0</v>
      </c>
      <c r="AC320" s="10">
        <f t="shared" si="39"/>
        <v>0</v>
      </c>
    </row>
    <row r="321" spans="1:29">
      <c r="A321" s="17">
        <v>315</v>
      </c>
      <c r="B321" s="18" t="s">
        <v>1618</v>
      </c>
      <c r="C321" s="7" t="s">
        <v>614</v>
      </c>
      <c r="D321" s="18" t="s">
        <v>26</v>
      </c>
      <c r="E321" s="7">
        <v>5808</v>
      </c>
      <c r="F321" s="7">
        <v>14</v>
      </c>
      <c r="G321" s="18">
        <f t="shared" si="34"/>
        <v>14</v>
      </c>
      <c r="H321" s="7">
        <v>0</v>
      </c>
      <c r="I321" s="18">
        <v>0</v>
      </c>
      <c r="J321" s="18">
        <v>0</v>
      </c>
      <c r="K321" s="66">
        <v>60</v>
      </c>
      <c r="L321" s="18">
        <v>0</v>
      </c>
      <c r="M321" s="18">
        <f t="shared" si="35"/>
        <v>0</v>
      </c>
      <c r="N321" s="66">
        <v>14</v>
      </c>
      <c r="O321" s="66">
        <v>88</v>
      </c>
      <c r="P321" s="18">
        <v>0</v>
      </c>
      <c r="Q321" s="18">
        <f t="shared" si="36"/>
        <v>0</v>
      </c>
      <c r="R321" s="66">
        <v>159</v>
      </c>
      <c r="S321" s="66">
        <v>16</v>
      </c>
      <c r="T321" s="18">
        <v>0</v>
      </c>
      <c r="U321" s="18">
        <f t="shared" si="37"/>
        <v>5808</v>
      </c>
      <c r="V321" s="66">
        <v>154</v>
      </c>
      <c r="W321" s="66">
        <v>80</v>
      </c>
      <c r="X321" s="18">
        <v>0</v>
      </c>
      <c r="Y321" s="18">
        <f t="shared" si="38"/>
        <v>5808</v>
      </c>
      <c r="Z321" s="66">
        <v>84</v>
      </c>
      <c r="AA321" s="66">
        <v>275</v>
      </c>
      <c r="AB321" s="18">
        <v>0</v>
      </c>
      <c r="AC321" s="10">
        <f t="shared" si="39"/>
        <v>0</v>
      </c>
    </row>
    <row r="322" spans="1:29">
      <c r="A322" s="17">
        <v>316</v>
      </c>
      <c r="B322" s="18" t="s">
        <v>1618</v>
      </c>
      <c r="C322" s="7" t="s">
        <v>486</v>
      </c>
      <c r="D322" s="18" t="s">
        <v>26</v>
      </c>
      <c r="E322" s="7">
        <v>3707</v>
      </c>
      <c r="F322" s="7">
        <v>9</v>
      </c>
      <c r="G322" s="18">
        <f t="shared" si="34"/>
        <v>9</v>
      </c>
      <c r="H322" s="7">
        <v>0</v>
      </c>
      <c r="I322" s="18">
        <v>0</v>
      </c>
      <c r="J322" s="18">
        <v>0</v>
      </c>
      <c r="K322" s="66">
        <v>60</v>
      </c>
      <c r="L322" s="18">
        <v>0</v>
      </c>
      <c r="M322" s="18">
        <f t="shared" si="35"/>
        <v>0</v>
      </c>
      <c r="N322" s="66">
        <v>9</v>
      </c>
      <c r="O322" s="66">
        <v>88</v>
      </c>
      <c r="P322" s="18">
        <v>0</v>
      </c>
      <c r="Q322" s="18">
        <f t="shared" si="36"/>
        <v>0</v>
      </c>
      <c r="R322" s="66">
        <v>120</v>
      </c>
      <c r="S322" s="66">
        <v>16</v>
      </c>
      <c r="T322" s="18">
        <v>0</v>
      </c>
      <c r="U322" s="18">
        <f t="shared" si="37"/>
        <v>3707</v>
      </c>
      <c r="V322" s="66">
        <v>149</v>
      </c>
      <c r="W322" s="66">
        <v>80</v>
      </c>
      <c r="X322" s="18">
        <v>0</v>
      </c>
      <c r="Y322" s="18">
        <f t="shared" si="38"/>
        <v>3707</v>
      </c>
      <c r="Z322" s="66">
        <v>92</v>
      </c>
      <c r="AA322" s="66">
        <v>275</v>
      </c>
      <c r="AB322" s="18">
        <v>0</v>
      </c>
      <c r="AC322" s="10">
        <f t="shared" si="39"/>
        <v>0</v>
      </c>
    </row>
    <row r="323" spans="1:29">
      <c r="A323" s="17">
        <v>317</v>
      </c>
      <c r="B323" s="18" t="s">
        <v>1618</v>
      </c>
      <c r="C323" s="7" t="s">
        <v>403</v>
      </c>
      <c r="D323" s="18" t="s">
        <v>26</v>
      </c>
      <c r="E323" s="7">
        <v>10196</v>
      </c>
      <c r="F323" s="7">
        <v>16</v>
      </c>
      <c r="G323" s="18">
        <f t="shared" si="34"/>
        <v>16</v>
      </c>
      <c r="H323" s="7">
        <v>0</v>
      </c>
      <c r="I323" s="18">
        <v>0</v>
      </c>
      <c r="J323" s="18">
        <v>0</v>
      </c>
      <c r="K323" s="66">
        <v>60</v>
      </c>
      <c r="L323" s="18">
        <v>0</v>
      </c>
      <c r="M323" s="18">
        <f t="shared" si="35"/>
        <v>0</v>
      </c>
      <c r="N323" s="66">
        <v>16</v>
      </c>
      <c r="O323" s="66">
        <v>88</v>
      </c>
      <c r="P323" s="18">
        <v>0</v>
      </c>
      <c r="Q323" s="18">
        <f t="shared" si="36"/>
        <v>0</v>
      </c>
      <c r="R323" s="66">
        <v>143</v>
      </c>
      <c r="S323" s="66">
        <v>16</v>
      </c>
      <c r="T323" s="18">
        <v>0</v>
      </c>
      <c r="U323" s="18">
        <f t="shared" si="37"/>
        <v>10196</v>
      </c>
      <c r="V323" s="66">
        <v>120</v>
      </c>
      <c r="W323" s="66">
        <v>80</v>
      </c>
      <c r="X323" s="18">
        <v>0</v>
      </c>
      <c r="Y323" s="18">
        <f t="shared" si="38"/>
        <v>10196</v>
      </c>
      <c r="Z323" s="66">
        <v>290</v>
      </c>
      <c r="AA323" s="66">
        <v>275</v>
      </c>
      <c r="AB323" s="18">
        <v>0</v>
      </c>
      <c r="AC323" s="10">
        <f t="shared" si="39"/>
        <v>10196</v>
      </c>
    </row>
    <row r="324" spans="1:29">
      <c r="A324" s="17">
        <v>318</v>
      </c>
      <c r="B324" s="18" t="s">
        <v>1618</v>
      </c>
      <c r="C324" s="7" t="s">
        <v>615</v>
      </c>
      <c r="D324" s="18" t="s">
        <v>26</v>
      </c>
      <c r="E324" s="7">
        <v>9687</v>
      </c>
      <c r="F324" s="7">
        <v>31</v>
      </c>
      <c r="G324" s="18">
        <f t="shared" ref="G324:G386" si="40">F324-H324</f>
        <v>31</v>
      </c>
      <c r="H324" s="7">
        <v>0</v>
      </c>
      <c r="I324" s="18">
        <v>0</v>
      </c>
      <c r="J324" s="18">
        <v>0</v>
      </c>
      <c r="K324" s="66">
        <v>60</v>
      </c>
      <c r="L324" s="18">
        <v>0</v>
      </c>
      <c r="M324" s="18">
        <f t="shared" si="35"/>
        <v>0</v>
      </c>
      <c r="N324" s="66">
        <v>31</v>
      </c>
      <c r="O324" s="66">
        <v>88</v>
      </c>
      <c r="P324" s="18">
        <v>0</v>
      </c>
      <c r="Q324" s="18">
        <f t="shared" si="36"/>
        <v>0</v>
      </c>
      <c r="R324" s="66">
        <v>59</v>
      </c>
      <c r="S324" s="66">
        <v>16</v>
      </c>
      <c r="T324" s="18">
        <v>0</v>
      </c>
      <c r="U324" s="18">
        <f t="shared" si="37"/>
        <v>9687</v>
      </c>
      <c r="V324" s="66">
        <v>127</v>
      </c>
      <c r="W324" s="66">
        <v>80</v>
      </c>
      <c r="X324" s="18">
        <v>0</v>
      </c>
      <c r="Y324" s="18">
        <f t="shared" si="38"/>
        <v>9687</v>
      </c>
      <c r="Z324" s="66">
        <v>330</v>
      </c>
      <c r="AA324" s="66">
        <v>275</v>
      </c>
      <c r="AB324" s="18">
        <v>0</v>
      </c>
      <c r="AC324" s="10">
        <f t="shared" si="39"/>
        <v>9687</v>
      </c>
    </row>
    <row r="325" spans="1:29">
      <c r="A325" s="17">
        <v>319</v>
      </c>
      <c r="B325" s="18" t="s">
        <v>1618</v>
      </c>
      <c r="C325" s="7" t="s">
        <v>350</v>
      </c>
      <c r="D325" s="18" t="s">
        <v>26</v>
      </c>
      <c r="E325" s="7">
        <v>5944</v>
      </c>
      <c r="F325" s="7">
        <v>26</v>
      </c>
      <c r="G325" s="18">
        <f t="shared" si="40"/>
        <v>26</v>
      </c>
      <c r="H325" s="7">
        <v>0</v>
      </c>
      <c r="I325" s="18">
        <v>0</v>
      </c>
      <c r="J325" s="18">
        <v>0</v>
      </c>
      <c r="K325" s="66">
        <v>60</v>
      </c>
      <c r="L325" s="18">
        <v>0</v>
      </c>
      <c r="M325" s="18">
        <f t="shared" si="35"/>
        <v>0</v>
      </c>
      <c r="N325" s="66">
        <v>26</v>
      </c>
      <c r="O325" s="66">
        <v>88</v>
      </c>
      <c r="P325" s="18">
        <v>0</v>
      </c>
      <c r="Q325" s="18">
        <f t="shared" si="36"/>
        <v>0</v>
      </c>
      <c r="R325" s="66">
        <v>160</v>
      </c>
      <c r="S325" s="66">
        <v>16</v>
      </c>
      <c r="T325" s="18">
        <v>0</v>
      </c>
      <c r="U325" s="18">
        <f t="shared" si="37"/>
        <v>5944</v>
      </c>
      <c r="V325" s="66">
        <v>290</v>
      </c>
      <c r="W325" s="66">
        <v>80</v>
      </c>
      <c r="X325" s="18">
        <v>0</v>
      </c>
      <c r="Y325" s="18">
        <f t="shared" si="38"/>
        <v>5944</v>
      </c>
      <c r="Z325" s="66">
        <v>576</v>
      </c>
      <c r="AA325" s="66">
        <v>275</v>
      </c>
      <c r="AB325" s="18">
        <v>0</v>
      </c>
      <c r="AC325" s="10">
        <f t="shared" si="39"/>
        <v>5944</v>
      </c>
    </row>
    <row r="326" spans="1:29">
      <c r="A326" s="17">
        <v>320</v>
      </c>
      <c r="B326" s="18" t="s">
        <v>1618</v>
      </c>
      <c r="C326" s="7" t="s">
        <v>616</v>
      </c>
      <c r="D326" s="18" t="s">
        <v>26</v>
      </c>
      <c r="E326" s="7">
        <v>4289</v>
      </c>
      <c r="F326" s="7">
        <v>9</v>
      </c>
      <c r="G326" s="18">
        <f t="shared" si="40"/>
        <v>9</v>
      </c>
      <c r="H326" s="7">
        <v>0</v>
      </c>
      <c r="I326" s="18">
        <v>0</v>
      </c>
      <c r="J326" s="18">
        <v>0</v>
      </c>
      <c r="K326" s="66">
        <v>60</v>
      </c>
      <c r="L326" s="18">
        <v>0</v>
      </c>
      <c r="M326" s="18">
        <f t="shared" si="35"/>
        <v>0</v>
      </c>
      <c r="N326" s="66">
        <v>9</v>
      </c>
      <c r="O326" s="66">
        <v>88</v>
      </c>
      <c r="P326" s="18">
        <v>0</v>
      </c>
      <c r="Q326" s="18">
        <f t="shared" si="36"/>
        <v>0</v>
      </c>
      <c r="R326" s="66">
        <v>148</v>
      </c>
      <c r="S326" s="66">
        <v>16</v>
      </c>
      <c r="T326" s="18">
        <v>0</v>
      </c>
      <c r="U326" s="18">
        <f t="shared" si="37"/>
        <v>4289</v>
      </c>
      <c r="V326" s="66">
        <v>194</v>
      </c>
      <c r="W326" s="66">
        <v>80</v>
      </c>
      <c r="X326" s="18">
        <v>0</v>
      </c>
      <c r="Y326" s="18">
        <f t="shared" si="38"/>
        <v>4289</v>
      </c>
      <c r="Z326" s="66">
        <v>260</v>
      </c>
      <c r="AA326" s="66">
        <v>275</v>
      </c>
      <c r="AB326" s="18">
        <v>0</v>
      </c>
      <c r="AC326" s="10">
        <f t="shared" si="39"/>
        <v>0</v>
      </c>
    </row>
    <row r="327" spans="1:29">
      <c r="A327" s="17">
        <v>321</v>
      </c>
      <c r="B327" s="18" t="s">
        <v>1618</v>
      </c>
      <c r="C327" s="7" t="s">
        <v>617</v>
      </c>
      <c r="D327" s="18" t="s">
        <v>26</v>
      </c>
      <c r="E327" s="7">
        <v>6500</v>
      </c>
      <c r="F327" s="7">
        <v>5</v>
      </c>
      <c r="G327" s="18">
        <f t="shared" si="40"/>
        <v>5</v>
      </c>
      <c r="H327" s="7">
        <v>0</v>
      </c>
      <c r="I327" s="18">
        <v>0</v>
      </c>
      <c r="J327" s="18">
        <v>0</v>
      </c>
      <c r="K327" s="66">
        <v>60</v>
      </c>
      <c r="L327" s="18">
        <v>0</v>
      </c>
      <c r="M327" s="18">
        <f t="shared" si="35"/>
        <v>0</v>
      </c>
      <c r="N327" s="66">
        <v>5</v>
      </c>
      <c r="O327" s="66">
        <v>88</v>
      </c>
      <c r="P327" s="18">
        <v>0</v>
      </c>
      <c r="Q327" s="18">
        <f t="shared" si="36"/>
        <v>0</v>
      </c>
      <c r="R327" s="66">
        <v>147</v>
      </c>
      <c r="S327" s="66">
        <v>16</v>
      </c>
      <c r="T327" s="18">
        <v>0</v>
      </c>
      <c r="U327" s="18">
        <f t="shared" si="37"/>
        <v>6500</v>
      </c>
      <c r="V327" s="66">
        <v>236</v>
      </c>
      <c r="W327" s="66">
        <v>80</v>
      </c>
      <c r="X327" s="18">
        <v>0</v>
      </c>
      <c r="Y327" s="18">
        <f t="shared" si="38"/>
        <v>6500</v>
      </c>
      <c r="Z327" s="66">
        <v>300</v>
      </c>
      <c r="AA327" s="66">
        <v>275</v>
      </c>
      <c r="AB327" s="18">
        <v>0</v>
      </c>
      <c r="AC327" s="10">
        <f t="shared" si="39"/>
        <v>6500</v>
      </c>
    </row>
    <row r="328" spans="1:29">
      <c r="A328" s="17">
        <v>322</v>
      </c>
      <c r="B328" s="18" t="s">
        <v>1618</v>
      </c>
      <c r="C328" s="7" t="s">
        <v>618</v>
      </c>
      <c r="D328" s="18" t="s">
        <v>26</v>
      </c>
      <c r="E328" s="7">
        <v>2926</v>
      </c>
      <c r="F328" s="7">
        <v>8</v>
      </c>
      <c r="G328" s="18">
        <f t="shared" si="40"/>
        <v>8</v>
      </c>
      <c r="H328" s="7">
        <v>0</v>
      </c>
      <c r="I328" s="18">
        <v>0</v>
      </c>
      <c r="J328" s="18">
        <v>0</v>
      </c>
      <c r="K328" s="66">
        <v>60</v>
      </c>
      <c r="L328" s="18">
        <v>0</v>
      </c>
      <c r="M328" s="18">
        <f t="shared" si="35"/>
        <v>0</v>
      </c>
      <c r="N328" s="66">
        <v>8</v>
      </c>
      <c r="O328" s="66">
        <v>88</v>
      </c>
      <c r="P328" s="18">
        <v>0</v>
      </c>
      <c r="Q328" s="18">
        <f t="shared" si="36"/>
        <v>0</v>
      </c>
      <c r="R328" s="66">
        <v>128</v>
      </c>
      <c r="S328" s="66">
        <v>16</v>
      </c>
      <c r="T328" s="18">
        <v>0</v>
      </c>
      <c r="U328" s="18">
        <f t="shared" si="37"/>
        <v>2926</v>
      </c>
      <c r="V328" s="66">
        <v>34</v>
      </c>
      <c r="W328" s="66">
        <v>80</v>
      </c>
      <c r="X328" s="18">
        <v>0</v>
      </c>
      <c r="Y328" s="18">
        <f t="shared" si="38"/>
        <v>0</v>
      </c>
      <c r="Z328" s="66">
        <v>384</v>
      </c>
      <c r="AA328" s="66">
        <v>275</v>
      </c>
      <c r="AB328" s="18">
        <v>0</v>
      </c>
      <c r="AC328" s="10">
        <f t="shared" si="39"/>
        <v>2926</v>
      </c>
    </row>
    <row r="329" spans="1:29">
      <c r="A329" s="17">
        <v>323</v>
      </c>
      <c r="B329" s="18" t="s">
        <v>1618</v>
      </c>
      <c r="C329" s="7" t="s">
        <v>619</v>
      </c>
      <c r="D329" s="18" t="s">
        <v>26</v>
      </c>
      <c r="E329" s="7">
        <v>5222</v>
      </c>
      <c r="F329" s="7">
        <v>4</v>
      </c>
      <c r="G329" s="18">
        <f t="shared" si="40"/>
        <v>4</v>
      </c>
      <c r="H329" s="7">
        <v>0</v>
      </c>
      <c r="I329" s="18">
        <v>0</v>
      </c>
      <c r="J329" s="18">
        <v>0</v>
      </c>
      <c r="K329" s="66">
        <v>60</v>
      </c>
      <c r="L329" s="18">
        <v>0</v>
      </c>
      <c r="M329" s="18">
        <f t="shared" si="35"/>
        <v>0</v>
      </c>
      <c r="N329" s="66">
        <v>4</v>
      </c>
      <c r="O329" s="66">
        <v>88</v>
      </c>
      <c r="P329" s="18">
        <v>0</v>
      </c>
      <c r="Q329" s="18">
        <f t="shared" si="36"/>
        <v>0</v>
      </c>
      <c r="R329" s="66">
        <v>119</v>
      </c>
      <c r="S329" s="66">
        <v>16</v>
      </c>
      <c r="T329" s="18">
        <v>0</v>
      </c>
      <c r="U329" s="18">
        <f t="shared" si="37"/>
        <v>5222</v>
      </c>
      <c r="V329" s="66">
        <v>183</v>
      </c>
      <c r="W329" s="66">
        <v>80</v>
      </c>
      <c r="X329" s="18">
        <v>0</v>
      </c>
      <c r="Y329" s="18">
        <f t="shared" si="38"/>
        <v>5222</v>
      </c>
      <c r="Z329" s="66">
        <v>190</v>
      </c>
      <c r="AA329" s="66">
        <v>275</v>
      </c>
      <c r="AB329" s="18">
        <v>0</v>
      </c>
      <c r="AC329" s="10">
        <f t="shared" si="39"/>
        <v>0</v>
      </c>
    </row>
    <row r="330" spans="1:29">
      <c r="A330" s="17">
        <v>324</v>
      </c>
      <c r="B330" s="18" t="s">
        <v>1618</v>
      </c>
      <c r="C330" s="7" t="s">
        <v>620</v>
      </c>
      <c r="D330" s="18" t="s">
        <v>26</v>
      </c>
      <c r="E330" s="7">
        <v>3138</v>
      </c>
      <c r="F330" s="7">
        <v>8</v>
      </c>
      <c r="G330" s="18">
        <f t="shared" si="40"/>
        <v>8</v>
      </c>
      <c r="H330" s="7">
        <v>0</v>
      </c>
      <c r="I330" s="18">
        <v>0</v>
      </c>
      <c r="J330" s="18">
        <v>0</v>
      </c>
      <c r="K330" s="66">
        <v>60</v>
      </c>
      <c r="L330" s="18">
        <v>0</v>
      </c>
      <c r="M330" s="18">
        <f t="shared" si="35"/>
        <v>0</v>
      </c>
      <c r="N330" s="66">
        <v>8</v>
      </c>
      <c r="O330" s="66">
        <v>88</v>
      </c>
      <c r="P330" s="18">
        <v>0</v>
      </c>
      <c r="Q330" s="18">
        <f t="shared" si="36"/>
        <v>0</v>
      </c>
      <c r="R330" s="66">
        <v>236</v>
      </c>
      <c r="S330" s="66">
        <v>16</v>
      </c>
      <c r="T330" s="18">
        <v>0</v>
      </c>
      <c r="U330" s="18">
        <f t="shared" si="37"/>
        <v>3138</v>
      </c>
      <c r="V330" s="66">
        <v>251</v>
      </c>
      <c r="W330" s="66">
        <v>80</v>
      </c>
      <c r="X330" s="18">
        <v>0</v>
      </c>
      <c r="Y330" s="18">
        <f t="shared" si="38"/>
        <v>3138</v>
      </c>
      <c r="Z330" s="66">
        <v>360</v>
      </c>
      <c r="AA330" s="66">
        <v>275</v>
      </c>
      <c r="AB330" s="18">
        <v>0</v>
      </c>
      <c r="AC330" s="10">
        <f t="shared" si="39"/>
        <v>3138</v>
      </c>
    </row>
    <row r="331" spans="1:29">
      <c r="A331" s="17">
        <v>325</v>
      </c>
      <c r="B331" s="18" t="s">
        <v>1618</v>
      </c>
      <c r="C331" s="7" t="s">
        <v>611</v>
      </c>
      <c r="D331" s="18" t="s">
        <v>26</v>
      </c>
      <c r="E331" s="7">
        <v>6570</v>
      </c>
      <c r="F331" s="7">
        <v>12</v>
      </c>
      <c r="G331" s="18">
        <f t="shared" si="40"/>
        <v>12</v>
      </c>
      <c r="H331" s="7">
        <v>0</v>
      </c>
      <c r="I331" s="18">
        <v>0</v>
      </c>
      <c r="J331" s="18">
        <v>0</v>
      </c>
      <c r="K331" s="66">
        <v>60</v>
      </c>
      <c r="L331" s="18">
        <v>0</v>
      </c>
      <c r="M331" s="18">
        <f t="shared" si="35"/>
        <v>0</v>
      </c>
      <c r="N331" s="66">
        <v>12</v>
      </c>
      <c r="O331" s="66">
        <v>88</v>
      </c>
      <c r="P331" s="18">
        <v>0</v>
      </c>
      <c r="Q331" s="18">
        <f t="shared" si="36"/>
        <v>0</v>
      </c>
      <c r="R331" s="66">
        <v>126</v>
      </c>
      <c r="S331" s="66">
        <v>16</v>
      </c>
      <c r="T331" s="18">
        <v>0</v>
      </c>
      <c r="U331" s="18">
        <f t="shared" si="37"/>
        <v>6570</v>
      </c>
      <c r="V331" s="66">
        <v>172</v>
      </c>
      <c r="W331" s="66">
        <v>80</v>
      </c>
      <c r="X331" s="18">
        <v>0</v>
      </c>
      <c r="Y331" s="18">
        <f t="shared" si="38"/>
        <v>6570</v>
      </c>
      <c r="Z331" s="66">
        <v>300</v>
      </c>
      <c r="AA331" s="66">
        <v>275</v>
      </c>
      <c r="AB331" s="18">
        <v>0</v>
      </c>
      <c r="AC331" s="10">
        <f t="shared" si="39"/>
        <v>6570</v>
      </c>
    </row>
    <row r="332" spans="1:29">
      <c r="A332" s="17">
        <v>326</v>
      </c>
      <c r="B332" s="18" t="s">
        <v>1618</v>
      </c>
      <c r="C332" s="7" t="s">
        <v>621</v>
      </c>
      <c r="D332" s="18" t="s">
        <v>26</v>
      </c>
      <c r="E332" s="7">
        <v>3712</v>
      </c>
      <c r="F332" s="7">
        <v>6</v>
      </c>
      <c r="G332" s="18">
        <f t="shared" si="40"/>
        <v>6</v>
      </c>
      <c r="H332" s="7">
        <v>0</v>
      </c>
      <c r="I332" s="18">
        <v>0</v>
      </c>
      <c r="J332" s="18">
        <v>0</v>
      </c>
      <c r="K332" s="66">
        <v>60</v>
      </c>
      <c r="L332" s="18">
        <v>0</v>
      </c>
      <c r="M332" s="18">
        <f t="shared" si="35"/>
        <v>0</v>
      </c>
      <c r="N332" s="66">
        <v>6</v>
      </c>
      <c r="O332" s="66">
        <v>88</v>
      </c>
      <c r="P332" s="18">
        <v>0</v>
      </c>
      <c r="Q332" s="18">
        <f t="shared" si="36"/>
        <v>0</v>
      </c>
      <c r="R332" s="66">
        <v>48</v>
      </c>
      <c r="S332" s="66">
        <v>16</v>
      </c>
      <c r="T332" s="18">
        <v>0</v>
      </c>
      <c r="U332" s="18">
        <f t="shared" si="37"/>
        <v>3712</v>
      </c>
      <c r="V332" s="66">
        <v>71</v>
      </c>
      <c r="W332" s="66">
        <v>80</v>
      </c>
      <c r="X332" s="18">
        <v>0</v>
      </c>
      <c r="Y332" s="18">
        <f t="shared" si="38"/>
        <v>0</v>
      </c>
      <c r="Z332" s="66">
        <v>42</v>
      </c>
      <c r="AA332" s="66">
        <v>275</v>
      </c>
      <c r="AB332" s="18">
        <v>0</v>
      </c>
      <c r="AC332" s="10">
        <f t="shared" si="39"/>
        <v>0</v>
      </c>
    </row>
    <row r="333" spans="1:29">
      <c r="A333" s="17">
        <v>327</v>
      </c>
      <c r="B333" s="18" t="s">
        <v>1618</v>
      </c>
      <c r="C333" s="7" t="s">
        <v>622</v>
      </c>
      <c r="D333" s="18" t="s">
        <v>26</v>
      </c>
      <c r="E333" s="7">
        <v>5476</v>
      </c>
      <c r="F333" s="7">
        <v>18</v>
      </c>
      <c r="G333" s="18">
        <f t="shared" si="40"/>
        <v>18</v>
      </c>
      <c r="H333" s="7">
        <v>0</v>
      </c>
      <c r="I333" s="18">
        <v>0</v>
      </c>
      <c r="J333" s="18">
        <v>0</v>
      </c>
      <c r="K333" s="66">
        <v>60</v>
      </c>
      <c r="L333" s="18">
        <v>0</v>
      </c>
      <c r="M333" s="18">
        <f t="shared" si="35"/>
        <v>0</v>
      </c>
      <c r="N333" s="66">
        <v>18</v>
      </c>
      <c r="O333" s="66">
        <v>88</v>
      </c>
      <c r="P333" s="18">
        <v>0</v>
      </c>
      <c r="Q333" s="18">
        <f t="shared" si="36"/>
        <v>0</v>
      </c>
      <c r="R333" s="66">
        <v>109</v>
      </c>
      <c r="S333" s="66">
        <v>16</v>
      </c>
      <c r="T333" s="18">
        <v>0</v>
      </c>
      <c r="U333" s="18">
        <f t="shared" si="37"/>
        <v>5476</v>
      </c>
      <c r="V333" s="66">
        <v>119</v>
      </c>
      <c r="W333" s="66">
        <v>80</v>
      </c>
      <c r="X333" s="18">
        <v>0</v>
      </c>
      <c r="Y333" s="18">
        <f t="shared" si="38"/>
        <v>5476</v>
      </c>
      <c r="Z333" s="66">
        <v>149</v>
      </c>
      <c r="AA333" s="66">
        <v>275</v>
      </c>
      <c r="AB333" s="18">
        <v>0</v>
      </c>
      <c r="AC333" s="10">
        <f t="shared" si="39"/>
        <v>0</v>
      </c>
    </row>
    <row r="334" spans="1:29">
      <c r="A334" s="17">
        <v>328</v>
      </c>
      <c r="B334" s="18" t="s">
        <v>1618</v>
      </c>
      <c r="C334" s="7" t="s">
        <v>623</v>
      </c>
      <c r="D334" s="18" t="s">
        <v>26</v>
      </c>
      <c r="E334" s="7">
        <v>3852</v>
      </c>
      <c r="F334" s="7">
        <v>4</v>
      </c>
      <c r="G334" s="18">
        <f t="shared" si="40"/>
        <v>4</v>
      </c>
      <c r="H334" s="7">
        <v>0</v>
      </c>
      <c r="I334" s="18">
        <v>0</v>
      </c>
      <c r="J334" s="18">
        <v>0</v>
      </c>
      <c r="K334" s="66">
        <v>60</v>
      </c>
      <c r="L334" s="18">
        <v>0</v>
      </c>
      <c r="M334" s="18">
        <f t="shared" si="35"/>
        <v>0</v>
      </c>
      <c r="N334" s="66">
        <v>4</v>
      </c>
      <c r="O334" s="66">
        <v>88</v>
      </c>
      <c r="P334" s="18">
        <v>0</v>
      </c>
      <c r="Q334" s="18">
        <f t="shared" si="36"/>
        <v>0</v>
      </c>
      <c r="R334" s="66">
        <v>77</v>
      </c>
      <c r="S334" s="66">
        <v>16</v>
      </c>
      <c r="T334" s="18">
        <v>0</v>
      </c>
      <c r="U334" s="18">
        <f t="shared" si="37"/>
        <v>3852</v>
      </c>
      <c r="V334" s="66">
        <v>130</v>
      </c>
      <c r="W334" s="66">
        <v>80</v>
      </c>
      <c r="X334" s="18">
        <v>0</v>
      </c>
      <c r="Y334" s="18">
        <f t="shared" si="38"/>
        <v>3852</v>
      </c>
      <c r="Z334" s="66">
        <v>81</v>
      </c>
      <c r="AA334" s="66">
        <v>275</v>
      </c>
      <c r="AB334" s="18">
        <v>0</v>
      </c>
      <c r="AC334" s="10">
        <f t="shared" si="39"/>
        <v>0</v>
      </c>
    </row>
    <row r="335" spans="1:29">
      <c r="A335" s="17">
        <v>329</v>
      </c>
      <c r="B335" s="18" t="s">
        <v>1618</v>
      </c>
      <c r="C335" s="7" t="s">
        <v>624</v>
      </c>
      <c r="D335" s="18" t="s">
        <v>26</v>
      </c>
      <c r="E335" s="7">
        <v>6916</v>
      </c>
      <c r="F335" s="7">
        <v>15</v>
      </c>
      <c r="G335" s="18">
        <f t="shared" si="40"/>
        <v>15</v>
      </c>
      <c r="H335" s="7">
        <v>0</v>
      </c>
      <c r="I335" s="18">
        <v>0</v>
      </c>
      <c r="J335" s="18">
        <v>0</v>
      </c>
      <c r="K335" s="66">
        <v>60</v>
      </c>
      <c r="L335" s="18">
        <v>0</v>
      </c>
      <c r="M335" s="18">
        <f t="shared" si="35"/>
        <v>0</v>
      </c>
      <c r="N335" s="66">
        <v>15</v>
      </c>
      <c r="O335" s="66">
        <v>88</v>
      </c>
      <c r="P335" s="18">
        <v>0</v>
      </c>
      <c r="Q335" s="18">
        <f t="shared" si="36"/>
        <v>0</v>
      </c>
      <c r="R335" s="66">
        <v>107</v>
      </c>
      <c r="S335" s="66">
        <v>16</v>
      </c>
      <c r="T335" s="18">
        <v>0</v>
      </c>
      <c r="U335" s="18">
        <f t="shared" si="37"/>
        <v>6916</v>
      </c>
      <c r="V335" s="66">
        <v>139</v>
      </c>
      <c r="W335" s="66">
        <v>80</v>
      </c>
      <c r="X335" s="18">
        <v>0</v>
      </c>
      <c r="Y335" s="18">
        <f t="shared" si="38"/>
        <v>6916</v>
      </c>
      <c r="Z335" s="66">
        <v>163</v>
      </c>
      <c r="AA335" s="66">
        <v>275</v>
      </c>
      <c r="AB335" s="18">
        <v>0</v>
      </c>
      <c r="AC335" s="10">
        <f t="shared" si="39"/>
        <v>0</v>
      </c>
    </row>
    <row r="336" spans="1:29">
      <c r="A336" s="17">
        <v>330</v>
      </c>
      <c r="B336" s="18" t="s">
        <v>1618</v>
      </c>
      <c r="C336" s="7" t="s">
        <v>625</v>
      </c>
      <c r="D336" s="18" t="s">
        <v>26</v>
      </c>
      <c r="E336" s="7">
        <v>5097</v>
      </c>
      <c r="F336" s="7">
        <v>10</v>
      </c>
      <c r="G336" s="18">
        <f t="shared" si="40"/>
        <v>10</v>
      </c>
      <c r="H336" s="7">
        <v>0</v>
      </c>
      <c r="I336" s="18">
        <v>0</v>
      </c>
      <c r="J336" s="18">
        <v>0</v>
      </c>
      <c r="K336" s="66">
        <v>60</v>
      </c>
      <c r="L336" s="18">
        <v>0</v>
      </c>
      <c r="M336" s="18">
        <f t="shared" si="35"/>
        <v>0</v>
      </c>
      <c r="N336" s="66">
        <v>10</v>
      </c>
      <c r="O336" s="66">
        <v>88</v>
      </c>
      <c r="P336" s="18">
        <v>0</v>
      </c>
      <c r="Q336" s="18">
        <f t="shared" si="36"/>
        <v>0</v>
      </c>
      <c r="R336" s="66">
        <v>71</v>
      </c>
      <c r="S336" s="66">
        <v>16</v>
      </c>
      <c r="T336" s="18">
        <v>0</v>
      </c>
      <c r="U336" s="18">
        <f t="shared" si="37"/>
        <v>5097</v>
      </c>
      <c r="V336" s="66">
        <v>87</v>
      </c>
      <c r="W336" s="66">
        <v>80</v>
      </c>
      <c r="X336" s="18">
        <v>0</v>
      </c>
      <c r="Y336" s="18">
        <f t="shared" si="38"/>
        <v>5097</v>
      </c>
      <c r="Z336" s="66">
        <v>130</v>
      </c>
      <c r="AA336" s="66">
        <v>275</v>
      </c>
      <c r="AB336" s="18">
        <v>0</v>
      </c>
      <c r="AC336" s="10">
        <f t="shared" si="39"/>
        <v>0</v>
      </c>
    </row>
    <row r="337" spans="1:29">
      <c r="A337" s="17">
        <v>331</v>
      </c>
      <c r="B337" s="18" t="s">
        <v>1618</v>
      </c>
      <c r="C337" s="7" t="s">
        <v>626</v>
      </c>
      <c r="D337" s="18" t="s">
        <v>26</v>
      </c>
      <c r="E337" s="7">
        <v>5054</v>
      </c>
      <c r="F337" s="7">
        <v>8</v>
      </c>
      <c r="G337" s="18">
        <f t="shared" si="40"/>
        <v>8</v>
      </c>
      <c r="H337" s="7">
        <v>0</v>
      </c>
      <c r="I337" s="18">
        <v>0</v>
      </c>
      <c r="J337" s="18">
        <v>0</v>
      </c>
      <c r="K337" s="66">
        <v>60</v>
      </c>
      <c r="L337" s="18">
        <v>0</v>
      </c>
      <c r="M337" s="18">
        <f t="shared" si="35"/>
        <v>0</v>
      </c>
      <c r="N337" s="66">
        <v>8</v>
      </c>
      <c r="O337" s="66">
        <v>88</v>
      </c>
      <c r="P337" s="18">
        <v>0</v>
      </c>
      <c r="Q337" s="18">
        <f t="shared" si="36"/>
        <v>0</v>
      </c>
      <c r="R337" s="66">
        <v>79</v>
      </c>
      <c r="S337" s="66">
        <v>16</v>
      </c>
      <c r="T337" s="18">
        <v>0</v>
      </c>
      <c r="U337" s="18">
        <f t="shared" si="37"/>
        <v>5054</v>
      </c>
      <c r="V337" s="66">
        <v>130</v>
      </c>
      <c r="W337" s="66">
        <v>80</v>
      </c>
      <c r="X337" s="18">
        <v>0</v>
      </c>
      <c r="Y337" s="18">
        <f t="shared" si="38"/>
        <v>5054</v>
      </c>
      <c r="Z337" s="66">
        <v>95</v>
      </c>
      <c r="AA337" s="66">
        <v>275</v>
      </c>
      <c r="AB337" s="18">
        <v>0</v>
      </c>
      <c r="AC337" s="10">
        <f t="shared" si="39"/>
        <v>0</v>
      </c>
    </row>
    <row r="338" spans="1:29">
      <c r="A338" s="17">
        <v>332</v>
      </c>
      <c r="B338" s="18" t="s">
        <v>1618</v>
      </c>
      <c r="C338" s="7" t="s">
        <v>627</v>
      </c>
      <c r="D338" s="18" t="s">
        <v>26</v>
      </c>
      <c r="E338" s="7">
        <v>346</v>
      </c>
      <c r="F338" s="7">
        <v>7</v>
      </c>
      <c r="G338" s="18">
        <f t="shared" si="40"/>
        <v>7</v>
      </c>
      <c r="H338" s="7">
        <v>0</v>
      </c>
      <c r="I338" s="18">
        <v>0</v>
      </c>
      <c r="J338" s="18">
        <v>0</v>
      </c>
      <c r="K338" s="66">
        <v>60</v>
      </c>
      <c r="L338" s="18">
        <v>0</v>
      </c>
      <c r="M338" s="18">
        <f t="shared" si="35"/>
        <v>0</v>
      </c>
      <c r="N338" s="66">
        <v>7</v>
      </c>
      <c r="O338" s="66">
        <v>88</v>
      </c>
      <c r="P338" s="18">
        <v>0</v>
      </c>
      <c r="Q338" s="18">
        <f t="shared" si="36"/>
        <v>0</v>
      </c>
      <c r="R338" s="66">
        <v>15</v>
      </c>
      <c r="S338" s="66">
        <v>16</v>
      </c>
      <c r="T338" s="18">
        <v>0</v>
      </c>
      <c r="U338" s="18">
        <f t="shared" si="37"/>
        <v>0</v>
      </c>
      <c r="V338" s="66">
        <v>91</v>
      </c>
      <c r="W338" s="66">
        <v>80</v>
      </c>
      <c r="X338" s="18">
        <v>0</v>
      </c>
      <c r="Y338" s="18">
        <f t="shared" si="38"/>
        <v>346</v>
      </c>
      <c r="Z338" s="66">
        <v>94</v>
      </c>
      <c r="AA338" s="66">
        <v>275</v>
      </c>
      <c r="AB338" s="18">
        <v>0</v>
      </c>
      <c r="AC338" s="10">
        <f t="shared" si="39"/>
        <v>0</v>
      </c>
    </row>
    <row r="339" spans="1:29">
      <c r="A339" s="17">
        <v>333</v>
      </c>
      <c r="B339" s="18" t="s">
        <v>1618</v>
      </c>
      <c r="C339" s="7" t="s">
        <v>403</v>
      </c>
      <c r="D339" s="18" t="s">
        <v>26</v>
      </c>
      <c r="E339" s="7">
        <v>4252</v>
      </c>
      <c r="F339" s="7">
        <v>13</v>
      </c>
      <c r="G339" s="18">
        <f t="shared" si="40"/>
        <v>13</v>
      </c>
      <c r="H339" s="7">
        <v>0</v>
      </c>
      <c r="I339" s="18">
        <v>0</v>
      </c>
      <c r="J339" s="18">
        <v>0</v>
      </c>
      <c r="K339" s="66">
        <v>60</v>
      </c>
      <c r="L339" s="18">
        <v>0</v>
      </c>
      <c r="M339" s="18">
        <f t="shared" si="35"/>
        <v>0</v>
      </c>
      <c r="N339" s="66">
        <v>13</v>
      </c>
      <c r="O339" s="66">
        <v>88</v>
      </c>
      <c r="P339" s="18">
        <v>0</v>
      </c>
      <c r="Q339" s="18">
        <f t="shared" si="36"/>
        <v>0</v>
      </c>
      <c r="R339" s="66">
        <v>10</v>
      </c>
      <c r="S339" s="66">
        <v>16</v>
      </c>
      <c r="T339" s="18">
        <v>0</v>
      </c>
      <c r="U339" s="18">
        <f t="shared" si="37"/>
        <v>0</v>
      </c>
      <c r="V339" s="66">
        <v>52</v>
      </c>
      <c r="W339" s="66">
        <v>80</v>
      </c>
      <c r="X339" s="18">
        <v>0</v>
      </c>
      <c r="Y339" s="18">
        <f t="shared" si="38"/>
        <v>0</v>
      </c>
      <c r="Z339" s="66">
        <v>93</v>
      </c>
      <c r="AA339" s="66">
        <v>275</v>
      </c>
      <c r="AB339" s="18">
        <v>0</v>
      </c>
      <c r="AC339" s="10">
        <f t="shared" si="39"/>
        <v>0</v>
      </c>
    </row>
    <row r="340" spans="1:29">
      <c r="A340" s="17">
        <v>334</v>
      </c>
      <c r="B340" s="18" t="s">
        <v>1618</v>
      </c>
      <c r="C340" s="7" t="s">
        <v>493</v>
      </c>
      <c r="D340" s="18" t="s">
        <v>26</v>
      </c>
      <c r="E340" s="7">
        <v>3809</v>
      </c>
      <c r="F340" s="7">
        <v>11</v>
      </c>
      <c r="G340" s="18">
        <f t="shared" si="40"/>
        <v>11</v>
      </c>
      <c r="H340" s="7">
        <v>0</v>
      </c>
      <c r="I340" s="18">
        <v>0</v>
      </c>
      <c r="J340" s="18">
        <v>0</v>
      </c>
      <c r="K340" s="66">
        <v>60</v>
      </c>
      <c r="L340" s="18">
        <v>0</v>
      </c>
      <c r="M340" s="18">
        <f t="shared" si="35"/>
        <v>0</v>
      </c>
      <c r="N340" s="66">
        <v>11</v>
      </c>
      <c r="O340" s="66">
        <v>88</v>
      </c>
      <c r="P340" s="18">
        <v>0</v>
      </c>
      <c r="Q340" s="18">
        <f t="shared" si="36"/>
        <v>0</v>
      </c>
      <c r="R340" s="66">
        <v>27</v>
      </c>
      <c r="S340" s="66">
        <v>16</v>
      </c>
      <c r="T340" s="18">
        <v>0</v>
      </c>
      <c r="U340" s="18">
        <f t="shared" si="37"/>
        <v>3809</v>
      </c>
      <c r="V340" s="66">
        <v>133</v>
      </c>
      <c r="W340" s="66">
        <v>80</v>
      </c>
      <c r="X340" s="18">
        <v>0</v>
      </c>
      <c r="Y340" s="18">
        <f t="shared" si="38"/>
        <v>3809</v>
      </c>
      <c r="Z340" s="66">
        <v>51</v>
      </c>
      <c r="AA340" s="66">
        <v>275</v>
      </c>
      <c r="AB340" s="18">
        <v>0</v>
      </c>
      <c r="AC340" s="10">
        <f t="shared" si="39"/>
        <v>0</v>
      </c>
    </row>
    <row r="341" spans="1:29">
      <c r="A341" s="17">
        <v>335</v>
      </c>
      <c r="B341" s="18" t="s">
        <v>1618</v>
      </c>
      <c r="C341" s="7" t="s">
        <v>628</v>
      </c>
      <c r="D341" s="18" t="s">
        <v>26</v>
      </c>
      <c r="E341" s="7">
        <v>18</v>
      </c>
      <c r="F341" s="7">
        <v>4</v>
      </c>
      <c r="G341" s="18">
        <f t="shared" si="40"/>
        <v>4</v>
      </c>
      <c r="H341" s="7">
        <v>0</v>
      </c>
      <c r="I341" s="18">
        <v>0</v>
      </c>
      <c r="J341" s="18">
        <v>0</v>
      </c>
      <c r="K341" s="66">
        <v>60</v>
      </c>
      <c r="L341" s="18">
        <v>0</v>
      </c>
      <c r="M341" s="18">
        <f t="shared" si="35"/>
        <v>0</v>
      </c>
      <c r="N341" s="66">
        <v>4</v>
      </c>
      <c r="O341" s="66">
        <v>88</v>
      </c>
      <c r="P341" s="18">
        <v>0</v>
      </c>
      <c r="Q341" s="18">
        <f t="shared" si="36"/>
        <v>0</v>
      </c>
      <c r="R341" s="66">
        <v>4</v>
      </c>
      <c r="S341" s="66">
        <v>16</v>
      </c>
      <c r="T341" s="18">
        <v>0</v>
      </c>
      <c r="U341" s="18">
        <f t="shared" si="37"/>
        <v>0</v>
      </c>
      <c r="V341" s="66">
        <v>15</v>
      </c>
      <c r="W341" s="66">
        <v>80</v>
      </c>
      <c r="X341" s="18">
        <v>0</v>
      </c>
      <c r="Y341" s="18">
        <f t="shared" si="38"/>
        <v>0</v>
      </c>
      <c r="Z341" s="66">
        <v>4</v>
      </c>
      <c r="AA341" s="66">
        <v>275</v>
      </c>
      <c r="AB341" s="18">
        <v>0</v>
      </c>
      <c r="AC341" s="10">
        <f t="shared" si="39"/>
        <v>0</v>
      </c>
    </row>
    <row r="342" spans="1:29">
      <c r="A342" s="17">
        <v>336</v>
      </c>
      <c r="B342" s="18" t="s">
        <v>1618</v>
      </c>
      <c r="C342" s="7" t="s">
        <v>629</v>
      </c>
      <c r="D342" s="18" t="s">
        <v>26</v>
      </c>
      <c r="E342" s="7">
        <v>6928</v>
      </c>
      <c r="F342" s="7">
        <v>11</v>
      </c>
      <c r="G342" s="18">
        <f t="shared" si="40"/>
        <v>11</v>
      </c>
      <c r="H342" s="7">
        <v>0</v>
      </c>
      <c r="I342" s="18">
        <v>0</v>
      </c>
      <c r="J342" s="18">
        <v>0</v>
      </c>
      <c r="K342" s="66">
        <v>60</v>
      </c>
      <c r="L342" s="18">
        <v>0</v>
      </c>
      <c r="M342" s="18">
        <f t="shared" si="35"/>
        <v>0</v>
      </c>
      <c r="N342" s="66">
        <v>11</v>
      </c>
      <c r="O342" s="66">
        <v>88</v>
      </c>
      <c r="P342" s="18">
        <v>0</v>
      </c>
      <c r="Q342" s="18">
        <f t="shared" si="36"/>
        <v>0</v>
      </c>
      <c r="R342" s="66">
        <v>12</v>
      </c>
      <c r="S342" s="66">
        <v>16</v>
      </c>
      <c r="T342" s="18">
        <v>0</v>
      </c>
      <c r="U342" s="18">
        <f t="shared" si="37"/>
        <v>0</v>
      </c>
      <c r="V342" s="66">
        <v>63</v>
      </c>
      <c r="W342" s="66">
        <v>80</v>
      </c>
      <c r="X342" s="18">
        <v>0</v>
      </c>
      <c r="Y342" s="18">
        <f t="shared" si="38"/>
        <v>0</v>
      </c>
      <c r="Z342" s="66">
        <v>146</v>
      </c>
      <c r="AA342" s="66">
        <v>275</v>
      </c>
      <c r="AB342" s="18">
        <v>0</v>
      </c>
      <c r="AC342" s="10">
        <f t="shared" si="39"/>
        <v>0</v>
      </c>
    </row>
    <row r="343" spans="1:29">
      <c r="A343" s="17">
        <v>337</v>
      </c>
      <c r="B343" s="18" t="s">
        <v>1618</v>
      </c>
      <c r="C343" s="7" t="s">
        <v>561</v>
      </c>
      <c r="D343" s="18" t="s">
        <v>26</v>
      </c>
      <c r="E343" s="7">
        <v>4316</v>
      </c>
      <c r="F343" s="7">
        <v>11</v>
      </c>
      <c r="G343" s="18">
        <f t="shared" si="40"/>
        <v>11</v>
      </c>
      <c r="H343" s="7">
        <v>0</v>
      </c>
      <c r="I343" s="18">
        <v>0</v>
      </c>
      <c r="J343" s="18">
        <v>0</v>
      </c>
      <c r="K343" s="66">
        <v>60</v>
      </c>
      <c r="L343" s="18">
        <v>0</v>
      </c>
      <c r="M343" s="18">
        <f t="shared" si="35"/>
        <v>0</v>
      </c>
      <c r="N343" s="66">
        <v>11</v>
      </c>
      <c r="O343" s="66">
        <v>88</v>
      </c>
      <c r="P343" s="18">
        <v>0</v>
      </c>
      <c r="Q343" s="18">
        <f t="shared" si="36"/>
        <v>0</v>
      </c>
      <c r="R343" s="66">
        <v>9</v>
      </c>
      <c r="S343" s="66">
        <v>16</v>
      </c>
      <c r="T343" s="18">
        <v>0</v>
      </c>
      <c r="U343" s="18">
        <f t="shared" si="37"/>
        <v>0</v>
      </c>
      <c r="V343" s="66">
        <v>41</v>
      </c>
      <c r="W343" s="66">
        <v>80</v>
      </c>
      <c r="X343" s="18">
        <v>0</v>
      </c>
      <c r="Y343" s="18">
        <f t="shared" si="38"/>
        <v>0</v>
      </c>
      <c r="Z343" s="66">
        <v>102</v>
      </c>
      <c r="AA343" s="66">
        <v>275</v>
      </c>
      <c r="AB343" s="18">
        <v>0</v>
      </c>
      <c r="AC343" s="10">
        <f t="shared" si="39"/>
        <v>0</v>
      </c>
    </row>
    <row r="344" spans="1:29">
      <c r="A344" s="17">
        <v>338</v>
      </c>
      <c r="B344" s="18" t="s">
        <v>1618</v>
      </c>
      <c r="C344" s="7" t="s">
        <v>180</v>
      </c>
      <c r="D344" s="18" t="s">
        <v>26</v>
      </c>
      <c r="E344" s="7">
        <v>4121</v>
      </c>
      <c r="F344" s="7">
        <v>24</v>
      </c>
      <c r="G344" s="18">
        <f t="shared" si="40"/>
        <v>24</v>
      </c>
      <c r="H344" s="7">
        <v>0</v>
      </c>
      <c r="I344" s="18">
        <v>0</v>
      </c>
      <c r="J344" s="18">
        <v>0</v>
      </c>
      <c r="K344" s="66">
        <v>60</v>
      </c>
      <c r="L344" s="18">
        <v>0</v>
      </c>
      <c r="M344" s="18">
        <f t="shared" si="35"/>
        <v>0</v>
      </c>
      <c r="N344" s="66">
        <v>24</v>
      </c>
      <c r="O344" s="66">
        <v>88</v>
      </c>
      <c r="P344" s="18">
        <v>0</v>
      </c>
      <c r="Q344" s="18">
        <f t="shared" si="36"/>
        <v>0</v>
      </c>
      <c r="R344" s="66">
        <v>15</v>
      </c>
      <c r="S344" s="66">
        <v>16</v>
      </c>
      <c r="T344" s="18">
        <v>0</v>
      </c>
      <c r="U344" s="18">
        <f t="shared" si="37"/>
        <v>0</v>
      </c>
      <c r="V344" s="66">
        <v>77</v>
      </c>
      <c r="W344" s="66">
        <v>80</v>
      </c>
      <c r="X344" s="18">
        <v>0</v>
      </c>
      <c r="Y344" s="18">
        <f t="shared" si="38"/>
        <v>0</v>
      </c>
      <c r="Z344" s="66">
        <v>198</v>
      </c>
      <c r="AA344" s="66">
        <v>275</v>
      </c>
      <c r="AB344" s="18">
        <v>0</v>
      </c>
      <c r="AC344" s="10">
        <f t="shared" si="39"/>
        <v>0</v>
      </c>
    </row>
    <row r="345" spans="1:29">
      <c r="A345" s="17">
        <v>339</v>
      </c>
      <c r="B345" s="18" t="s">
        <v>1618</v>
      </c>
      <c r="C345" s="7" t="s">
        <v>630</v>
      </c>
      <c r="D345" s="18" t="s">
        <v>26</v>
      </c>
      <c r="E345" s="7">
        <v>3034</v>
      </c>
      <c r="F345" s="7">
        <v>15</v>
      </c>
      <c r="G345" s="18">
        <f t="shared" si="40"/>
        <v>15</v>
      </c>
      <c r="H345" s="7">
        <v>0</v>
      </c>
      <c r="I345" s="18">
        <v>0</v>
      </c>
      <c r="J345" s="18">
        <v>0</v>
      </c>
      <c r="K345" s="66">
        <v>60</v>
      </c>
      <c r="L345" s="18">
        <v>0</v>
      </c>
      <c r="M345" s="18">
        <f t="shared" si="35"/>
        <v>0</v>
      </c>
      <c r="N345" s="66">
        <v>15</v>
      </c>
      <c r="O345" s="66">
        <v>88</v>
      </c>
      <c r="P345" s="18">
        <v>0</v>
      </c>
      <c r="Q345" s="18">
        <f t="shared" si="36"/>
        <v>0</v>
      </c>
      <c r="R345" s="66">
        <v>17</v>
      </c>
      <c r="S345" s="66">
        <v>16</v>
      </c>
      <c r="T345" s="18">
        <v>0</v>
      </c>
      <c r="U345" s="18">
        <f t="shared" si="37"/>
        <v>3034</v>
      </c>
      <c r="V345" s="66">
        <v>86</v>
      </c>
      <c r="W345" s="66">
        <v>80</v>
      </c>
      <c r="X345" s="18">
        <v>0</v>
      </c>
      <c r="Y345" s="18">
        <f t="shared" si="38"/>
        <v>3034</v>
      </c>
      <c r="Z345" s="66">
        <v>125</v>
      </c>
      <c r="AA345" s="66">
        <v>275</v>
      </c>
      <c r="AB345" s="18">
        <v>0</v>
      </c>
      <c r="AC345" s="10">
        <f t="shared" si="39"/>
        <v>0</v>
      </c>
    </row>
    <row r="346" spans="1:29">
      <c r="A346" s="17">
        <v>340</v>
      </c>
      <c r="B346" s="18" t="s">
        <v>1618</v>
      </c>
      <c r="C346" s="7" t="s">
        <v>631</v>
      </c>
      <c r="D346" s="18" t="s">
        <v>26</v>
      </c>
      <c r="E346" s="7">
        <v>3659</v>
      </c>
      <c r="F346" s="7">
        <v>6</v>
      </c>
      <c r="G346" s="18">
        <f t="shared" si="40"/>
        <v>6</v>
      </c>
      <c r="H346" s="7">
        <v>0</v>
      </c>
      <c r="I346" s="18">
        <v>0</v>
      </c>
      <c r="J346" s="18">
        <v>0</v>
      </c>
      <c r="K346" s="66">
        <v>60</v>
      </c>
      <c r="L346" s="18">
        <v>0</v>
      </c>
      <c r="M346" s="18">
        <f t="shared" si="35"/>
        <v>0</v>
      </c>
      <c r="N346" s="66">
        <v>6</v>
      </c>
      <c r="O346" s="66">
        <v>88</v>
      </c>
      <c r="P346" s="18">
        <v>0</v>
      </c>
      <c r="Q346" s="18">
        <f t="shared" si="36"/>
        <v>0</v>
      </c>
      <c r="R346" s="66">
        <v>83</v>
      </c>
      <c r="S346" s="66">
        <v>16</v>
      </c>
      <c r="T346" s="18">
        <v>0</v>
      </c>
      <c r="U346" s="18">
        <f t="shared" si="37"/>
        <v>3659</v>
      </c>
      <c r="V346" s="66">
        <v>159</v>
      </c>
      <c r="W346" s="66">
        <v>80</v>
      </c>
      <c r="X346" s="18">
        <v>0</v>
      </c>
      <c r="Y346" s="18">
        <f t="shared" si="38"/>
        <v>3659</v>
      </c>
      <c r="Z346" s="66">
        <v>75</v>
      </c>
      <c r="AA346" s="66">
        <v>275</v>
      </c>
      <c r="AB346" s="18">
        <v>0</v>
      </c>
      <c r="AC346" s="10">
        <f t="shared" si="39"/>
        <v>0</v>
      </c>
    </row>
    <row r="347" spans="1:29">
      <c r="A347" s="17">
        <v>341</v>
      </c>
      <c r="B347" s="18" t="s">
        <v>1618</v>
      </c>
      <c r="C347" s="7" t="s">
        <v>632</v>
      </c>
      <c r="D347" s="18" t="s">
        <v>26</v>
      </c>
      <c r="E347" s="7">
        <v>3323</v>
      </c>
      <c r="F347" s="7">
        <v>7</v>
      </c>
      <c r="G347" s="18">
        <f t="shared" si="40"/>
        <v>7</v>
      </c>
      <c r="H347" s="7">
        <v>0</v>
      </c>
      <c r="I347" s="18">
        <v>0</v>
      </c>
      <c r="J347" s="18">
        <v>0</v>
      </c>
      <c r="K347" s="66">
        <v>60</v>
      </c>
      <c r="L347" s="18">
        <v>0</v>
      </c>
      <c r="M347" s="18">
        <f t="shared" si="35"/>
        <v>0</v>
      </c>
      <c r="N347" s="66">
        <v>7</v>
      </c>
      <c r="O347" s="66">
        <v>88</v>
      </c>
      <c r="P347" s="18">
        <v>0</v>
      </c>
      <c r="Q347" s="18">
        <f t="shared" si="36"/>
        <v>0</v>
      </c>
      <c r="R347" s="66">
        <v>63</v>
      </c>
      <c r="S347" s="66">
        <v>16</v>
      </c>
      <c r="T347" s="18">
        <v>0</v>
      </c>
      <c r="U347" s="18">
        <f t="shared" si="37"/>
        <v>3323</v>
      </c>
      <c r="V347" s="66">
        <v>80</v>
      </c>
      <c r="W347" s="66">
        <v>80</v>
      </c>
      <c r="X347" s="18">
        <v>0</v>
      </c>
      <c r="Y347" s="18">
        <f t="shared" si="38"/>
        <v>0</v>
      </c>
      <c r="Z347" s="66">
        <v>101</v>
      </c>
      <c r="AA347" s="66">
        <v>275</v>
      </c>
      <c r="AB347" s="18">
        <v>0</v>
      </c>
      <c r="AC347" s="10">
        <f t="shared" si="39"/>
        <v>0</v>
      </c>
    </row>
    <row r="348" spans="1:29">
      <c r="A348" s="17">
        <v>342</v>
      </c>
      <c r="B348" s="18" t="s">
        <v>1618</v>
      </c>
      <c r="C348" s="7" t="s">
        <v>633</v>
      </c>
      <c r="D348" s="18" t="s">
        <v>26</v>
      </c>
      <c r="E348" s="7">
        <v>6099</v>
      </c>
      <c r="F348" s="7">
        <v>5</v>
      </c>
      <c r="G348" s="18">
        <f t="shared" si="40"/>
        <v>5</v>
      </c>
      <c r="H348" s="7">
        <v>0</v>
      </c>
      <c r="I348" s="18">
        <v>0</v>
      </c>
      <c r="J348" s="18">
        <v>0</v>
      </c>
      <c r="K348" s="66">
        <v>60</v>
      </c>
      <c r="L348" s="18">
        <v>0</v>
      </c>
      <c r="M348" s="18">
        <f t="shared" si="35"/>
        <v>0</v>
      </c>
      <c r="N348" s="66">
        <v>5</v>
      </c>
      <c r="O348" s="66">
        <v>88</v>
      </c>
      <c r="P348" s="18">
        <v>0</v>
      </c>
      <c r="Q348" s="18">
        <f t="shared" si="36"/>
        <v>0</v>
      </c>
      <c r="R348" s="66">
        <v>96</v>
      </c>
      <c r="S348" s="66">
        <v>16</v>
      </c>
      <c r="T348" s="18">
        <v>0</v>
      </c>
      <c r="U348" s="18">
        <f t="shared" si="37"/>
        <v>6099</v>
      </c>
      <c r="V348" s="66">
        <v>216</v>
      </c>
      <c r="W348" s="66">
        <v>80</v>
      </c>
      <c r="X348" s="18">
        <v>0</v>
      </c>
      <c r="Y348" s="18">
        <f t="shared" si="38"/>
        <v>6099</v>
      </c>
      <c r="Z348" s="66">
        <v>102</v>
      </c>
      <c r="AA348" s="66">
        <v>275</v>
      </c>
      <c r="AB348" s="18">
        <v>0</v>
      </c>
      <c r="AC348" s="10">
        <f t="shared" si="39"/>
        <v>0</v>
      </c>
    </row>
    <row r="349" spans="1:29">
      <c r="A349" s="17">
        <v>343</v>
      </c>
      <c r="B349" s="18" t="s">
        <v>1618</v>
      </c>
      <c r="C349" s="7" t="s">
        <v>634</v>
      </c>
      <c r="D349" s="18" t="s">
        <v>26</v>
      </c>
      <c r="E349" s="7">
        <v>2607</v>
      </c>
      <c r="F349" s="7">
        <v>8</v>
      </c>
      <c r="G349" s="18">
        <f t="shared" si="40"/>
        <v>8</v>
      </c>
      <c r="H349" s="7">
        <v>0</v>
      </c>
      <c r="I349" s="18">
        <v>0</v>
      </c>
      <c r="J349" s="18">
        <v>0</v>
      </c>
      <c r="K349" s="66">
        <v>60</v>
      </c>
      <c r="L349" s="18">
        <v>0</v>
      </c>
      <c r="M349" s="18">
        <f t="shared" si="35"/>
        <v>0</v>
      </c>
      <c r="N349" s="66">
        <v>8</v>
      </c>
      <c r="O349" s="66">
        <v>88</v>
      </c>
      <c r="P349" s="18">
        <v>0</v>
      </c>
      <c r="Q349" s="18">
        <f t="shared" si="36"/>
        <v>0</v>
      </c>
      <c r="R349" s="66">
        <v>43</v>
      </c>
      <c r="S349" s="66">
        <v>16</v>
      </c>
      <c r="T349" s="18">
        <v>0</v>
      </c>
      <c r="U349" s="18">
        <f t="shared" si="37"/>
        <v>2607</v>
      </c>
      <c r="V349" s="66">
        <v>55</v>
      </c>
      <c r="W349" s="66">
        <v>80</v>
      </c>
      <c r="X349" s="18">
        <v>0</v>
      </c>
      <c r="Y349" s="18">
        <f t="shared" si="38"/>
        <v>0</v>
      </c>
      <c r="Z349" s="66">
        <v>24</v>
      </c>
      <c r="AA349" s="66">
        <v>275</v>
      </c>
      <c r="AB349" s="18">
        <v>0</v>
      </c>
      <c r="AC349" s="10">
        <f t="shared" si="39"/>
        <v>0</v>
      </c>
    </row>
    <row r="350" spans="1:29">
      <c r="A350" s="17">
        <v>344</v>
      </c>
      <c r="B350" s="18" t="s">
        <v>1618</v>
      </c>
      <c r="C350" s="7" t="s">
        <v>635</v>
      </c>
      <c r="D350" s="18" t="s">
        <v>26</v>
      </c>
      <c r="E350" s="7">
        <v>2097</v>
      </c>
      <c r="F350" s="7">
        <v>8</v>
      </c>
      <c r="G350" s="18">
        <f t="shared" si="40"/>
        <v>8</v>
      </c>
      <c r="H350" s="7">
        <v>0</v>
      </c>
      <c r="I350" s="18">
        <v>0</v>
      </c>
      <c r="J350" s="18">
        <v>0</v>
      </c>
      <c r="K350" s="66">
        <v>60</v>
      </c>
      <c r="L350" s="18">
        <v>0</v>
      </c>
      <c r="M350" s="18">
        <f t="shared" si="35"/>
        <v>0</v>
      </c>
      <c r="N350" s="66">
        <v>8</v>
      </c>
      <c r="O350" s="66">
        <v>88</v>
      </c>
      <c r="P350" s="18">
        <v>0</v>
      </c>
      <c r="Q350" s="18">
        <f t="shared" si="36"/>
        <v>0</v>
      </c>
      <c r="R350" s="66">
        <v>51</v>
      </c>
      <c r="S350" s="66">
        <v>16</v>
      </c>
      <c r="T350" s="18">
        <v>0</v>
      </c>
      <c r="U350" s="18">
        <f t="shared" si="37"/>
        <v>2097</v>
      </c>
      <c r="V350" s="66">
        <v>79</v>
      </c>
      <c r="W350" s="66">
        <v>80</v>
      </c>
      <c r="X350" s="18">
        <v>0</v>
      </c>
      <c r="Y350" s="18">
        <f t="shared" si="38"/>
        <v>0</v>
      </c>
      <c r="Z350" s="66">
        <v>39</v>
      </c>
      <c r="AA350" s="66">
        <v>275</v>
      </c>
      <c r="AB350" s="18">
        <v>0</v>
      </c>
      <c r="AC350" s="10">
        <f t="shared" si="39"/>
        <v>0</v>
      </c>
    </row>
    <row r="351" spans="1:29">
      <c r="A351" s="17">
        <v>345</v>
      </c>
      <c r="B351" s="18" t="s">
        <v>1618</v>
      </c>
      <c r="C351" s="7" t="s">
        <v>636</v>
      </c>
      <c r="D351" s="18" t="s">
        <v>26</v>
      </c>
      <c r="E351" s="7">
        <v>490</v>
      </c>
      <c r="F351" s="7">
        <v>5</v>
      </c>
      <c r="G351" s="18">
        <f t="shared" si="40"/>
        <v>5</v>
      </c>
      <c r="H351" s="7">
        <v>0</v>
      </c>
      <c r="I351" s="18">
        <v>0</v>
      </c>
      <c r="J351" s="18">
        <v>0</v>
      </c>
      <c r="K351" s="66">
        <v>60</v>
      </c>
      <c r="L351" s="18">
        <v>0</v>
      </c>
      <c r="M351" s="18">
        <f t="shared" si="35"/>
        <v>0</v>
      </c>
      <c r="N351" s="66">
        <v>5</v>
      </c>
      <c r="O351" s="66">
        <v>88</v>
      </c>
      <c r="P351" s="18">
        <v>0</v>
      </c>
      <c r="Q351" s="18">
        <f t="shared" si="36"/>
        <v>0</v>
      </c>
      <c r="R351" s="66">
        <v>16</v>
      </c>
      <c r="S351" s="66">
        <v>16</v>
      </c>
      <c r="T351" s="18">
        <v>0</v>
      </c>
      <c r="U351" s="18">
        <f t="shared" si="37"/>
        <v>0</v>
      </c>
      <c r="V351" s="66">
        <v>29</v>
      </c>
      <c r="W351" s="66">
        <v>80</v>
      </c>
      <c r="X351" s="18">
        <v>0</v>
      </c>
      <c r="Y351" s="18">
        <f t="shared" si="38"/>
        <v>0</v>
      </c>
      <c r="Z351" s="66">
        <v>17</v>
      </c>
      <c r="AA351" s="66">
        <v>275</v>
      </c>
      <c r="AB351" s="18">
        <v>0</v>
      </c>
      <c r="AC351" s="10">
        <f t="shared" si="39"/>
        <v>0</v>
      </c>
    </row>
    <row r="352" spans="1:29">
      <c r="A352" s="17">
        <v>346</v>
      </c>
      <c r="B352" s="18" t="s">
        <v>1618</v>
      </c>
      <c r="C352" s="7" t="s">
        <v>587</v>
      </c>
      <c r="D352" s="18" t="s">
        <v>26</v>
      </c>
      <c r="E352" s="7">
        <v>115</v>
      </c>
      <c r="F352" s="7">
        <v>0</v>
      </c>
      <c r="G352" s="18">
        <f t="shared" si="40"/>
        <v>0</v>
      </c>
      <c r="H352" s="7">
        <v>0</v>
      </c>
      <c r="I352" s="18">
        <v>0</v>
      </c>
      <c r="J352" s="18">
        <v>0</v>
      </c>
      <c r="K352" s="66">
        <v>60</v>
      </c>
      <c r="L352" s="18">
        <v>0</v>
      </c>
      <c r="M352" s="18">
        <f t="shared" ref="M352:M413" si="41">IF((F352&gt;K352),E352,0)</f>
        <v>0</v>
      </c>
      <c r="N352" s="66">
        <v>0</v>
      </c>
      <c r="O352" s="66">
        <v>88</v>
      </c>
      <c r="P352" s="18">
        <v>0</v>
      </c>
      <c r="Q352" s="18">
        <f t="shared" ref="Q352:Q413" si="42">IF((N352&gt;O352),E352,0)</f>
        <v>0</v>
      </c>
      <c r="R352" s="66">
        <v>9</v>
      </c>
      <c r="S352" s="66">
        <v>16</v>
      </c>
      <c r="T352" s="18">
        <v>0</v>
      </c>
      <c r="U352" s="18">
        <f t="shared" ref="U352:U413" si="43">IF((R352&gt;S352),E352,0)</f>
        <v>0</v>
      </c>
      <c r="V352" s="66">
        <v>46</v>
      </c>
      <c r="W352" s="66">
        <v>80</v>
      </c>
      <c r="X352" s="18">
        <v>0</v>
      </c>
      <c r="Y352" s="18">
        <f t="shared" ref="Y352:Y413" si="44">IF((V352&gt;W352),E352,0)</f>
        <v>0</v>
      </c>
      <c r="Z352" s="66">
        <v>2</v>
      </c>
      <c r="AA352" s="66">
        <v>275</v>
      </c>
      <c r="AB352" s="18">
        <v>0</v>
      </c>
      <c r="AC352" s="10">
        <f t="shared" ref="AC352:AC413" si="45">IF((Z352&gt;AA352),E352,0)</f>
        <v>0</v>
      </c>
    </row>
    <row r="353" spans="1:29">
      <c r="A353" s="17">
        <v>347</v>
      </c>
      <c r="B353" s="18" t="s">
        <v>1618</v>
      </c>
      <c r="C353" s="7" t="s">
        <v>637</v>
      </c>
      <c r="D353" s="18" t="s">
        <v>26</v>
      </c>
      <c r="E353" s="7">
        <v>137</v>
      </c>
      <c r="F353" s="7">
        <v>6</v>
      </c>
      <c r="G353" s="18">
        <f t="shared" si="40"/>
        <v>6</v>
      </c>
      <c r="H353" s="7">
        <v>0</v>
      </c>
      <c r="I353" s="18">
        <v>0</v>
      </c>
      <c r="J353" s="18">
        <v>0</v>
      </c>
      <c r="K353" s="66">
        <v>60</v>
      </c>
      <c r="L353" s="18">
        <v>0</v>
      </c>
      <c r="M353" s="18">
        <f t="shared" si="41"/>
        <v>0</v>
      </c>
      <c r="N353" s="66">
        <v>6</v>
      </c>
      <c r="O353" s="66">
        <v>88</v>
      </c>
      <c r="P353" s="18">
        <v>0</v>
      </c>
      <c r="Q353" s="18">
        <f t="shared" si="42"/>
        <v>0</v>
      </c>
      <c r="R353" s="66">
        <v>11</v>
      </c>
      <c r="S353" s="66">
        <v>16</v>
      </c>
      <c r="T353" s="18">
        <v>0</v>
      </c>
      <c r="U353" s="18">
        <f t="shared" si="43"/>
        <v>0</v>
      </c>
      <c r="V353" s="66">
        <v>34</v>
      </c>
      <c r="W353" s="66">
        <v>80</v>
      </c>
      <c r="X353" s="18">
        <v>0</v>
      </c>
      <c r="Y353" s="18">
        <f t="shared" si="44"/>
        <v>0</v>
      </c>
      <c r="Z353" s="66">
        <v>31</v>
      </c>
      <c r="AA353" s="66">
        <v>275</v>
      </c>
      <c r="AB353" s="18">
        <v>0</v>
      </c>
      <c r="AC353" s="10">
        <f t="shared" si="45"/>
        <v>0</v>
      </c>
    </row>
    <row r="354" spans="1:29">
      <c r="A354" s="17">
        <v>348</v>
      </c>
      <c r="B354" s="18" t="s">
        <v>1619</v>
      </c>
      <c r="C354" s="7" t="s">
        <v>403</v>
      </c>
      <c r="D354" s="18" t="s">
        <v>26</v>
      </c>
      <c r="E354" s="7">
        <v>4837</v>
      </c>
      <c r="F354" s="7">
        <v>39</v>
      </c>
      <c r="G354" s="18">
        <f t="shared" si="40"/>
        <v>39</v>
      </c>
      <c r="H354" s="7">
        <v>0</v>
      </c>
      <c r="I354" s="18">
        <v>0</v>
      </c>
      <c r="J354" s="18">
        <v>0</v>
      </c>
      <c r="K354" s="66">
        <v>60</v>
      </c>
      <c r="L354" s="18">
        <v>0</v>
      </c>
      <c r="M354" s="18">
        <f t="shared" si="41"/>
        <v>0</v>
      </c>
      <c r="N354" s="66">
        <v>39</v>
      </c>
      <c r="O354" s="66">
        <v>88</v>
      </c>
      <c r="P354" s="18">
        <v>0</v>
      </c>
      <c r="Q354" s="18">
        <f t="shared" si="42"/>
        <v>0</v>
      </c>
      <c r="R354" s="66">
        <v>13</v>
      </c>
      <c r="S354" s="66">
        <v>16</v>
      </c>
      <c r="T354" s="18">
        <v>0</v>
      </c>
      <c r="U354" s="18">
        <f t="shared" si="43"/>
        <v>0</v>
      </c>
      <c r="V354" s="66">
        <v>70</v>
      </c>
      <c r="W354" s="66">
        <v>80</v>
      </c>
      <c r="X354" s="18">
        <v>0</v>
      </c>
      <c r="Y354" s="18">
        <f t="shared" si="44"/>
        <v>0</v>
      </c>
      <c r="Z354" s="66">
        <v>84</v>
      </c>
      <c r="AA354" s="66">
        <v>275</v>
      </c>
      <c r="AB354" s="18">
        <v>0</v>
      </c>
      <c r="AC354" s="10">
        <f t="shared" si="45"/>
        <v>0</v>
      </c>
    </row>
    <row r="355" spans="1:29">
      <c r="A355" s="17">
        <v>349</v>
      </c>
      <c r="B355" s="18" t="s">
        <v>1619</v>
      </c>
      <c r="C355" s="7" t="s">
        <v>638</v>
      </c>
      <c r="D355" s="18" t="s">
        <v>26</v>
      </c>
      <c r="E355" s="7">
        <v>5750</v>
      </c>
      <c r="F355" s="7">
        <v>34</v>
      </c>
      <c r="G355" s="18">
        <f t="shared" si="40"/>
        <v>34</v>
      </c>
      <c r="H355" s="7">
        <v>0</v>
      </c>
      <c r="I355" s="18">
        <v>0</v>
      </c>
      <c r="J355" s="18">
        <v>0</v>
      </c>
      <c r="K355" s="66">
        <v>60</v>
      </c>
      <c r="L355" s="18">
        <v>0</v>
      </c>
      <c r="M355" s="18">
        <f t="shared" si="41"/>
        <v>0</v>
      </c>
      <c r="N355" s="66">
        <v>34</v>
      </c>
      <c r="O355" s="66">
        <v>88</v>
      </c>
      <c r="P355" s="18">
        <v>0</v>
      </c>
      <c r="Q355" s="18">
        <f t="shared" si="42"/>
        <v>0</v>
      </c>
      <c r="R355" s="66">
        <v>10</v>
      </c>
      <c r="S355" s="66">
        <v>16</v>
      </c>
      <c r="T355" s="18">
        <v>0</v>
      </c>
      <c r="U355" s="18">
        <f t="shared" si="43"/>
        <v>0</v>
      </c>
      <c r="V355" s="66">
        <v>50</v>
      </c>
      <c r="W355" s="66">
        <v>80</v>
      </c>
      <c r="X355" s="18">
        <v>0</v>
      </c>
      <c r="Y355" s="18">
        <f t="shared" si="44"/>
        <v>0</v>
      </c>
      <c r="Z355" s="66">
        <v>57</v>
      </c>
      <c r="AA355" s="66">
        <v>275</v>
      </c>
      <c r="AB355" s="18">
        <v>0</v>
      </c>
      <c r="AC355" s="10">
        <f t="shared" si="45"/>
        <v>0</v>
      </c>
    </row>
    <row r="356" spans="1:29">
      <c r="A356" s="17">
        <v>350</v>
      </c>
      <c r="B356" s="18" t="s">
        <v>1619</v>
      </c>
      <c r="C356" s="7" t="s">
        <v>639</v>
      </c>
      <c r="D356" s="18" t="s">
        <v>26</v>
      </c>
      <c r="E356" s="7">
        <v>8684</v>
      </c>
      <c r="F356" s="7">
        <v>45</v>
      </c>
      <c r="G356" s="18">
        <f t="shared" si="40"/>
        <v>45</v>
      </c>
      <c r="H356" s="7">
        <v>0</v>
      </c>
      <c r="I356" s="18">
        <v>0</v>
      </c>
      <c r="J356" s="18">
        <v>0</v>
      </c>
      <c r="K356" s="66">
        <v>60</v>
      </c>
      <c r="L356" s="18">
        <v>0</v>
      </c>
      <c r="M356" s="18">
        <f t="shared" si="41"/>
        <v>0</v>
      </c>
      <c r="N356" s="66">
        <v>45</v>
      </c>
      <c r="O356" s="66">
        <v>88</v>
      </c>
      <c r="P356" s="18">
        <v>0</v>
      </c>
      <c r="Q356" s="18">
        <f t="shared" si="42"/>
        <v>0</v>
      </c>
      <c r="R356" s="66">
        <v>15</v>
      </c>
      <c r="S356" s="66">
        <v>16</v>
      </c>
      <c r="T356" s="18">
        <v>0</v>
      </c>
      <c r="U356" s="18">
        <f t="shared" si="43"/>
        <v>0</v>
      </c>
      <c r="V356" s="66">
        <v>64</v>
      </c>
      <c r="W356" s="66">
        <v>80</v>
      </c>
      <c r="X356" s="18">
        <v>0</v>
      </c>
      <c r="Y356" s="18">
        <f t="shared" si="44"/>
        <v>0</v>
      </c>
      <c r="Z356" s="66">
        <v>95</v>
      </c>
      <c r="AA356" s="66">
        <v>275</v>
      </c>
      <c r="AB356" s="18">
        <v>0</v>
      </c>
      <c r="AC356" s="10">
        <f t="shared" si="45"/>
        <v>0</v>
      </c>
    </row>
    <row r="357" spans="1:29">
      <c r="A357" s="17">
        <v>351</v>
      </c>
      <c r="B357" s="18" t="s">
        <v>1619</v>
      </c>
      <c r="C357" s="7" t="s">
        <v>640</v>
      </c>
      <c r="D357" s="18" t="s">
        <v>26</v>
      </c>
      <c r="E357" s="7">
        <v>2856</v>
      </c>
      <c r="F357" s="7">
        <v>18</v>
      </c>
      <c r="G357" s="18">
        <f t="shared" si="40"/>
        <v>18</v>
      </c>
      <c r="H357" s="7">
        <v>0</v>
      </c>
      <c r="I357" s="18">
        <v>0</v>
      </c>
      <c r="J357" s="18">
        <v>0</v>
      </c>
      <c r="K357" s="66">
        <v>60</v>
      </c>
      <c r="L357" s="18">
        <v>0</v>
      </c>
      <c r="M357" s="18">
        <f t="shared" si="41"/>
        <v>0</v>
      </c>
      <c r="N357" s="66">
        <v>18</v>
      </c>
      <c r="O357" s="66">
        <v>88</v>
      </c>
      <c r="P357" s="18">
        <v>0</v>
      </c>
      <c r="Q357" s="18">
        <f t="shared" si="42"/>
        <v>0</v>
      </c>
      <c r="R357" s="66">
        <v>19</v>
      </c>
      <c r="S357" s="66">
        <v>16</v>
      </c>
      <c r="T357" s="18">
        <v>0</v>
      </c>
      <c r="U357" s="18">
        <f t="shared" si="43"/>
        <v>2856</v>
      </c>
      <c r="V357" s="66">
        <v>98</v>
      </c>
      <c r="W357" s="66">
        <v>80</v>
      </c>
      <c r="X357" s="18">
        <v>0</v>
      </c>
      <c r="Y357" s="18">
        <f t="shared" si="44"/>
        <v>2856</v>
      </c>
      <c r="Z357" s="66">
        <v>70</v>
      </c>
      <c r="AA357" s="66">
        <v>275</v>
      </c>
      <c r="AB357" s="18">
        <v>0</v>
      </c>
      <c r="AC357" s="10">
        <f t="shared" si="45"/>
        <v>0</v>
      </c>
    </row>
    <row r="358" spans="1:29">
      <c r="A358" s="17">
        <v>352</v>
      </c>
      <c r="B358" s="18" t="s">
        <v>1619</v>
      </c>
      <c r="C358" s="7" t="s">
        <v>366</v>
      </c>
      <c r="D358" s="18" t="s">
        <v>26</v>
      </c>
      <c r="E358" s="7">
        <v>5872</v>
      </c>
      <c r="F358" s="7">
        <v>20</v>
      </c>
      <c r="G358" s="18">
        <f t="shared" si="40"/>
        <v>20</v>
      </c>
      <c r="H358" s="7">
        <v>0</v>
      </c>
      <c r="I358" s="18">
        <v>0</v>
      </c>
      <c r="J358" s="18">
        <v>0</v>
      </c>
      <c r="K358" s="66">
        <v>60</v>
      </c>
      <c r="L358" s="18">
        <v>0</v>
      </c>
      <c r="M358" s="18">
        <f t="shared" si="41"/>
        <v>0</v>
      </c>
      <c r="N358" s="66">
        <v>20</v>
      </c>
      <c r="O358" s="66">
        <v>88</v>
      </c>
      <c r="P358" s="18">
        <v>0</v>
      </c>
      <c r="Q358" s="18">
        <f t="shared" si="42"/>
        <v>0</v>
      </c>
      <c r="R358" s="66">
        <v>14</v>
      </c>
      <c r="S358" s="66">
        <v>16</v>
      </c>
      <c r="T358" s="18">
        <v>0</v>
      </c>
      <c r="U358" s="18">
        <f t="shared" si="43"/>
        <v>0</v>
      </c>
      <c r="V358" s="66">
        <v>58</v>
      </c>
      <c r="W358" s="66">
        <v>80</v>
      </c>
      <c r="X358" s="18">
        <v>0</v>
      </c>
      <c r="Y358" s="18">
        <f t="shared" si="44"/>
        <v>0</v>
      </c>
      <c r="Z358" s="66">
        <v>116</v>
      </c>
      <c r="AA358" s="66">
        <v>275</v>
      </c>
      <c r="AB358" s="18">
        <v>0</v>
      </c>
      <c r="AC358" s="10">
        <f t="shared" si="45"/>
        <v>0</v>
      </c>
    </row>
    <row r="359" spans="1:29">
      <c r="A359" s="17">
        <v>353</v>
      </c>
      <c r="B359" s="18" t="s">
        <v>1619</v>
      </c>
      <c r="C359" s="7" t="s">
        <v>641</v>
      </c>
      <c r="D359" s="18" t="s">
        <v>26</v>
      </c>
      <c r="E359" s="7">
        <v>8071</v>
      </c>
      <c r="F359" s="7">
        <v>32</v>
      </c>
      <c r="G359" s="18">
        <f t="shared" si="40"/>
        <v>32</v>
      </c>
      <c r="H359" s="7">
        <v>0</v>
      </c>
      <c r="I359" s="18">
        <v>0</v>
      </c>
      <c r="J359" s="18">
        <v>0</v>
      </c>
      <c r="K359" s="66">
        <v>60</v>
      </c>
      <c r="L359" s="18">
        <v>0</v>
      </c>
      <c r="M359" s="18">
        <f t="shared" si="41"/>
        <v>0</v>
      </c>
      <c r="N359" s="66">
        <v>32</v>
      </c>
      <c r="O359" s="66">
        <v>88</v>
      </c>
      <c r="P359" s="18">
        <v>0</v>
      </c>
      <c r="Q359" s="18">
        <f t="shared" si="42"/>
        <v>0</v>
      </c>
      <c r="R359" s="66">
        <v>11</v>
      </c>
      <c r="S359" s="66">
        <v>16</v>
      </c>
      <c r="T359" s="18">
        <v>0</v>
      </c>
      <c r="U359" s="18">
        <f t="shared" si="43"/>
        <v>0</v>
      </c>
      <c r="V359" s="66">
        <v>52</v>
      </c>
      <c r="W359" s="66">
        <v>80</v>
      </c>
      <c r="X359" s="18">
        <v>0</v>
      </c>
      <c r="Y359" s="18">
        <f t="shared" si="44"/>
        <v>0</v>
      </c>
      <c r="Z359" s="66">
        <v>133</v>
      </c>
      <c r="AA359" s="66">
        <v>275</v>
      </c>
      <c r="AB359" s="18">
        <v>0</v>
      </c>
      <c r="AC359" s="10">
        <f t="shared" si="45"/>
        <v>0</v>
      </c>
    </row>
    <row r="360" spans="1:29">
      <c r="A360" s="17">
        <v>354</v>
      </c>
      <c r="B360" s="18" t="s">
        <v>1619</v>
      </c>
      <c r="C360" s="7" t="s">
        <v>642</v>
      </c>
      <c r="D360" s="18" t="s">
        <v>26</v>
      </c>
      <c r="E360" s="7">
        <v>9370</v>
      </c>
      <c r="F360" s="7">
        <v>61</v>
      </c>
      <c r="G360" s="18">
        <f t="shared" si="40"/>
        <v>61</v>
      </c>
      <c r="H360" s="7">
        <v>0</v>
      </c>
      <c r="I360" s="18">
        <v>0</v>
      </c>
      <c r="J360" s="18">
        <v>0</v>
      </c>
      <c r="K360" s="66">
        <v>60</v>
      </c>
      <c r="L360" s="18">
        <v>0</v>
      </c>
      <c r="M360" s="18">
        <f t="shared" si="41"/>
        <v>9370</v>
      </c>
      <c r="N360" s="66">
        <v>61</v>
      </c>
      <c r="O360" s="66">
        <v>88</v>
      </c>
      <c r="P360" s="18">
        <v>0</v>
      </c>
      <c r="Q360" s="18">
        <f t="shared" si="42"/>
        <v>0</v>
      </c>
      <c r="R360" s="66">
        <v>14</v>
      </c>
      <c r="S360" s="66">
        <v>16</v>
      </c>
      <c r="T360" s="18">
        <v>0</v>
      </c>
      <c r="U360" s="18">
        <f t="shared" si="43"/>
        <v>0</v>
      </c>
      <c r="V360" s="66">
        <v>65</v>
      </c>
      <c r="W360" s="66">
        <v>80</v>
      </c>
      <c r="X360" s="18">
        <v>0</v>
      </c>
      <c r="Y360" s="18">
        <f t="shared" si="44"/>
        <v>0</v>
      </c>
      <c r="Z360" s="66">
        <v>78</v>
      </c>
      <c r="AA360" s="66">
        <v>275</v>
      </c>
      <c r="AB360" s="18">
        <v>0</v>
      </c>
      <c r="AC360" s="10">
        <f t="shared" si="45"/>
        <v>0</v>
      </c>
    </row>
    <row r="361" spans="1:29">
      <c r="A361" s="17">
        <v>355</v>
      </c>
      <c r="B361" s="18" t="s">
        <v>1619</v>
      </c>
      <c r="C361" s="7" t="s">
        <v>643</v>
      </c>
      <c r="D361" s="18" t="s">
        <v>26</v>
      </c>
      <c r="E361" s="7">
        <v>5466</v>
      </c>
      <c r="F361" s="7">
        <v>48</v>
      </c>
      <c r="G361" s="18">
        <f t="shared" si="40"/>
        <v>48</v>
      </c>
      <c r="H361" s="7">
        <v>0</v>
      </c>
      <c r="I361" s="18">
        <v>0</v>
      </c>
      <c r="J361" s="18">
        <v>0</v>
      </c>
      <c r="K361" s="66">
        <v>60</v>
      </c>
      <c r="L361" s="18">
        <v>0</v>
      </c>
      <c r="M361" s="18">
        <f t="shared" si="41"/>
        <v>0</v>
      </c>
      <c r="N361" s="66">
        <v>48</v>
      </c>
      <c r="O361" s="66">
        <v>88</v>
      </c>
      <c r="P361" s="18">
        <v>0</v>
      </c>
      <c r="Q361" s="18">
        <f t="shared" si="42"/>
        <v>0</v>
      </c>
      <c r="R361" s="66">
        <v>18</v>
      </c>
      <c r="S361" s="66">
        <v>16</v>
      </c>
      <c r="T361" s="18">
        <v>0</v>
      </c>
      <c r="U361" s="18">
        <f t="shared" si="43"/>
        <v>5466</v>
      </c>
      <c r="V361" s="66">
        <v>73</v>
      </c>
      <c r="W361" s="66">
        <v>80</v>
      </c>
      <c r="X361" s="18">
        <v>0</v>
      </c>
      <c r="Y361" s="18">
        <f t="shared" si="44"/>
        <v>0</v>
      </c>
      <c r="Z361" s="66">
        <v>72</v>
      </c>
      <c r="AA361" s="66">
        <v>275</v>
      </c>
      <c r="AB361" s="18">
        <v>0</v>
      </c>
      <c r="AC361" s="10">
        <f t="shared" si="45"/>
        <v>0</v>
      </c>
    </row>
    <row r="362" spans="1:29">
      <c r="A362" s="17">
        <v>356</v>
      </c>
      <c r="B362" s="18" t="s">
        <v>1619</v>
      </c>
      <c r="C362" s="7" t="s">
        <v>644</v>
      </c>
      <c r="D362" s="18" t="s">
        <v>26</v>
      </c>
      <c r="E362" s="7">
        <v>9486</v>
      </c>
      <c r="F362" s="7">
        <v>165</v>
      </c>
      <c r="G362" s="18">
        <f t="shared" si="40"/>
        <v>165</v>
      </c>
      <c r="H362" s="7">
        <v>0</v>
      </c>
      <c r="I362" s="18">
        <v>0</v>
      </c>
      <c r="J362" s="18">
        <v>0</v>
      </c>
      <c r="K362" s="66">
        <v>60</v>
      </c>
      <c r="L362" s="18">
        <v>0</v>
      </c>
      <c r="M362" s="18">
        <f t="shared" si="41"/>
        <v>9486</v>
      </c>
      <c r="N362" s="66">
        <v>165</v>
      </c>
      <c r="O362" s="66">
        <v>88</v>
      </c>
      <c r="P362" s="18">
        <v>0</v>
      </c>
      <c r="Q362" s="18">
        <f t="shared" si="42"/>
        <v>9486</v>
      </c>
      <c r="R362" s="66">
        <v>13</v>
      </c>
      <c r="S362" s="66">
        <v>16</v>
      </c>
      <c r="T362" s="18">
        <v>0</v>
      </c>
      <c r="U362" s="18">
        <f t="shared" si="43"/>
        <v>0</v>
      </c>
      <c r="V362" s="66">
        <v>65</v>
      </c>
      <c r="W362" s="66">
        <v>80</v>
      </c>
      <c r="X362" s="18">
        <v>0</v>
      </c>
      <c r="Y362" s="18">
        <f t="shared" si="44"/>
        <v>0</v>
      </c>
      <c r="Z362" s="66">
        <v>62</v>
      </c>
      <c r="AA362" s="66">
        <v>275</v>
      </c>
      <c r="AB362" s="18">
        <v>0</v>
      </c>
      <c r="AC362" s="10">
        <f t="shared" si="45"/>
        <v>0</v>
      </c>
    </row>
    <row r="363" spans="1:29">
      <c r="A363" s="17">
        <v>357</v>
      </c>
      <c r="B363" s="18" t="s">
        <v>1619</v>
      </c>
      <c r="C363" s="7" t="s">
        <v>645</v>
      </c>
      <c r="D363" s="18" t="s">
        <v>26</v>
      </c>
      <c r="E363" s="7">
        <v>6428</v>
      </c>
      <c r="F363" s="7">
        <v>21</v>
      </c>
      <c r="G363" s="18">
        <f t="shared" si="40"/>
        <v>21</v>
      </c>
      <c r="H363" s="7">
        <v>0</v>
      </c>
      <c r="I363" s="18">
        <v>0</v>
      </c>
      <c r="J363" s="18">
        <v>0</v>
      </c>
      <c r="K363" s="66">
        <v>60</v>
      </c>
      <c r="L363" s="18">
        <v>0</v>
      </c>
      <c r="M363" s="18">
        <f t="shared" si="41"/>
        <v>0</v>
      </c>
      <c r="N363" s="66">
        <v>21</v>
      </c>
      <c r="O363" s="66">
        <v>88</v>
      </c>
      <c r="P363" s="18">
        <v>0</v>
      </c>
      <c r="Q363" s="18">
        <f t="shared" si="42"/>
        <v>0</v>
      </c>
      <c r="R363" s="66">
        <v>14</v>
      </c>
      <c r="S363" s="66">
        <v>16</v>
      </c>
      <c r="T363" s="18">
        <v>0</v>
      </c>
      <c r="U363" s="18">
        <f t="shared" si="43"/>
        <v>0</v>
      </c>
      <c r="V363" s="66">
        <v>69</v>
      </c>
      <c r="W363" s="66">
        <v>80</v>
      </c>
      <c r="X363" s="18">
        <v>0</v>
      </c>
      <c r="Y363" s="18">
        <f t="shared" si="44"/>
        <v>0</v>
      </c>
      <c r="Z363" s="66">
        <v>79</v>
      </c>
      <c r="AA363" s="66">
        <v>275</v>
      </c>
      <c r="AB363" s="18">
        <v>0</v>
      </c>
      <c r="AC363" s="10">
        <f t="shared" si="45"/>
        <v>0</v>
      </c>
    </row>
    <row r="364" spans="1:29">
      <c r="A364" s="17">
        <v>358</v>
      </c>
      <c r="B364" s="18" t="s">
        <v>1619</v>
      </c>
      <c r="C364" s="7" t="s">
        <v>646</v>
      </c>
      <c r="D364" s="18" t="s">
        <v>26</v>
      </c>
      <c r="E364" s="7">
        <v>5189</v>
      </c>
      <c r="F364" s="7">
        <v>28</v>
      </c>
      <c r="G364" s="18">
        <f t="shared" si="40"/>
        <v>28</v>
      </c>
      <c r="H364" s="7">
        <v>0</v>
      </c>
      <c r="I364" s="18">
        <v>0</v>
      </c>
      <c r="J364" s="18">
        <v>0</v>
      </c>
      <c r="K364" s="66">
        <v>60</v>
      </c>
      <c r="L364" s="18">
        <v>0</v>
      </c>
      <c r="M364" s="18">
        <f t="shared" si="41"/>
        <v>0</v>
      </c>
      <c r="N364" s="66">
        <v>28</v>
      </c>
      <c r="O364" s="66">
        <v>88</v>
      </c>
      <c r="P364" s="18">
        <v>0</v>
      </c>
      <c r="Q364" s="18">
        <f t="shared" si="42"/>
        <v>0</v>
      </c>
      <c r="R364" s="66">
        <v>12</v>
      </c>
      <c r="S364" s="66">
        <v>16</v>
      </c>
      <c r="T364" s="18">
        <v>0</v>
      </c>
      <c r="U364" s="18">
        <f t="shared" si="43"/>
        <v>0</v>
      </c>
      <c r="V364" s="66">
        <v>54</v>
      </c>
      <c r="W364" s="66">
        <v>80</v>
      </c>
      <c r="X364" s="18">
        <v>0</v>
      </c>
      <c r="Y364" s="18">
        <f t="shared" si="44"/>
        <v>0</v>
      </c>
      <c r="Z364" s="66">
        <v>65</v>
      </c>
      <c r="AA364" s="66">
        <v>275</v>
      </c>
      <c r="AB364" s="18">
        <v>0</v>
      </c>
      <c r="AC364" s="10">
        <f t="shared" si="45"/>
        <v>0</v>
      </c>
    </row>
    <row r="365" spans="1:29">
      <c r="A365" s="17">
        <v>359</v>
      </c>
      <c r="B365" s="18" t="s">
        <v>1619</v>
      </c>
      <c r="C365" s="7" t="s">
        <v>647</v>
      </c>
      <c r="D365" s="18" t="s">
        <v>26</v>
      </c>
      <c r="E365" s="7">
        <v>711</v>
      </c>
      <c r="F365" s="7">
        <v>9</v>
      </c>
      <c r="G365" s="18">
        <f t="shared" si="40"/>
        <v>9</v>
      </c>
      <c r="H365" s="7">
        <v>0</v>
      </c>
      <c r="I365" s="18">
        <v>0</v>
      </c>
      <c r="J365" s="18">
        <v>0</v>
      </c>
      <c r="K365" s="66">
        <v>60</v>
      </c>
      <c r="L365" s="18">
        <v>0</v>
      </c>
      <c r="M365" s="18">
        <f t="shared" si="41"/>
        <v>0</v>
      </c>
      <c r="N365" s="66">
        <v>9</v>
      </c>
      <c r="O365" s="66">
        <v>88</v>
      </c>
      <c r="P365" s="18">
        <v>0</v>
      </c>
      <c r="Q365" s="18">
        <f t="shared" si="42"/>
        <v>0</v>
      </c>
      <c r="R365" s="66">
        <v>30</v>
      </c>
      <c r="S365" s="66">
        <v>16</v>
      </c>
      <c r="T365" s="18">
        <v>0</v>
      </c>
      <c r="U365" s="18">
        <f t="shared" si="43"/>
        <v>711</v>
      </c>
      <c r="V365" s="66">
        <v>143</v>
      </c>
      <c r="W365" s="66">
        <v>80</v>
      </c>
      <c r="X365" s="18">
        <v>0</v>
      </c>
      <c r="Y365" s="18">
        <f t="shared" si="44"/>
        <v>711</v>
      </c>
      <c r="Z365" s="66">
        <v>27</v>
      </c>
      <c r="AA365" s="66">
        <v>275</v>
      </c>
      <c r="AB365" s="18">
        <v>0</v>
      </c>
      <c r="AC365" s="10">
        <f t="shared" si="45"/>
        <v>0</v>
      </c>
    </row>
    <row r="366" spans="1:29">
      <c r="A366" s="17">
        <v>360</v>
      </c>
      <c r="B366" s="18" t="s">
        <v>1619</v>
      </c>
      <c r="C366" s="7" t="s">
        <v>648</v>
      </c>
      <c r="D366" s="18" t="s">
        <v>26</v>
      </c>
      <c r="E366" s="7">
        <v>9777</v>
      </c>
      <c r="F366" s="7">
        <v>58</v>
      </c>
      <c r="G366" s="18">
        <f t="shared" si="40"/>
        <v>58</v>
      </c>
      <c r="H366" s="7">
        <v>0</v>
      </c>
      <c r="I366" s="18">
        <v>0</v>
      </c>
      <c r="J366" s="18">
        <v>0</v>
      </c>
      <c r="K366" s="66">
        <v>60</v>
      </c>
      <c r="L366" s="18">
        <v>0</v>
      </c>
      <c r="M366" s="18">
        <f t="shared" si="41"/>
        <v>0</v>
      </c>
      <c r="N366" s="66">
        <v>58</v>
      </c>
      <c r="O366" s="66">
        <v>88</v>
      </c>
      <c r="P366" s="18">
        <v>0</v>
      </c>
      <c r="Q366" s="18">
        <f t="shared" si="42"/>
        <v>0</v>
      </c>
      <c r="R366" s="66">
        <v>32</v>
      </c>
      <c r="S366" s="66">
        <v>16</v>
      </c>
      <c r="T366" s="18">
        <v>0</v>
      </c>
      <c r="U366" s="18">
        <f t="shared" si="43"/>
        <v>9777</v>
      </c>
      <c r="V366" s="66">
        <v>144</v>
      </c>
      <c r="W366" s="66">
        <v>80</v>
      </c>
      <c r="X366" s="18">
        <v>0</v>
      </c>
      <c r="Y366" s="18">
        <f t="shared" si="44"/>
        <v>9777</v>
      </c>
      <c r="Z366" s="66">
        <v>85</v>
      </c>
      <c r="AA366" s="66">
        <v>275</v>
      </c>
      <c r="AB366" s="18">
        <v>0</v>
      </c>
      <c r="AC366" s="10">
        <f t="shared" si="45"/>
        <v>0</v>
      </c>
    </row>
    <row r="367" spans="1:29">
      <c r="A367" s="17">
        <v>361</v>
      </c>
      <c r="B367" s="18" t="s">
        <v>1619</v>
      </c>
      <c r="C367" s="7" t="s">
        <v>649</v>
      </c>
      <c r="D367" s="18" t="s">
        <v>26</v>
      </c>
      <c r="E367" s="7">
        <v>2814</v>
      </c>
      <c r="F367" s="7">
        <v>33</v>
      </c>
      <c r="G367" s="18">
        <f t="shared" si="40"/>
        <v>33</v>
      </c>
      <c r="H367" s="7">
        <v>0</v>
      </c>
      <c r="I367" s="18">
        <v>0</v>
      </c>
      <c r="J367" s="18">
        <v>0</v>
      </c>
      <c r="K367" s="66">
        <v>60</v>
      </c>
      <c r="L367" s="18">
        <v>0</v>
      </c>
      <c r="M367" s="18">
        <f t="shared" si="41"/>
        <v>0</v>
      </c>
      <c r="N367" s="66">
        <v>33</v>
      </c>
      <c r="O367" s="66">
        <v>88</v>
      </c>
      <c r="P367" s="18">
        <v>0</v>
      </c>
      <c r="Q367" s="18">
        <f t="shared" si="42"/>
        <v>0</v>
      </c>
      <c r="R367" s="66">
        <v>12</v>
      </c>
      <c r="S367" s="66">
        <v>16</v>
      </c>
      <c r="T367" s="18">
        <v>0</v>
      </c>
      <c r="U367" s="18">
        <f t="shared" si="43"/>
        <v>0</v>
      </c>
      <c r="V367" s="66">
        <v>54</v>
      </c>
      <c r="W367" s="66">
        <v>80</v>
      </c>
      <c r="X367" s="18">
        <v>0</v>
      </c>
      <c r="Y367" s="18">
        <f t="shared" si="44"/>
        <v>0</v>
      </c>
      <c r="Z367" s="66">
        <v>67</v>
      </c>
      <c r="AA367" s="66">
        <v>275</v>
      </c>
      <c r="AB367" s="18">
        <v>0</v>
      </c>
      <c r="AC367" s="10">
        <f t="shared" si="45"/>
        <v>0</v>
      </c>
    </row>
    <row r="368" spans="1:29">
      <c r="A368" s="17">
        <v>362</v>
      </c>
      <c r="B368" s="18" t="s">
        <v>1619</v>
      </c>
      <c r="C368" s="7" t="s">
        <v>650</v>
      </c>
      <c r="D368" s="18" t="s">
        <v>26</v>
      </c>
      <c r="E368" s="7">
        <v>3615</v>
      </c>
      <c r="F368" s="7">
        <v>27</v>
      </c>
      <c r="G368" s="18">
        <f t="shared" si="40"/>
        <v>27</v>
      </c>
      <c r="H368" s="7">
        <v>0</v>
      </c>
      <c r="I368" s="18">
        <v>0</v>
      </c>
      <c r="J368" s="18">
        <v>0</v>
      </c>
      <c r="K368" s="66">
        <v>60</v>
      </c>
      <c r="L368" s="18">
        <v>0</v>
      </c>
      <c r="M368" s="18">
        <f t="shared" si="41"/>
        <v>0</v>
      </c>
      <c r="N368" s="66">
        <v>27</v>
      </c>
      <c r="O368" s="66">
        <v>88</v>
      </c>
      <c r="P368" s="18">
        <v>0</v>
      </c>
      <c r="Q368" s="18">
        <f t="shared" si="42"/>
        <v>0</v>
      </c>
      <c r="R368" s="66">
        <v>31</v>
      </c>
      <c r="S368" s="66">
        <v>16</v>
      </c>
      <c r="T368" s="18">
        <v>0</v>
      </c>
      <c r="U368" s="18">
        <f t="shared" si="43"/>
        <v>3615</v>
      </c>
      <c r="V368" s="66">
        <v>152</v>
      </c>
      <c r="W368" s="66">
        <v>80</v>
      </c>
      <c r="X368" s="18">
        <v>0</v>
      </c>
      <c r="Y368" s="18">
        <f t="shared" si="44"/>
        <v>3615</v>
      </c>
      <c r="Z368" s="66">
        <v>72</v>
      </c>
      <c r="AA368" s="66">
        <v>275</v>
      </c>
      <c r="AB368" s="18">
        <v>0</v>
      </c>
      <c r="AC368" s="10">
        <f t="shared" si="45"/>
        <v>0</v>
      </c>
    </row>
    <row r="369" spans="1:29">
      <c r="A369" s="17">
        <v>363</v>
      </c>
      <c r="B369" s="18" t="s">
        <v>1619</v>
      </c>
      <c r="C369" s="7" t="s">
        <v>651</v>
      </c>
      <c r="D369" s="18" t="s">
        <v>26</v>
      </c>
      <c r="E369" s="7">
        <v>6833</v>
      </c>
      <c r="F369" s="7">
        <v>19</v>
      </c>
      <c r="G369" s="18">
        <f t="shared" si="40"/>
        <v>19</v>
      </c>
      <c r="H369" s="7">
        <v>0</v>
      </c>
      <c r="I369" s="18">
        <v>0</v>
      </c>
      <c r="J369" s="18">
        <v>0</v>
      </c>
      <c r="K369" s="66">
        <v>60</v>
      </c>
      <c r="L369" s="18">
        <v>0</v>
      </c>
      <c r="M369" s="18">
        <f t="shared" si="41"/>
        <v>0</v>
      </c>
      <c r="N369" s="66">
        <v>19</v>
      </c>
      <c r="O369" s="66">
        <v>88</v>
      </c>
      <c r="P369" s="18">
        <v>0</v>
      </c>
      <c r="Q369" s="18">
        <f t="shared" si="42"/>
        <v>0</v>
      </c>
      <c r="R369" s="66">
        <v>10</v>
      </c>
      <c r="S369" s="66">
        <v>16</v>
      </c>
      <c r="T369" s="18">
        <v>0</v>
      </c>
      <c r="U369" s="18">
        <f t="shared" si="43"/>
        <v>0</v>
      </c>
      <c r="V369" s="66">
        <v>42</v>
      </c>
      <c r="W369" s="66">
        <v>80</v>
      </c>
      <c r="X369" s="18">
        <v>0</v>
      </c>
      <c r="Y369" s="18">
        <f t="shared" si="44"/>
        <v>0</v>
      </c>
      <c r="Z369" s="66">
        <v>112</v>
      </c>
      <c r="AA369" s="66">
        <v>275</v>
      </c>
      <c r="AB369" s="18">
        <v>0</v>
      </c>
      <c r="AC369" s="10">
        <f t="shared" si="45"/>
        <v>0</v>
      </c>
    </row>
    <row r="370" spans="1:29">
      <c r="A370" s="17">
        <v>364</v>
      </c>
      <c r="B370" s="18" t="s">
        <v>1619</v>
      </c>
      <c r="C370" s="7" t="s">
        <v>652</v>
      </c>
      <c r="D370" s="18" t="s">
        <v>26</v>
      </c>
      <c r="E370" s="7">
        <v>9925</v>
      </c>
      <c r="F370" s="7">
        <v>30</v>
      </c>
      <c r="G370" s="18">
        <f t="shared" si="40"/>
        <v>30</v>
      </c>
      <c r="H370" s="7">
        <v>0</v>
      </c>
      <c r="I370" s="18">
        <v>0</v>
      </c>
      <c r="J370" s="18">
        <v>0</v>
      </c>
      <c r="K370" s="66">
        <v>60</v>
      </c>
      <c r="L370" s="18">
        <v>0</v>
      </c>
      <c r="M370" s="18">
        <f t="shared" si="41"/>
        <v>0</v>
      </c>
      <c r="N370" s="66">
        <v>30</v>
      </c>
      <c r="O370" s="66">
        <v>88</v>
      </c>
      <c r="P370" s="18">
        <v>0</v>
      </c>
      <c r="Q370" s="18">
        <f t="shared" si="42"/>
        <v>0</v>
      </c>
      <c r="R370" s="66">
        <v>33</v>
      </c>
      <c r="S370" s="66">
        <v>16</v>
      </c>
      <c r="T370" s="18">
        <v>0</v>
      </c>
      <c r="U370" s="18">
        <f t="shared" si="43"/>
        <v>9925</v>
      </c>
      <c r="V370" s="66">
        <v>152</v>
      </c>
      <c r="W370" s="66">
        <v>80</v>
      </c>
      <c r="X370" s="18">
        <v>0</v>
      </c>
      <c r="Y370" s="18">
        <f t="shared" si="44"/>
        <v>9925</v>
      </c>
      <c r="Z370" s="66">
        <v>350</v>
      </c>
      <c r="AA370" s="66">
        <v>275</v>
      </c>
      <c r="AB370" s="18">
        <v>0</v>
      </c>
      <c r="AC370" s="10">
        <f t="shared" si="45"/>
        <v>9925</v>
      </c>
    </row>
    <row r="371" spans="1:29">
      <c r="A371" s="17">
        <v>365</v>
      </c>
      <c r="B371" s="18" t="s">
        <v>1619</v>
      </c>
      <c r="C371" s="7" t="s">
        <v>653</v>
      </c>
      <c r="D371" s="18" t="s">
        <v>26</v>
      </c>
      <c r="E371" s="7">
        <v>7140</v>
      </c>
      <c r="F371" s="7">
        <v>9</v>
      </c>
      <c r="G371" s="18">
        <f t="shared" si="40"/>
        <v>9</v>
      </c>
      <c r="H371" s="7">
        <v>0</v>
      </c>
      <c r="I371" s="18">
        <v>0</v>
      </c>
      <c r="J371" s="18">
        <v>0</v>
      </c>
      <c r="K371" s="66">
        <v>60</v>
      </c>
      <c r="L371" s="18">
        <v>0</v>
      </c>
      <c r="M371" s="18">
        <f t="shared" si="41"/>
        <v>0</v>
      </c>
      <c r="N371" s="66">
        <v>9</v>
      </c>
      <c r="O371" s="66">
        <v>88</v>
      </c>
      <c r="P371" s="18">
        <v>0</v>
      </c>
      <c r="Q371" s="18">
        <f t="shared" si="42"/>
        <v>0</v>
      </c>
      <c r="R371" s="66">
        <v>9</v>
      </c>
      <c r="S371" s="66">
        <v>16</v>
      </c>
      <c r="T371" s="18">
        <v>0</v>
      </c>
      <c r="U371" s="18">
        <f t="shared" si="43"/>
        <v>0</v>
      </c>
      <c r="V371" s="66">
        <v>39</v>
      </c>
      <c r="W371" s="66">
        <v>80</v>
      </c>
      <c r="X371" s="18">
        <v>0</v>
      </c>
      <c r="Y371" s="18">
        <f t="shared" si="44"/>
        <v>0</v>
      </c>
      <c r="Z371" s="66">
        <v>108</v>
      </c>
      <c r="AA371" s="66">
        <v>275</v>
      </c>
      <c r="AB371" s="18">
        <v>0</v>
      </c>
      <c r="AC371" s="10">
        <f t="shared" si="45"/>
        <v>0</v>
      </c>
    </row>
    <row r="372" spans="1:29">
      <c r="A372" s="17">
        <v>366</v>
      </c>
      <c r="B372" s="18" t="s">
        <v>1619</v>
      </c>
      <c r="C372" s="7" t="s">
        <v>654</v>
      </c>
      <c r="D372" s="18" t="s">
        <v>26</v>
      </c>
      <c r="E372" s="7">
        <v>851</v>
      </c>
      <c r="F372" s="7">
        <v>5</v>
      </c>
      <c r="G372" s="18">
        <f t="shared" si="40"/>
        <v>5</v>
      </c>
      <c r="H372" s="7">
        <v>0</v>
      </c>
      <c r="I372" s="18">
        <v>0</v>
      </c>
      <c r="J372" s="18">
        <v>0</v>
      </c>
      <c r="K372" s="66">
        <v>60</v>
      </c>
      <c r="L372" s="18">
        <v>0</v>
      </c>
      <c r="M372" s="18">
        <f t="shared" si="41"/>
        <v>0</v>
      </c>
      <c r="N372" s="66">
        <v>5</v>
      </c>
      <c r="O372" s="66">
        <v>88</v>
      </c>
      <c r="P372" s="18">
        <v>0</v>
      </c>
      <c r="Q372" s="18">
        <f t="shared" si="42"/>
        <v>0</v>
      </c>
      <c r="R372" s="66">
        <v>13</v>
      </c>
      <c r="S372" s="66">
        <v>16</v>
      </c>
      <c r="T372" s="18">
        <v>0</v>
      </c>
      <c r="U372" s="18">
        <f t="shared" si="43"/>
        <v>0</v>
      </c>
      <c r="V372" s="66">
        <v>51</v>
      </c>
      <c r="W372" s="66">
        <v>80</v>
      </c>
      <c r="X372" s="18">
        <v>0</v>
      </c>
      <c r="Y372" s="18">
        <f t="shared" si="44"/>
        <v>0</v>
      </c>
      <c r="Z372" s="66">
        <v>72</v>
      </c>
      <c r="AA372" s="66">
        <v>275</v>
      </c>
      <c r="AB372" s="18">
        <v>0</v>
      </c>
      <c r="AC372" s="10">
        <f t="shared" si="45"/>
        <v>0</v>
      </c>
    </row>
    <row r="373" spans="1:29">
      <c r="A373" s="17">
        <v>367</v>
      </c>
      <c r="B373" s="18" t="s">
        <v>1619</v>
      </c>
      <c r="C373" s="7" t="s">
        <v>582</v>
      </c>
      <c r="D373" s="18" t="s">
        <v>26</v>
      </c>
      <c r="E373" s="7">
        <v>6968</v>
      </c>
      <c r="F373" s="7">
        <v>42</v>
      </c>
      <c r="G373" s="18">
        <f t="shared" si="40"/>
        <v>42</v>
      </c>
      <c r="H373" s="7">
        <v>0</v>
      </c>
      <c r="I373" s="18">
        <v>0</v>
      </c>
      <c r="J373" s="18">
        <v>0</v>
      </c>
      <c r="K373" s="66">
        <v>60</v>
      </c>
      <c r="L373" s="18">
        <v>0</v>
      </c>
      <c r="M373" s="18">
        <f t="shared" si="41"/>
        <v>0</v>
      </c>
      <c r="N373" s="66">
        <v>42</v>
      </c>
      <c r="O373" s="66">
        <v>88</v>
      </c>
      <c r="P373" s="18">
        <v>0</v>
      </c>
      <c r="Q373" s="18">
        <f t="shared" si="42"/>
        <v>0</v>
      </c>
      <c r="R373" s="66">
        <v>22</v>
      </c>
      <c r="S373" s="66">
        <v>16</v>
      </c>
      <c r="T373" s="18">
        <v>0</v>
      </c>
      <c r="U373" s="18">
        <f t="shared" si="43"/>
        <v>6968</v>
      </c>
      <c r="V373" s="66">
        <v>96</v>
      </c>
      <c r="W373" s="66">
        <v>80</v>
      </c>
      <c r="X373" s="18">
        <v>0</v>
      </c>
      <c r="Y373" s="18">
        <f t="shared" si="44"/>
        <v>6968</v>
      </c>
      <c r="Z373" s="66">
        <v>69</v>
      </c>
      <c r="AA373" s="66">
        <v>275</v>
      </c>
      <c r="AB373" s="18">
        <v>0</v>
      </c>
      <c r="AC373" s="10">
        <f t="shared" si="45"/>
        <v>0</v>
      </c>
    </row>
    <row r="374" spans="1:29">
      <c r="A374" s="17">
        <v>368</v>
      </c>
      <c r="B374" s="18" t="s">
        <v>1619</v>
      </c>
      <c r="C374" s="7" t="s">
        <v>655</v>
      </c>
      <c r="D374" s="18" t="s">
        <v>26</v>
      </c>
      <c r="E374" s="7">
        <v>10054</v>
      </c>
      <c r="F374" s="7">
        <v>13</v>
      </c>
      <c r="G374" s="18">
        <f t="shared" si="40"/>
        <v>13</v>
      </c>
      <c r="H374" s="7">
        <v>0</v>
      </c>
      <c r="I374" s="18">
        <v>0</v>
      </c>
      <c r="J374" s="18">
        <v>0</v>
      </c>
      <c r="K374" s="66">
        <v>60</v>
      </c>
      <c r="L374" s="18">
        <v>0</v>
      </c>
      <c r="M374" s="18">
        <f t="shared" si="41"/>
        <v>0</v>
      </c>
      <c r="N374" s="66">
        <v>13</v>
      </c>
      <c r="O374" s="66">
        <v>88</v>
      </c>
      <c r="P374" s="18">
        <v>0</v>
      </c>
      <c r="Q374" s="18">
        <f t="shared" si="42"/>
        <v>0</v>
      </c>
      <c r="R374" s="66">
        <v>17</v>
      </c>
      <c r="S374" s="66">
        <v>16</v>
      </c>
      <c r="T374" s="18">
        <v>0</v>
      </c>
      <c r="U374" s="18">
        <f t="shared" si="43"/>
        <v>10054</v>
      </c>
      <c r="V374" s="66">
        <v>96</v>
      </c>
      <c r="W374" s="66">
        <v>80</v>
      </c>
      <c r="X374" s="18">
        <v>0</v>
      </c>
      <c r="Y374" s="18">
        <f t="shared" si="44"/>
        <v>10054</v>
      </c>
      <c r="Z374" s="66">
        <v>209</v>
      </c>
      <c r="AA374" s="66">
        <v>275</v>
      </c>
      <c r="AB374" s="18">
        <v>0</v>
      </c>
      <c r="AC374" s="10">
        <f t="shared" si="45"/>
        <v>0</v>
      </c>
    </row>
    <row r="375" spans="1:29">
      <c r="A375" s="17">
        <v>369</v>
      </c>
      <c r="B375" s="18" t="s">
        <v>1619</v>
      </c>
      <c r="C375" s="7" t="s">
        <v>656</v>
      </c>
      <c r="D375" s="18" t="s">
        <v>26</v>
      </c>
      <c r="E375" s="7">
        <v>147</v>
      </c>
      <c r="F375" s="7">
        <v>0</v>
      </c>
      <c r="G375" s="18">
        <f t="shared" si="40"/>
        <v>0</v>
      </c>
      <c r="H375" s="7">
        <v>0</v>
      </c>
      <c r="I375" s="18">
        <v>0</v>
      </c>
      <c r="J375" s="18">
        <v>0</v>
      </c>
      <c r="K375" s="66">
        <v>60</v>
      </c>
      <c r="L375" s="18">
        <v>0</v>
      </c>
      <c r="M375" s="18">
        <f t="shared" si="41"/>
        <v>0</v>
      </c>
      <c r="N375" s="66">
        <v>0</v>
      </c>
      <c r="O375" s="66">
        <v>88</v>
      </c>
      <c r="P375" s="18">
        <v>0</v>
      </c>
      <c r="Q375" s="18">
        <f t="shared" si="42"/>
        <v>0</v>
      </c>
      <c r="R375" s="66">
        <v>5</v>
      </c>
      <c r="S375" s="66">
        <v>16</v>
      </c>
      <c r="T375" s="18">
        <v>0</v>
      </c>
      <c r="U375" s="18">
        <f t="shared" si="43"/>
        <v>0</v>
      </c>
      <c r="V375" s="66">
        <v>22</v>
      </c>
      <c r="W375" s="66">
        <v>80</v>
      </c>
      <c r="X375" s="18">
        <v>0</v>
      </c>
      <c r="Y375" s="18">
        <f t="shared" si="44"/>
        <v>0</v>
      </c>
      <c r="Z375" s="66">
        <v>8</v>
      </c>
      <c r="AA375" s="66">
        <v>275</v>
      </c>
      <c r="AB375" s="18">
        <v>0</v>
      </c>
      <c r="AC375" s="10">
        <f t="shared" si="45"/>
        <v>0</v>
      </c>
    </row>
    <row r="376" spans="1:29">
      <c r="A376" s="17">
        <v>370</v>
      </c>
      <c r="B376" s="18" t="s">
        <v>1619</v>
      </c>
      <c r="C376" s="7" t="s">
        <v>582</v>
      </c>
      <c r="D376" s="18" t="s">
        <v>26</v>
      </c>
      <c r="E376" s="7">
        <v>7357</v>
      </c>
      <c r="F376" s="7">
        <v>41</v>
      </c>
      <c r="G376" s="18">
        <f t="shared" si="40"/>
        <v>41</v>
      </c>
      <c r="H376" s="7">
        <v>0</v>
      </c>
      <c r="I376" s="18">
        <v>0</v>
      </c>
      <c r="J376" s="18">
        <v>0</v>
      </c>
      <c r="K376" s="66">
        <v>60</v>
      </c>
      <c r="L376" s="18">
        <v>0</v>
      </c>
      <c r="M376" s="18">
        <f t="shared" si="41"/>
        <v>0</v>
      </c>
      <c r="N376" s="66">
        <v>41</v>
      </c>
      <c r="O376" s="66">
        <v>88</v>
      </c>
      <c r="P376" s="18">
        <v>0</v>
      </c>
      <c r="Q376" s="18">
        <f t="shared" si="42"/>
        <v>0</v>
      </c>
      <c r="R376" s="66">
        <v>170</v>
      </c>
      <c r="S376" s="66">
        <v>16</v>
      </c>
      <c r="T376" s="18">
        <v>0</v>
      </c>
      <c r="U376" s="18">
        <f t="shared" si="43"/>
        <v>7357</v>
      </c>
      <c r="V376" s="66">
        <v>317</v>
      </c>
      <c r="W376" s="66">
        <v>80</v>
      </c>
      <c r="X376" s="18">
        <v>0</v>
      </c>
      <c r="Y376" s="18">
        <f t="shared" si="44"/>
        <v>7357</v>
      </c>
      <c r="Z376" s="66">
        <v>149</v>
      </c>
      <c r="AA376" s="66">
        <v>275</v>
      </c>
      <c r="AB376" s="18">
        <v>0</v>
      </c>
      <c r="AC376" s="10">
        <f t="shared" si="45"/>
        <v>0</v>
      </c>
    </row>
    <row r="377" spans="1:29">
      <c r="A377" s="17">
        <v>371</v>
      </c>
      <c r="B377" s="18" t="s">
        <v>1619</v>
      </c>
      <c r="C377" s="7" t="s">
        <v>441</v>
      </c>
      <c r="D377" s="18" t="s">
        <v>26</v>
      </c>
      <c r="E377" s="7">
        <v>7218</v>
      </c>
      <c r="F377" s="7">
        <v>48</v>
      </c>
      <c r="G377" s="18">
        <f t="shared" si="40"/>
        <v>48</v>
      </c>
      <c r="H377" s="7">
        <v>0</v>
      </c>
      <c r="I377" s="18">
        <v>0</v>
      </c>
      <c r="J377" s="18">
        <v>0</v>
      </c>
      <c r="K377" s="66">
        <v>60</v>
      </c>
      <c r="L377" s="18">
        <v>0</v>
      </c>
      <c r="M377" s="18">
        <f t="shared" si="41"/>
        <v>0</v>
      </c>
      <c r="N377" s="66">
        <v>48</v>
      </c>
      <c r="O377" s="66">
        <v>88</v>
      </c>
      <c r="P377" s="18">
        <v>0</v>
      </c>
      <c r="Q377" s="18">
        <f t="shared" si="42"/>
        <v>0</v>
      </c>
      <c r="R377" s="66">
        <v>78</v>
      </c>
      <c r="S377" s="66">
        <v>16</v>
      </c>
      <c r="T377" s="18">
        <v>0</v>
      </c>
      <c r="U377" s="18">
        <f t="shared" si="43"/>
        <v>7218</v>
      </c>
      <c r="V377" s="66">
        <v>290</v>
      </c>
      <c r="W377" s="66">
        <v>80</v>
      </c>
      <c r="X377" s="18">
        <v>0</v>
      </c>
      <c r="Y377" s="18">
        <f t="shared" si="44"/>
        <v>7218</v>
      </c>
      <c r="Z377" s="66">
        <v>175</v>
      </c>
      <c r="AA377" s="66">
        <v>275</v>
      </c>
      <c r="AB377" s="18">
        <v>0</v>
      </c>
      <c r="AC377" s="10">
        <f t="shared" si="45"/>
        <v>0</v>
      </c>
    </row>
    <row r="378" spans="1:29">
      <c r="A378" s="17">
        <v>372</v>
      </c>
      <c r="B378" s="18" t="s">
        <v>1619</v>
      </c>
      <c r="C378" s="7" t="s">
        <v>657</v>
      </c>
      <c r="D378" s="18" t="s">
        <v>26</v>
      </c>
      <c r="E378" s="7">
        <v>6622</v>
      </c>
      <c r="F378" s="7">
        <v>37</v>
      </c>
      <c r="G378" s="18">
        <f t="shared" si="40"/>
        <v>36</v>
      </c>
      <c r="H378" s="7">
        <v>1</v>
      </c>
      <c r="I378" s="18">
        <v>0</v>
      </c>
      <c r="J378" s="18">
        <v>0</v>
      </c>
      <c r="K378" s="66">
        <v>60</v>
      </c>
      <c r="L378" s="18">
        <v>0</v>
      </c>
      <c r="M378" s="18">
        <f t="shared" si="41"/>
        <v>0</v>
      </c>
      <c r="N378" s="66">
        <v>37</v>
      </c>
      <c r="O378" s="66">
        <v>88</v>
      </c>
      <c r="P378" s="18">
        <v>0</v>
      </c>
      <c r="Q378" s="18">
        <f t="shared" si="42"/>
        <v>0</v>
      </c>
      <c r="R378" s="66">
        <v>81</v>
      </c>
      <c r="S378" s="66">
        <v>16</v>
      </c>
      <c r="T378" s="18">
        <v>0</v>
      </c>
      <c r="U378" s="18">
        <f t="shared" si="43"/>
        <v>6622</v>
      </c>
      <c r="V378" s="66">
        <v>212</v>
      </c>
      <c r="W378" s="66">
        <v>80</v>
      </c>
      <c r="X378" s="18">
        <v>0</v>
      </c>
      <c r="Y378" s="18">
        <f t="shared" si="44"/>
        <v>6622</v>
      </c>
      <c r="Z378" s="66">
        <v>151</v>
      </c>
      <c r="AA378" s="66">
        <v>275</v>
      </c>
      <c r="AB378" s="18">
        <v>0</v>
      </c>
      <c r="AC378" s="10">
        <f t="shared" si="45"/>
        <v>0</v>
      </c>
    </row>
    <row r="379" spans="1:29">
      <c r="A379" s="17">
        <v>373</v>
      </c>
      <c r="B379" s="18" t="s">
        <v>1619</v>
      </c>
      <c r="C379" s="7" t="s">
        <v>658</v>
      </c>
      <c r="D379" s="18" t="s">
        <v>26</v>
      </c>
      <c r="E379" s="7">
        <v>7662</v>
      </c>
      <c r="F379" s="7">
        <v>66</v>
      </c>
      <c r="G379" s="18">
        <f t="shared" si="40"/>
        <v>65</v>
      </c>
      <c r="H379" s="7">
        <v>1</v>
      </c>
      <c r="I379" s="18">
        <v>0</v>
      </c>
      <c r="J379" s="18">
        <v>0</v>
      </c>
      <c r="K379" s="66">
        <v>60</v>
      </c>
      <c r="L379" s="18">
        <v>0</v>
      </c>
      <c r="M379" s="18">
        <f t="shared" si="41"/>
        <v>7662</v>
      </c>
      <c r="N379" s="66">
        <v>66</v>
      </c>
      <c r="O379" s="66">
        <v>88</v>
      </c>
      <c r="P379" s="18">
        <v>0</v>
      </c>
      <c r="Q379" s="18">
        <f t="shared" si="42"/>
        <v>0</v>
      </c>
      <c r="R379" s="66">
        <v>89</v>
      </c>
      <c r="S379" s="66">
        <v>16</v>
      </c>
      <c r="T379" s="18">
        <v>0</v>
      </c>
      <c r="U379" s="18">
        <f t="shared" si="43"/>
        <v>7662</v>
      </c>
      <c r="V379" s="66">
        <v>153</v>
      </c>
      <c r="W379" s="66">
        <v>80</v>
      </c>
      <c r="X379" s="18">
        <v>0</v>
      </c>
      <c r="Y379" s="18">
        <f t="shared" si="44"/>
        <v>7662</v>
      </c>
      <c r="Z379" s="66">
        <v>206</v>
      </c>
      <c r="AA379" s="66">
        <v>275</v>
      </c>
      <c r="AB379" s="18">
        <v>0</v>
      </c>
      <c r="AC379" s="10">
        <f t="shared" si="45"/>
        <v>0</v>
      </c>
    </row>
    <row r="380" spans="1:29">
      <c r="A380" s="17">
        <v>374</v>
      </c>
      <c r="B380" s="18" t="s">
        <v>1619</v>
      </c>
      <c r="C380" s="7" t="s">
        <v>659</v>
      </c>
      <c r="D380" s="18" t="s">
        <v>26</v>
      </c>
      <c r="E380" s="7">
        <v>6909</v>
      </c>
      <c r="F380" s="7">
        <v>63</v>
      </c>
      <c r="G380" s="18">
        <f t="shared" si="40"/>
        <v>62</v>
      </c>
      <c r="H380" s="7">
        <v>1</v>
      </c>
      <c r="I380" s="18">
        <v>0</v>
      </c>
      <c r="J380" s="18">
        <v>0</v>
      </c>
      <c r="K380" s="66">
        <v>60</v>
      </c>
      <c r="L380" s="18">
        <v>0</v>
      </c>
      <c r="M380" s="18">
        <f t="shared" si="41"/>
        <v>6909</v>
      </c>
      <c r="N380" s="66">
        <v>63</v>
      </c>
      <c r="O380" s="66">
        <v>88</v>
      </c>
      <c r="P380" s="18">
        <v>0</v>
      </c>
      <c r="Q380" s="18">
        <f t="shared" si="42"/>
        <v>0</v>
      </c>
      <c r="R380" s="66">
        <v>93</v>
      </c>
      <c r="S380" s="66">
        <v>16</v>
      </c>
      <c r="T380" s="18">
        <v>0</v>
      </c>
      <c r="U380" s="18">
        <f t="shared" si="43"/>
        <v>6909</v>
      </c>
      <c r="V380" s="66">
        <v>242</v>
      </c>
      <c r="W380" s="66">
        <v>80</v>
      </c>
      <c r="X380" s="18">
        <v>0</v>
      </c>
      <c r="Y380" s="18">
        <f t="shared" si="44"/>
        <v>6909</v>
      </c>
      <c r="Z380" s="66">
        <v>181</v>
      </c>
      <c r="AA380" s="66">
        <v>275</v>
      </c>
      <c r="AB380" s="18">
        <v>0</v>
      </c>
      <c r="AC380" s="10">
        <f t="shared" si="45"/>
        <v>0</v>
      </c>
    </row>
    <row r="381" spans="1:29">
      <c r="A381" s="17">
        <v>375</v>
      </c>
      <c r="B381" s="18" t="s">
        <v>1619</v>
      </c>
      <c r="C381" s="7" t="s">
        <v>403</v>
      </c>
      <c r="D381" s="18" t="s">
        <v>26</v>
      </c>
      <c r="E381" s="7">
        <v>5687</v>
      </c>
      <c r="F381" s="7">
        <v>62</v>
      </c>
      <c r="G381" s="18">
        <f t="shared" si="40"/>
        <v>62</v>
      </c>
      <c r="H381" s="7">
        <v>0</v>
      </c>
      <c r="I381" s="18">
        <v>0</v>
      </c>
      <c r="J381" s="18">
        <v>0</v>
      </c>
      <c r="K381" s="66">
        <v>60</v>
      </c>
      <c r="L381" s="18">
        <v>0</v>
      </c>
      <c r="M381" s="18">
        <f t="shared" si="41"/>
        <v>5687</v>
      </c>
      <c r="N381" s="66">
        <v>62</v>
      </c>
      <c r="O381" s="66">
        <v>88</v>
      </c>
      <c r="P381" s="18">
        <v>0</v>
      </c>
      <c r="Q381" s="18">
        <f t="shared" si="42"/>
        <v>0</v>
      </c>
      <c r="R381" s="66">
        <v>92</v>
      </c>
      <c r="S381" s="66">
        <v>16</v>
      </c>
      <c r="T381" s="18">
        <v>0</v>
      </c>
      <c r="U381" s="18">
        <f t="shared" si="43"/>
        <v>5687</v>
      </c>
      <c r="V381" s="66">
        <v>189</v>
      </c>
      <c r="W381" s="66">
        <v>80</v>
      </c>
      <c r="X381" s="18">
        <v>0</v>
      </c>
      <c r="Y381" s="18">
        <f t="shared" si="44"/>
        <v>5687</v>
      </c>
      <c r="Z381" s="66">
        <v>152</v>
      </c>
      <c r="AA381" s="66">
        <v>275</v>
      </c>
      <c r="AB381" s="18">
        <v>0</v>
      </c>
      <c r="AC381" s="10">
        <f t="shared" si="45"/>
        <v>0</v>
      </c>
    </row>
    <row r="382" spans="1:29">
      <c r="A382" s="17">
        <v>376</v>
      </c>
      <c r="B382" s="18" t="s">
        <v>1619</v>
      </c>
      <c r="C382" s="7" t="s">
        <v>403</v>
      </c>
      <c r="D382" s="18" t="s">
        <v>26</v>
      </c>
      <c r="E382" s="7">
        <v>10065</v>
      </c>
      <c r="F382" s="7">
        <v>52</v>
      </c>
      <c r="G382" s="18">
        <f t="shared" si="40"/>
        <v>52</v>
      </c>
      <c r="H382" s="7">
        <v>0</v>
      </c>
      <c r="I382" s="18">
        <v>0</v>
      </c>
      <c r="J382" s="18">
        <v>0</v>
      </c>
      <c r="K382" s="66">
        <v>60</v>
      </c>
      <c r="L382" s="18">
        <v>0</v>
      </c>
      <c r="M382" s="18">
        <f t="shared" si="41"/>
        <v>0</v>
      </c>
      <c r="N382" s="66">
        <v>52</v>
      </c>
      <c r="O382" s="66">
        <v>88</v>
      </c>
      <c r="P382" s="18">
        <v>0</v>
      </c>
      <c r="Q382" s="18">
        <f t="shared" si="42"/>
        <v>0</v>
      </c>
      <c r="R382" s="66">
        <v>126</v>
      </c>
      <c r="S382" s="66">
        <v>16</v>
      </c>
      <c r="T382" s="18">
        <v>0</v>
      </c>
      <c r="U382" s="18">
        <f t="shared" si="43"/>
        <v>10065</v>
      </c>
      <c r="V382" s="66">
        <v>410</v>
      </c>
      <c r="W382" s="66">
        <v>80</v>
      </c>
      <c r="X382" s="18">
        <v>0</v>
      </c>
      <c r="Y382" s="18">
        <f t="shared" si="44"/>
        <v>10065</v>
      </c>
      <c r="Z382" s="66">
        <v>178</v>
      </c>
      <c r="AA382" s="66">
        <v>275</v>
      </c>
      <c r="AB382" s="18">
        <v>0</v>
      </c>
      <c r="AC382" s="10">
        <f t="shared" si="45"/>
        <v>0</v>
      </c>
    </row>
    <row r="383" spans="1:29">
      <c r="A383" s="17">
        <v>377</v>
      </c>
      <c r="B383" s="18" t="s">
        <v>1619</v>
      </c>
      <c r="C383" s="7" t="s">
        <v>660</v>
      </c>
      <c r="D383" s="18" t="s">
        <v>26</v>
      </c>
      <c r="E383" s="7">
        <v>7739</v>
      </c>
      <c r="F383" s="7">
        <v>49</v>
      </c>
      <c r="G383" s="18">
        <f t="shared" si="40"/>
        <v>49</v>
      </c>
      <c r="H383" s="7">
        <v>0</v>
      </c>
      <c r="I383" s="18">
        <v>0</v>
      </c>
      <c r="J383" s="18">
        <v>0</v>
      </c>
      <c r="K383" s="66">
        <v>60</v>
      </c>
      <c r="L383" s="18">
        <v>0</v>
      </c>
      <c r="M383" s="18">
        <f t="shared" si="41"/>
        <v>0</v>
      </c>
      <c r="N383" s="66">
        <v>49</v>
      </c>
      <c r="O383" s="66">
        <v>88</v>
      </c>
      <c r="P383" s="18">
        <v>0</v>
      </c>
      <c r="Q383" s="18">
        <f t="shared" si="42"/>
        <v>0</v>
      </c>
      <c r="R383" s="66">
        <v>119</v>
      </c>
      <c r="S383" s="66">
        <v>16</v>
      </c>
      <c r="T383" s="18">
        <v>0</v>
      </c>
      <c r="U383" s="18">
        <f t="shared" si="43"/>
        <v>7739</v>
      </c>
      <c r="V383" s="66">
        <v>216</v>
      </c>
      <c r="W383" s="66">
        <v>80</v>
      </c>
      <c r="X383" s="18">
        <v>0</v>
      </c>
      <c r="Y383" s="18">
        <f t="shared" si="44"/>
        <v>7739</v>
      </c>
      <c r="Z383" s="66">
        <v>126</v>
      </c>
      <c r="AA383" s="66">
        <v>275</v>
      </c>
      <c r="AB383" s="18">
        <v>0</v>
      </c>
      <c r="AC383" s="10">
        <f t="shared" si="45"/>
        <v>0</v>
      </c>
    </row>
    <row r="384" spans="1:29">
      <c r="A384" s="17">
        <v>378</v>
      </c>
      <c r="B384" s="18" t="s">
        <v>1619</v>
      </c>
      <c r="C384" s="7" t="s">
        <v>661</v>
      </c>
      <c r="D384" s="18" t="s">
        <v>26</v>
      </c>
      <c r="E384" s="7">
        <v>4642</v>
      </c>
      <c r="F384" s="7">
        <v>12</v>
      </c>
      <c r="G384" s="18">
        <f t="shared" si="40"/>
        <v>12</v>
      </c>
      <c r="H384" s="7">
        <v>0</v>
      </c>
      <c r="I384" s="18">
        <v>0</v>
      </c>
      <c r="J384" s="18">
        <v>0</v>
      </c>
      <c r="K384" s="66">
        <v>60</v>
      </c>
      <c r="L384" s="18">
        <v>0</v>
      </c>
      <c r="M384" s="18">
        <f t="shared" si="41"/>
        <v>0</v>
      </c>
      <c r="N384" s="66">
        <v>12</v>
      </c>
      <c r="O384" s="66">
        <v>88</v>
      </c>
      <c r="P384" s="18">
        <v>0</v>
      </c>
      <c r="Q384" s="18">
        <f t="shared" si="42"/>
        <v>0</v>
      </c>
      <c r="R384" s="66">
        <v>5</v>
      </c>
      <c r="S384" s="66">
        <v>16</v>
      </c>
      <c r="T384" s="18">
        <v>0</v>
      </c>
      <c r="U384" s="18">
        <f t="shared" si="43"/>
        <v>0</v>
      </c>
      <c r="V384" s="66">
        <v>24</v>
      </c>
      <c r="W384" s="66">
        <v>80</v>
      </c>
      <c r="X384" s="18">
        <v>0</v>
      </c>
      <c r="Y384" s="18">
        <f t="shared" si="44"/>
        <v>0</v>
      </c>
      <c r="Z384" s="66">
        <v>145</v>
      </c>
      <c r="AA384" s="66">
        <v>275</v>
      </c>
      <c r="AB384" s="18">
        <v>0</v>
      </c>
      <c r="AC384" s="10">
        <f t="shared" si="45"/>
        <v>0</v>
      </c>
    </row>
    <row r="385" spans="1:29">
      <c r="A385" s="17">
        <v>379</v>
      </c>
      <c r="B385" s="18" t="s">
        <v>1619</v>
      </c>
      <c r="C385" s="7" t="s">
        <v>662</v>
      </c>
      <c r="D385" s="18" t="s">
        <v>26</v>
      </c>
      <c r="E385" s="7">
        <v>5419</v>
      </c>
      <c r="F385" s="7">
        <v>14</v>
      </c>
      <c r="G385" s="18">
        <f t="shared" si="40"/>
        <v>14</v>
      </c>
      <c r="H385" s="7">
        <v>0</v>
      </c>
      <c r="I385" s="18">
        <v>0</v>
      </c>
      <c r="J385" s="18">
        <v>0</v>
      </c>
      <c r="K385" s="66">
        <v>60</v>
      </c>
      <c r="L385" s="18">
        <v>0</v>
      </c>
      <c r="M385" s="18">
        <f t="shared" si="41"/>
        <v>0</v>
      </c>
      <c r="N385" s="66">
        <v>14</v>
      </c>
      <c r="O385" s="66">
        <v>88</v>
      </c>
      <c r="P385" s="18">
        <v>0</v>
      </c>
      <c r="Q385" s="18">
        <f t="shared" si="42"/>
        <v>0</v>
      </c>
      <c r="R385" s="66">
        <v>8</v>
      </c>
      <c r="S385" s="66">
        <v>16</v>
      </c>
      <c r="T385" s="18">
        <v>0</v>
      </c>
      <c r="U385" s="18">
        <f t="shared" si="43"/>
        <v>0</v>
      </c>
      <c r="V385" s="66">
        <v>35</v>
      </c>
      <c r="W385" s="66">
        <v>80</v>
      </c>
      <c r="X385" s="18">
        <v>0</v>
      </c>
      <c r="Y385" s="18">
        <f t="shared" si="44"/>
        <v>0</v>
      </c>
      <c r="Z385" s="66">
        <v>80</v>
      </c>
      <c r="AA385" s="66">
        <v>275</v>
      </c>
      <c r="AB385" s="18">
        <v>0</v>
      </c>
      <c r="AC385" s="10">
        <f t="shared" si="45"/>
        <v>0</v>
      </c>
    </row>
    <row r="386" spans="1:29">
      <c r="A386" s="17">
        <v>380</v>
      </c>
      <c r="B386" s="18" t="s">
        <v>1619</v>
      </c>
      <c r="C386" s="7" t="s">
        <v>403</v>
      </c>
      <c r="D386" s="18" t="s">
        <v>26</v>
      </c>
      <c r="E386" s="7">
        <v>5865</v>
      </c>
      <c r="F386" s="7">
        <v>37</v>
      </c>
      <c r="G386" s="18">
        <f t="shared" si="40"/>
        <v>37</v>
      </c>
      <c r="H386" s="7">
        <v>0</v>
      </c>
      <c r="I386" s="18">
        <v>0</v>
      </c>
      <c r="J386" s="18">
        <v>0</v>
      </c>
      <c r="K386" s="66">
        <v>60</v>
      </c>
      <c r="L386" s="18">
        <v>0</v>
      </c>
      <c r="M386" s="18">
        <f t="shared" si="41"/>
        <v>0</v>
      </c>
      <c r="N386" s="66">
        <v>37</v>
      </c>
      <c r="O386" s="66">
        <v>88</v>
      </c>
      <c r="P386" s="18">
        <v>0</v>
      </c>
      <c r="Q386" s="18">
        <f t="shared" si="42"/>
        <v>0</v>
      </c>
      <c r="R386" s="66">
        <v>5</v>
      </c>
      <c r="S386" s="66">
        <v>16</v>
      </c>
      <c r="T386" s="18">
        <v>0</v>
      </c>
      <c r="U386" s="18">
        <f t="shared" si="43"/>
        <v>0</v>
      </c>
      <c r="V386" s="66">
        <v>23</v>
      </c>
      <c r="W386" s="66">
        <v>80</v>
      </c>
      <c r="X386" s="18">
        <v>0</v>
      </c>
      <c r="Y386" s="18">
        <f t="shared" si="44"/>
        <v>0</v>
      </c>
      <c r="Z386" s="66">
        <v>142</v>
      </c>
      <c r="AA386" s="66">
        <v>275</v>
      </c>
      <c r="AB386" s="18">
        <v>0</v>
      </c>
      <c r="AC386" s="10">
        <f t="shared" si="45"/>
        <v>0</v>
      </c>
    </row>
    <row r="387" spans="1:29">
      <c r="A387" s="17">
        <v>381</v>
      </c>
      <c r="B387" s="18" t="s">
        <v>1619</v>
      </c>
      <c r="C387" s="7" t="s">
        <v>663</v>
      </c>
      <c r="D387" s="18" t="s">
        <v>26</v>
      </c>
      <c r="E387" s="7">
        <v>8651</v>
      </c>
      <c r="F387" s="7">
        <v>20</v>
      </c>
      <c r="G387" s="18">
        <f t="shared" ref="G387:G449" si="46">F387-H387</f>
        <v>20</v>
      </c>
      <c r="H387" s="7">
        <v>0</v>
      </c>
      <c r="I387" s="18">
        <v>0</v>
      </c>
      <c r="J387" s="18">
        <v>0</v>
      </c>
      <c r="K387" s="66">
        <v>60</v>
      </c>
      <c r="L387" s="18">
        <v>0</v>
      </c>
      <c r="M387" s="18">
        <f t="shared" si="41"/>
        <v>0</v>
      </c>
      <c r="N387" s="66">
        <v>20</v>
      </c>
      <c r="O387" s="66">
        <v>88</v>
      </c>
      <c r="P387" s="18">
        <v>0</v>
      </c>
      <c r="Q387" s="18">
        <f t="shared" si="42"/>
        <v>0</v>
      </c>
      <c r="R387" s="66">
        <v>7</v>
      </c>
      <c r="S387" s="66">
        <v>16</v>
      </c>
      <c r="T387" s="18">
        <v>0</v>
      </c>
      <c r="U387" s="18">
        <f t="shared" si="43"/>
        <v>0</v>
      </c>
      <c r="V387" s="66">
        <v>30</v>
      </c>
      <c r="W387" s="66">
        <v>80</v>
      </c>
      <c r="X387" s="18">
        <v>0</v>
      </c>
      <c r="Y387" s="18">
        <f t="shared" si="44"/>
        <v>0</v>
      </c>
      <c r="Z387" s="66">
        <v>128</v>
      </c>
      <c r="AA387" s="66">
        <v>275</v>
      </c>
      <c r="AB387" s="18">
        <v>0</v>
      </c>
      <c r="AC387" s="10">
        <f t="shared" si="45"/>
        <v>0</v>
      </c>
    </row>
    <row r="388" spans="1:29">
      <c r="A388" s="17">
        <v>382</v>
      </c>
      <c r="B388" s="18" t="s">
        <v>1619</v>
      </c>
      <c r="C388" s="7" t="s">
        <v>365</v>
      </c>
      <c r="D388" s="18" t="s">
        <v>26</v>
      </c>
      <c r="E388" s="7">
        <v>7907</v>
      </c>
      <c r="F388" s="7">
        <v>17</v>
      </c>
      <c r="G388" s="18">
        <f t="shared" si="46"/>
        <v>17</v>
      </c>
      <c r="H388" s="7">
        <v>0</v>
      </c>
      <c r="I388" s="18">
        <v>0</v>
      </c>
      <c r="J388" s="18">
        <v>0</v>
      </c>
      <c r="K388" s="66">
        <v>60</v>
      </c>
      <c r="L388" s="18">
        <v>0</v>
      </c>
      <c r="M388" s="18">
        <f t="shared" si="41"/>
        <v>0</v>
      </c>
      <c r="N388" s="66">
        <v>17</v>
      </c>
      <c r="O388" s="66">
        <v>88</v>
      </c>
      <c r="P388" s="18">
        <v>0</v>
      </c>
      <c r="Q388" s="18">
        <f t="shared" si="42"/>
        <v>0</v>
      </c>
      <c r="R388" s="66">
        <v>4</v>
      </c>
      <c r="S388" s="66">
        <v>16</v>
      </c>
      <c r="T388" s="18">
        <v>0</v>
      </c>
      <c r="U388" s="18">
        <f t="shared" si="43"/>
        <v>0</v>
      </c>
      <c r="V388" s="66">
        <v>18</v>
      </c>
      <c r="W388" s="66">
        <v>80</v>
      </c>
      <c r="X388" s="18">
        <v>0</v>
      </c>
      <c r="Y388" s="18">
        <f t="shared" si="44"/>
        <v>0</v>
      </c>
      <c r="Z388" s="66">
        <v>225</v>
      </c>
      <c r="AA388" s="66">
        <v>275</v>
      </c>
      <c r="AB388" s="18">
        <v>0</v>
      </c>
      <c r="AC388" s="10">
        <f t="shared" si="45"/>
        <v>0</v>
      </c>
    </row>
    <row r="389" spans="1:29">
      <c r="A389" s="17">
        <v>383</v>
      </c>
      <c r="B389" s="18" t="s">
        <v>1619</v>
      </c>
      <c r="C389" s="7" t="s">
        <v>664</v>
      </c>
      <c r="D389" s="18" t="s">
        <v>26</v>
      </c>
      <c r="E389" s="7">
        <v>8190</v>
      </c>
      <c r="F389" s="7">
        <v>47</v>
      </c>
      <c r="G389" s="18">
        <f t="shared" si="46"/>
        <v>47</v>
      </c>
      <c r="H389" s="7">
        <v>0</v>
      </c>
      <c r="I389" s="18">
        <v>0</v>
      </c>
      <c r="J389" s="18">
        <v>0</v>
      </c>
      <c r="K389" s="66">
        <v>60</v>
      </c>
      <c r="L389" s="18">
        <v>0</v>
      </c>
      <c r="M389" s="18">
        <f t="shared" si="41"/>
        <v>0</v>
      </c>
      <c r="N389" s="66">
        <v>47</v>
      </c>
      <c r="O389" s="66">
        <v>88</v>
      </c>
      <c r="P389" s="18">
        <v>0</v>
      </c>
      <c r="Q389" s="18">
        <f t="shared" si="42"/>
        <v>0</v>
      </c>
      <c r="R389" s="66">
        <v>5</v>
      </c>
      <c r="S389" s="66">
        <v>16</v>
      </c>
      <c r="T389" s="18">
        <v>0</v>
      </c>
      <c r="U389" s="18">
        <f t="shared" si="43"/>
        <v>0</v>
      </c>
      <c r="V389" s="66">
        <v>26</v>
      </c>
      <c r="W389" s="66">
        <v>80</v>
      </c>
      <c r="X389" s="18">
        <v>0</v>
      </c>
      <c r="Y389" s="18">
        <f t="shared" si="44"/>
        <v>0</v>
      </c>
      <c r="Z389" s="66">
        <v>397</v>
      </c>
      <c r="AA389" s="66">
        <v>275</v>
      </c>
      <c r="AB389" s="18">
        <v>0</v>
      </c>
      <c r="AC389" s="10">
        <f t="shared" si="45"/>
        <v>8190</v>
      </c>
    </row>
    <row r="390" spans="1:29">
      <c r="A390" s="17">
        <v>384</v>
      </c>
      <c r="B390" s="18" t="s">
        <v>1619</v>
      </c>
      <c r="C390" s="7" t="s">
        <v>645</v>
      </c>
      <c r="D390" s="18" t="s">
        <v>26</v>
      </c>
      <c r="E390" s="7">
        <v>4018</v>
      </c>
      <c r="F390" s="7">
        <v>31</v>
      </c>
      <c r="G390" s="18">
        <f t="shared" si="46"/>
        <v>31</v>
      </c>
      <c r="H390" s="7">
        <v>0</v>
      </c>
      <c r="I390" s="18">
        <v>0</v>
      </c>
      <c r="J390" s="18">
        <v>0</v>
      </c>
      <c r="K390" s="66">
        <v>60</v>
      </c>
      <c r="L390" s="18">
        <v>0</v>
      </c>
      <c r="M390" s="18">
        <f t="shared" si="41"/>
        <v>0</v>
      </c>
      <c r="N390" s="66">
        <v>31</v>
      </c>
      <c r="O390" s="66">
        <v>88</v>
      </c>
      <c r="P390" s="18">
        <v>0</v>
      </c>
      <c r="Q390" s="18">
        <f t="shared" si="42"/>
        <v>0</v>
      </c>
      <c r="R390" s="66">
        <v>10</v>
      </c>
      <c r="S390" s="66">
        <v>16</v>
      </c>
      <c r="T390" s="18">
        <v>0</v>
      </c>
      <c r="U390" s="18">
        <f t="shared" si="43"/>
        <v>0</v>
      </c>
      <c r="V390" s="66">
        <v>50</v>
      </c>
      <c r="W390" s="66">
        <v>80</v>
      </c>
      <c r="X390" s="18">
        <v>0</v>
      </c>
      <c r="Y390" s="18">
        <f t="shared" si="44"/>
        <v>0</v>
      </c>
      <c r="Z390" s="66">
        <v>64</v>
      </c>
      <c r="AA390" s="66">
        <v>275</v>
      </c>
      <c r="AB390" s="18">
        <v>0</v>
      </c>
      <c r="AC390" s="10">
        <f t="shared" si="45"/>
        <v>0</v>
      </c>
    </row>
    <row r="391" spans="1:29">
      <c r="A391" s="17">
        <v>385</v>
      </c>
      <c r="B391" s="18" t="s">
        <v>1619</v>
      </c>
      <c r="C391" s="7" t="s">
        <v>665</v>
      </c>
      <c r="D391" s="18" t="s">
        <v>26</v>
      </c>
      <c r="E391" s="7">
        <v>4879</v>
      </c>
      <c r="F391" s="7">
        <v>18</v>
      </c>
      <c r="G391" s="18">
        <f t="shared" si="46"/>
        <v>18</v>
      </c>
      <c r="H391" s="7">
        <v>0</v>
      </c>
      <c r="I391" s="18">
        <v>0</v>
      </c>
      <c r="J391" s="18">
        <v>0</v>
      </c>
      <c r="K391" s="66">
        <v>60</v>
      </c>
      <c r="L391" s="18">
        <v>0</v>
      </c>
      <c r="M391" s="18">
        <f t="shared" si="41"/>
        <v>0</v>
      </c>
      <c r="N391" s="66">
        <v>18</v>
      </c>
      <c r="O391" s="66">
        <v>88</v>
      </c>
      <c r="P391" s="18">
        <v>0</v>
      </c>
      <c r="Q391" s="18">
        <f t="shared" si="42"/>
        <v>0</v>
      </c>
      <c r="R391" s="66">
        <v>5</v>
      </c>
      <c r="S391" s="66">
        <v>16</v>
      </c>
      <c r="T391" s="18">
        <v>0</v>
      </c>
      <c r="U391" s="18">
        <f t="shared" si="43"/>
        <v>0</v>
      </c>
      <c r="V391" s="66">
        <v>22</v>
      </c>
      <c r="W391" s="66">
        <v>80</v>
      </c>
      <c r="X391" s="18">
        <v>0</v>
      </c>
      <c r="Y391" s="18">
        <f t="shared" si="44"/>
        <v>0</v>
      </c>
      <c r="Z391" s="66">
        <v>111</v>
      </c>
      <c r="AA391" s="66">
        <v>275</v>
      </c>
      <c r="AB391" s="18">
        <v>0</v>
      </c>
      <c r="AC391" s="10">
        <f t="shared" si="45"/>
        <v>0</v>
      </c>
    </row>
    <row r="392" spans="1:29">
      <c r="A392" s="17">
        <v>386</v>
      </c>
      <c r="B392" s="18" t="s">
        <v>1619</v>
      </c>
      <c r="C392" s="7" t="s">
        <v>666</v>
      </c>
      <c r="D392" s="18" t="s">
        <v>26</v>
      </c>
      <c r="E392" s="7">
        <v>4483</v>
      </c>
      <c r="F392" s="7">
        <v>30</v>
      </c>
      <c r="G392" s="18">
        <f t="shared" si="46"/>
        <v>30</v>
      </c>
      <c r="H392" s="7">
        <v>0</v>
      </c>
      <c r="I392" s="18">
        <v>0</v>
      </c>
      <c r="J392" s="18">
        <v>0</v>
      </c>
      <c r="K392" s="66">
        <v>60</v>
      </c>
      <c r="L392" s="18">
        <v>0</v>
      </c>
      <c r="M392" s="18">
        <f t="shared" si="41"/>
        <v>0</v>
      </c>
      <c r="N392" s="66">
        <v>30</v>
      </c>
      <c r="O392" s="66">
        <v>88</v>
      </c>
      <c r="P392" s="18">
        <v>0</v>
      </c>
      <c r="Q392" s="18">
        <f t="shared" si="42"/>
        <v>0</v>
      </c>
      <c r="R392" s="66">
        <v>6</v>
      </c>
      <c r="S392" s="66">
        <v>16</v>
      </c>
      <c r="T392" s="18">
        <v>0</v>
      </c>
      <c r="U392" s="18">
        <f t="shared" si="43"/>
        <v>0</v>
      </c>
      <c r="V392" s="66">
        <v>25</v>
      </c>
      <c r="W392" s="66">
        <v>80</v>
      </c>
      <c r="X392" s="18">
        <v>0</v>
      </c>
      <c r="Y392" s="18">
        <f t="shared" si="44"/>
        <v>0</v>
      </c>
      <c r="Z392" s="66">
        <v>130</v>
      </c>
      <c r="AA392" s="66">
        <v>275</v>
      </c>
      <c r="AB392" s="18">
        <v>0</v>
      </c>
      <c r="AC392" s="10">
        <f t="shared" si="45"/>
        <v>0</v>
      </c>
    </row>
    <row r="393" spans="1:29">
      <c r="A393" s="17">
        <v>387</v>
      </c>
      <c r="B393" s="18" t="s">
        <v>1619</v>
      </c>
      <c r="C393" s="7" t="s">
        <v>667</v>
      </c>
      <c r="D393" s="18" t="s">
        <v>26</v>
      </c>
      <c r="E393" s="7">
        <v>6537</v>
      </c>
      <c r="F393" s="7">
        <v>28</v>
      </c>
      <c r="G393" s="18">
        <f t="shared" si="46"/>
        <v>28</v>
      </c>
      <c r="H393" s="7">
        <v>0</v>
      </c>
      <c r="I393" s="18">
        <v>0</v>
      </c>
      <c r="J393" s="18">
        <v>0</v>
      </c>
      <c r="K393" s="66">
        <v>60</v>
      </c>
      <c r="L393" s="18">
        <v>0</v>
      </c>
      <c r="M393" s="18">
        <f t="shared" si="41"/>
        <v>0</v>
      </c>
      <c r="N393" s="66">
        <v>28</v>
      </c>
      <c r="O393" s="66">
        <v>88</v>
      </c>
      <c r="P393" s="18">
        <v>0</v>
      </c>
      <c r="Q393" s="18">
        <f t="shared" si="42"/>
        <v>0</v>
      </c>
      <c r="R393" s="66">
        <v>4</v>
      </c>
      <c r="S393" s="66">
        <v>16</v>
      </c>
      <c r="T393" s="18">
        <v>0</v>
      </c>
      <c r="U393" s="18">
        <f t="shared" si="43"/>
        <v>0</v>
      </c>
      <c r="V393" s="66">
        <v>19</v>
      </c>
      <c r="W393" s="66">
        <v>80</v>
      </c>
      <c r="X393" s="18">
        <v>0</v>
      </c>
      <c r="Y393" s="18">
        <f t="shared" si="44"/>
        <v>0</v>
      </c>
      <c r="Z393" s="66">
        <v>181</v>
      </c>
      <c r="AA393" s="66">
        <v>275</v>
      </c>
      <c r="AB393" s="18">
        <v>0</v>
      </c>
      <c r="AC393" s="10">
        <f t="shared" si="45"/>
        <v>0</v>
      </c>
    </row>
    <row r="394" spans="1:29">
      <c r="A394" s="17">
        <v>388</v>
      </c>
      <c r="B394" s="18" t="s">
        <v>1619</v>
      </c>
      <c r="C394" s="7" t="s">
        <v>441</v>
      </c>
      <c r="D394" s="18" t="s">
        <v>26</v>
      </c>
      <c r="E394" s="7">
        <v>6846</v>
      </c>
      <c r="F394" s="7">
        <v>25</v>
      </c>
      <c r="G394" s="18">
        <f t="shared" si="46"/>
        <v>25</v>
      </c>
      <c r="H394" s="7">
        <v>0</v>
      </c>
      <c r="I394" s="18">
        <v>0</v>
      </c>
      <c r="J394" s="18">
        <v>0</v>
      </c>
      <c r="K394" s="66">
        <v>60</v>
      </c>
      <c r="L394" s="18">
        <v>0</v>
      </c>
      <c r="M394" s="18">
        <f t="shared" si="41"/>
        <v>0</v>
      </c>
      <c r="N394" s="66">
        <v>25</v>
      </c>
      <c r="O394" s="66">
        <v>88</v>
      </c>
      <c r="P394" s="18">
        <v>0</v>
      </c>
      <c r="Q394" s="18">
        <f t="shared" si="42"/>
        <v>0</v>
      </c>
      <c r="R394" s="66">
        <v>4</v>
      </c>
      <c r="S394" s="66">
        <v>16</v>
      </c>
      <c r="T394" s="18">
        <v>0</v>
      </c>
      <c r="U394" s="18">
        <f t="shared" si="43"/>
        <v>0</v>
      </c>
      <c r="V394" s="66">
        <v>20</v>
      </c>
      <c r="W394" s="66">
        <v>80</v>
      </c>
      <c r="X394" s="18">
        <v>0</v>
      </c>
      <c r="Y394" s="18">
        <f t="shared" si="44"/>
        <v>0</v>
      </c>
      <c r="Z394" s="66">
        <v>120</v>
      </c>
      <c r="AA394" s="66">
        <v>275</v>
      </c>
      <c r="AB394" s="18">
        <v>0</v>
      </c>
      <c r="AC394" s="10">
        <f t="shared" si="45"/>
        <v>0</v>
      </c>
    </row>
    <row r="395" spans="1:29">
      <c r="A395" s="17">
        <v>389</v>
      </c>
      <c r="B395" s="18" t="s">
        <v>1619</v>
      </c>
      <c r="C395" s="7" t="s">
        <v>668</v>
      </c>
      <c r="D395" s="18" t="s">
        <v>26</v>
      </c>
      <c r="E395" s="7">
        <v>408</v>
      </c>
      <c r="F395" s="7">
        <v>12</v>
      </c>
      <c r="G395" s="18">
        <f t="shared" si="46"/>
        <v>12</v>
      </c>
      <c r="H395" s="7">
        <v>0</v>
      </c>
      <c r="I395" s="18">
        <v>0</v>
      </c>
      <c r="J395" s="18">
        <v>0</v>
      </c>
      <c r="K395" s="66">
        <v>60</v>
      </c>
      <c r="L395" s="18">
        <v>0</v>
      </c>
      <c r="M395" s="18">
        <f t="shared" si="41"/>
        <v>0</v>
      </c>
      <c r="N395" s="66">
        <v>12</v>
      </c>
      <c r="O395" s="66">
        <v>88</v>
      </c>
      <c r="P395" s="18">
        <v>0</v>
      </c>
      <c r="Q395" s="18">
        <f t="shared" si="42"/>
        <v>0</v>
      </c>
      <c r="R395" s="66">
        <v>6</v>
      </c>
      <c r="S395" s="66">
        <v>16</v>
      </c>
      <c r="T395" s="18">
        <v>0</v>
      </c>
      <c r="U395" s="18">
        <f t="shared" si="43"/>
        <v>0</v>
      </c>
      <c r="V395" s="66">
        <v>29</v>
      </c>
      <c r="W395" s="66">
        <v>80</v>
      </c>
      <c r="X395" s="18">
        <v>0</v>
      </c>
      <c r="Y395" s="18">
        <f t="shared" si="44"/>
        <v>0</v>
      </c>
      <c r="Z395" s="66">
        <v>11</v>
      </c>
      <c r="AA395" s="66">
        <v>275</v>
      </c>
      <c r="AB395" s="18">
        <v>0</v>
      </c>
      <c r="AC395" s="10">
        <f t="shared" si="45"/>
        <v>0</v>
      </c>
    </row>
    <row r="396" spans="1:29">
      <c r="A396" s="17">
        <v>390</v>
      </c>
      <c r="B396" s="18" t="s">
        <v>1619</v>
      </c>
      <c r="C396" s="7" t="s">
        <v>215</v>
      </c>
      <c r="D396" s="18" t="s">
        <v>26</v>
      </c>
      <c r="E396" s="7">
        <v>111</v>
      </c>
      <c r="F396" s="7">
        <v>14</v>
      </c>
      <c r="G396" s="18">
        <f t="shared" si="46"/>
        <v>14</v>
      </c>
      <c r="H396" s="7">
        <v>0</v>
      </c>
      <c r="I396" s="18">
        <v>0</v>
      </c>
      <c r="J396" s="18">
        <v>0</v>
      </c>
      <c r="K396" s="66">
        <v>60</v>
      </c>
      <c r="L396" s="18">
        <v>0</v>
      </c>
      <c r="M396" s="18">
        <f t="shared" si="41"/>
        <v>0</v>
      </c>
      <c r="N396" s="66">
        <v>14</v>
      </c>
      <c r="O396" s="66">
        <v>88</v>
      </c>
      <c r="P396" s="18">
        <v>0</v>
      </c>
      <c r="Q396" s="18">
        <f t="shared" si="42"/>
        <v>0</v>
      </c>
      <c r="R396" s="66">
        <v>7</v>
      </c>
      <c r="S396" s="66">
        <v>16</v>
      </c>
      <c r="T396" s="18">
        <v>0</v>
      </c>
      <c r="U396" s="18">
        <f t="shared" si="43"/>
        <v>0</v>
      </c>
      <c r="V396" s="66">
        <v>33</v>
      </c>
      <c r="W396" s="66">
        <v>80</v>
      </c>
      <c r="X396" s="18">
        <v>0</v>
      </c>
      <c r="Y396" s="18">
        <f t="shared" si="44"/>
        <v>0</v>
      </c>
      <c r="Z396" s="66">
        <v>17</v>
      </c>
      <c r="AA396" s="66">
        <v>275</v>
      </c>
      <c r="AB396" s="18">
        <v>0</v>
      </c>
      <c r="AC396" s="10">
        <f t="shared" si="45"/>
        <v>0</v>
      </c>
    </row>
    <row r="397" spans="1:29">
      <c r="A397" s="17">
        <v>391</v>
      </c>
      <c r="B397" s="18" t="s">
        <v>1619</v>
      </c>
      <c r="C397" s="7" t="s">
        <v>669</v>
      </c>
      <c r="D397" s="18" t="s">
        <v>26</v>
      </c>
      <c r="E397" s="7">
        <v>8</v>
      </c>
      <c r="F397" s="7">
        <v>4</v>
      </c>
      <c r="G397" s="18">
        <f t="shared" si="46"/>
        <v>4</v>
      </c>
      <c r="H397" s="7">
        <v>0</v>
      </c>
      <c r="I397" s="18">
        <v>0</v>
      </c>
      <c r="J397" s="18">
        <v>0</v>
      </c>
      <c r="K397" s="66">
        <v>60</v>
      </c>
      <c r="L397" s="18">
        <v>0</v>
      </c>
      <c r="M397" s="18">
        <f t="shared" si="41"/>
        <v>0</v>
      </c>
      <c r="N397" s="66">
        <v>4</v>
      </c>
      <c r="O397" s="66">
        <v>88</v>
      </c>
      <c r="P397" s="18">
        <v>0</v>
      </c>
      <c r="Q397" s="18">
        <f t="shared" si="42"/>
        <v>0</v>
      </c>
      <c r="R397" s="66">
        <v>3</v>
      </c>
      <c r="S397" s="66">
        <v>16</v>
      </c>
      <c r="T397" s="18">
        <v>0</v>
      </c>
      <c r="U397" s="18">
        <f t="shared" si="43"/>
        <v>0</v>
      </c>
      <c r="V397" s="66">
        <v>15</v>
      </c>
      <c r="W397" s="66">
        <v>80</v>
      </c>
      <c r="X397" s="18">
        <v>0</v>
      </c>
      <c r="Y397" s="18">
        <f t="shared" si="44"/>
        <v>0</v>
      </c>
      <c r="Z397" s="66">
        <v>3</v>
      </c>
      <c r="AA397" s="66">
        <v>275</v>
      </c>
      <c r="AB397" s="18">
        <v>0</v>
      </c>
      <c r="AC397" s="10">
        <f t="shared" si="45"/>
        <v>0</v>
      </c>
    </row>
    <row r="398" spans="1:29">
      <c r="A398" s="17">
        <v>392</v>
      </c>
      <c r="B398" s="18" t="s">
        <v>1620</v>
      </c>
      <c r="C398" s="18" t="s">
        <v>350</v>
      </c>
      <c r="D398" s="18" t="s">
        <v>26</v>
      </c>
      <c r="E398" s="7">
        <v>6528</v>
      </c>
      <c r="F398" s="7">
        <v>18</v>
      </c>
      <c r="G398" s="18">
        <f t="shared" si="46"/>
        <v>18</v>
      </c>
      <c r="H398" s="7">
        <v>0</v>
      </c>
      <c r="I398" s="18">
        <v>0</v>
      </c>
      <c r="J398" s="18">
        <v>0</v>
      </c>
      <c r="K398" s="66">
        <v>60</v>
      </c>
      <c r="L398" s="18">
        <v>0</v>
      </c>
      <c r="M398" s="18">
        <f t="shared" si="41"/>
        <v>0</v>
      </c>
      <c r="N398" s="66">
        <v>18</v>
      </c>
      <c r="O398" s="66">
        <v>88</v>
      </c>
      <c r="P398" s="18">
        <v>0</v>
      </c>
      <c r="Q398" s="18">
        <f t="shared" si="42"/>
        <v>0</v>
      </c>
      <c r="R398" s="66">
        <v>123</v>
      </c>
      <c r="S398" s="66">
        <v>16</v>
      </c>
      <c r="T398" s="18">
        <v>0</v>
      </c>
      <c r="U398" s="18">
        <f t="shared" si="43"/>
        <v>6528</v>
      </c>
      <c r="V398" s="66">
        <v>184</v>
      </c>
      <c r="W398" s="66">
        <v>80</v>
      </c>
      <c r="X398" s="18">
        <v>0</v>
      </c>
      <c r="Y398" s="18">
        <f t="shared" si="44"/>
        <v>6528</v>
      </c>
      <c r="Z398" s="66">
        <v>113</v>
      </c>
      <c r="AA398" s="66">
        <v>275</v>
      </c>
      <c r="AB398" s="18">
        <v>0</v>
      </c>
      <c r="AC398" s="10">
        <f t="shared" si="45"/>
        <v>0</v>
      </c>
    </row>
    <row r="399" spans="1:29">
      <c r="A399" s="17">
        <v>393</v>
      </c>
      <c r="B399" s="18" t="s">
        <v>1620</v>
      </c>
      <c r="C399" s="18" t="s">
        <v>670</v>
      </c>
      <c r="D399" s="18" t="s">
        <v>26</v>
      </c>
      <c r="E399" s="7">
        <v>10398</v>
      </c>
      <c r="F399" s="7">
        <v>20</v>
      </c>
      <c r="G399" s="18">
        <f t="shared" si="46"/>
        <v>20</v>
      </c>
      <c r="H399" s="7">
        <v>0</v>
      </c>
      <c r="I399" s="18">
        <v>0</v>
      </c>
      <c r="J399" s="18">
        <v>0</v>
      </c>
      <c r="K399" s="66">
        <v>60</v>
      </c>
      <c r="L399" s="18">
        <v>0</v>
      </c>
      <c r="M399" s="18">
        <f t="shared" si="41"/>
        <v>0</v>
      </c>
      <c r="N399" s="66">
        <v>20</v>
      </c>
      <c r="O399" s="66">
        <v>88</v>
      </c>
      <c r="P399" s="18">
        <v>0</v>
      </c>
      <c r="Q399" s="18">
        <f t="shared" si="42"/>
        <v>0</v>
      </c>
      <c r="R399" s="66">
        <v>100</v>
      </c>
      <c r="S399" s="66">
        <v>16</v>
      </c>
      <c r="T399" s="18">
        <v>0</v>
      </c>
      <c r="U399" s="18">
        <f t="shared" si="43"/>
        <v>10398</v>
      </c>
      <c r="V399" s="66">
        <v>204</v>
      </c>
      <c r="W399" s="66">
        <v>80</v>
      </c>
      <c r="X399" s="18">
        <v>0</v>
      </c>
      <c r="Y399" s="18">
        <f t="shared" si="44"/>
        <v>10398</v>
      </c>
      <c r="Z399" s="66">
        <v>144</v>
      </c>
      <c r="AA399" s="66">
        <v>275</v>
      </c>
      <c r="AB399" s="18">
        <v>0</v>
      </c>
      <c r="AC399" s="10">
        <f t="shared" si="45"/>
        <v>0</v>
      </c>
    </row>
    <row r="400" spans="1:29">
      <c r="A400" s="17">
        <v>394</v>
      </c>
      <c r="B400" s="18" t="s">
        <v>1620</v>
      </c>
      <c r="C400" s="18" t="s">
        <v>671</v>
      </c>
      <c r="D400" s="18" t="s">
        <v>26</v>
      </c>
      <c r="E400" s="7">
        <v>5068</v>
      </c>
      <c r="F400" s="7">
        <v>12</v>
      </c>
      <c r="G400" s="18">
        <f t="shared" si="46"/>
        <v>12</v>
      </c>
      <c r="H400" s="7">
        <v>0</v>
      </c>
      <c r="I400" s="18">
        <v>0</v>
      </c>
      <c r="J400" s="18">
        <v>0</v>
      </c>
      <c r="K400" s="66">
        <v>60</v>
      </c>
      <c r="L400" s="18">
        <v>0</v>
      </c>
      <c r="M400" s="18">
        <f t="shared" si="41"/>
        <v>0</v>
      </c>
      <c r="N400" s="66">
        <v>12</v>
      </c>
      <c r="O400" s="66">
        <v>88</v>
      </c>
      <c r="P400" s="18">
        <v>0</v>
      </c>
      <c r="Q400" s="18">
        <f t="shared" si="42"/>
        <v>0</v>
      </c>
      <c r="R400" s="66">
        <v>66</v>
      </c>
      <c r="S400" s="66">
        <v>16</v>
      </c>
      <c r="T400" s="18">
        <v>0</v>
      </c>
      <c r="U400" s="18">
        <f t="shared" si="43"/>
        <v>5068</v>
      </c>
      <c r="V400" s="66">
        <v>130</v>
      </c>
      <c r="W400" s="66">
        <v>80</v>
      </c>
      <c r="X400" s="18">
        <v>0</v>
      </c>
      <c r="Y400" s="18">
        <f t="shared" si="44"/>
        <v>5068</v>
      </c>
      <c r="Z400" s="66">
        <v>92</v>
      </c>
      <c r="AA400" s="66">
        <v>275</v>
      </c>
      <c r="AB400" s="18">
        <v>0</v>
      </c>
      <c r="AC400" s="10">
        <f t="shared" si="45"/>
        <v>0</v>
      </c>
    </row>
    <row r="401" spans="1:29">
      <c r="A401" s="17">
        <v>395</v>
      </c>
      <c r="B401" s="18" t="s">
        <v>1620</v>
      </c>
      <c r="C401" s="18" t="s">
        <v>672</v>
      </c>
      <c r="D401" s="18" t="s">
        <v>26</v>
      </c>
      <c r="E401" s="7">
        <v>5878</v>
      </c>
      <c r="F401" s="7">
        <v>29</v>
      </c>
      <c r="G401" s="18">
        <f t="shared" si="46"/>
        <v>29</v>
      </c>
      <c r="H401" s="7">
        <v>0</v>
      </c>
      <c r="I401" s="18">
        <v>0</v>
      </c>
      <c r="J401" s="18">
        <v>0</v>
      </c>
      <c r="K401" s="66">
        <v>60</v>
      </c>
      <c r="L401" s="18">
        <v>0</v>
      </c>
      <c r="M401" s="18">
        <f t="shared" si="41"/>
        <v>0</v>
      </c>
      <c r="N401" s="66">
        <v>29</v>
      </c>
      <c r="O401" s="66">
        <v>88</v>
      </c>
      <c r="P401" s="18">
        <v>0</v>
      </c>
      <c r="Q401" s="18">
        <f t="shared" si="42"/>
        <v>0</v>
      </c>
      <c r="R401" s="66">
        <v>49</v>
      </c>
      <c r="S401" s="66">
        <v>16</v>
      </c>
      <c r="T401" s="18">
        <v>0</v>
      </c>
      <c r="U401" s="18">
        <f t="shared" si="43"/>
        <v>5878</v>
      </c>
      <c r="V401" s="66">
        <v>95</v>
      </c>
      <c r="W401" s="66">
        <v>80</v>
      </c>
      <c r="X401" s="18">
        <v>0</v>
      </c>
      <c r="Y401" s="18">
        <f t="shared" si="44"/>
        <v>5878</v>
      </c>
      <c r="Z401" s="66">
        <v>145</v>
      </c>
      <c r="AA401" s="66">
        <v>275</v>
      </c>
      <c r="AB401" s="18">
        <v>0</v>
      </c>
      <c r="AC401" s="10">
        <f t="shared" si="45"/>
        <v>0</v>
      </c>
    </row>
    <row r="402" spans="1:29">
      <c r="A402" s="17">
        <v>396</v>
      </c>
      <c r="B402" s="18" t="s">
        <v>1620</v>
      </c>
      <c r="C402" s="18" t="s">
        <v>673</v>
      </c>
      <c r="D402" s="18" t="s">
        <v>26</v>
      </c>
      <c r="E402" s="7">
        <v>7818</v>
      </c>
      <c r="F402" s="7">
        <v>24</v>
      </c>
      <c r="G402" s="18">
        <f t="shared" si="46"/>
        <v>24</v>
      </c>
      <c r="H402" s="7">
        <v>0</v>
      </c>
      <c r="I402" s="18">
        <v>0</v>
      </c>
      <c r="J402" s="18">
        <v>0</v>
      </c>
      <c r="K402" s="66">
        <v>60</v>
      </c>
      <c r="L402" s="18">
        <v>0</v>
      </c>
      <c r="M402" s="18">
        <f t="shared" si="41"/>
        <v>0</v>
      </c>
      <c r="N402" s="66">
        <v>24</v>
      </c>
      <c r="O402" s="66">
        <v>88</v>
      </c>
      <c r="P402" s="18">
        <v>0</v>
      </c>
      <c r="Q402" s="18">
        <f t="shared" si="42"/>
        <v>0</v>
      </c>
      <c r="R402" s="66">
        <v>80</v>
      </c>
      <c r="S402" s="66">
        <v>16</v>
      </c>
      <c r="T402" s="18">
        <v>0</v>
      </c>
      <c r="U402" s="18">
        <f t="shared" si="43"/>
        <v>7818</v>
      </c>
      <c r="V402" s="66">
        <v>130</v>
      </c>
      <c r="W402" s="66">
        <v>80</v>
      </c>
      <c r="X402" s="18">
        <v>0</v>
      </c>
      <c r="Y402" s="18">
        <f t="shared" si="44"/>
        <v>7818</v>
      </c>
      <c r="Z402" s="66">
        <v>290</v>
      </c>
      <c r="AA402" s="66">
        <v>275</v>
      </c>
      <c r="AB402" s="18">
        <v>0</v>
      </c>
      <c r="AC402" s="10">
        <f t="shared" si="45"/>
        <v>7818</v>
      </c>
    </row>
    <row r="403" spans="1:29">
      <c r="A403" s="17">
        <v>397</v>
      </c>
      <c r="B403" s="18" t="s">
        <v>1620</v>
      </c>
      <c r="C403" s="18" t="s">
        <v>674</v>
      </c>
      <c r="D403" s="18" t="s">
        <v>26</v>
      </c>
      <c r="E403" s="7">
        <v>1380</v>
      </c>
      <c r="F403" s="7">
        <v>6</v>
      </c>
      <c r="G403" s="18">
        <f t="shared" si="46"/>
        <v>6</v>
      </c>
      <c r="H403" s="7">
        <v>0</v>
      </c>
      <c r="I403" s="18">
        <v>0</v>
      </c>
      <c r="J403" s="18">
        <v>0</v>
      </c>
      <c r="K403" s="66">
        <v>60</v>
      </c>
      <c r="L403" s="18">
        <v>0</v>
      </c>
      <c r="M403" s="18">
        <f t="shared" si="41"/>
        <v>0</v>
      </c>
      <c r="N403" s="66">
        <v>6</v>
      </c>
      <c r="O403" s="66">
        <v>88</v>
      </c>
      <c r="P403" s="18">
        <v>0</v>
      </c>
      <c r="Q403" s="18">
        <f t="shared" si="42"/>
        <v>0</v>
      </c>
      <c r="R403" s="66">
        <v>3</v>
      </c>
      <c r="S403" s="66">
        <v>16</v>
      </c>
      <c r="T403" s="18">
        <v>0</v>
      </c>
      <c r="U403" s="18">
        <f t="shared" si="43"/>
        <v>0</v>
      </c>
      <c r="V403" s="66">
        <v>8</v>
      </c>
      <c r="W403" s="66">
        <v>80</v>
      </c>
      <c r="X403" s="18">
        <v>0</v>
      </c>
      <c r="Y403" s="18">
        <f t="shared" si="44"/>
        <v>0</v>
      </c>
      <c r="Z403" s="66">
        <v>51</v>
      </c>
      <c r="AA403" s="66">
        <v>275</v>
      </c>
      <c r="AB403" s="18">
        <v>0</v>
      </c>
      <c r="AC403" s="10">
        <f t="shared" si="45"/>
        <v>0</v>
      </c>
    </row>
    <row r="404" spans="1:29">
      <c r="A404" s="17">
        <v>398</v>
      </c>
      <c r="B404" s="18" t="s">
        <v>1620</v>
      </c>
      <c r="C404" s="18" t="s">
        <v>675</v>
      </c>
      <c r="D404" s="18" t="s">
        <v>26</v>
      </c>
      <c r="E404" s="7">
        <v>4391</v>
      </c>
      <c r="F404" s="7">
        <v>23</v>
      </c>
      <c r="G404" s="18">
        <f t="shared" si="46"/>
        <v>23</v>
      </c>
      <c r="H404" s="7">
        <v>0</v>
      </c>
      <c r="I404" s="18">
        <v>0</v>
      </c>
      <c r="J404" s="18">
        <v>0</v>
      </c>
      <c r="K404" s="66">
        <v>60</v>
      </c>
      <c r="L404" s="18">
        <v>0</v>
      </c>
      <c r="M404" s="18">
        <f t="shared" si="41"/>
        <v>0</v>
      </c>
      <c r="N404" s="66">
        <v>23</v>
      </c>
      <c r="O404" s="66">
        <v>88</v>
      </c>
      <c r="P404" s="18">
        <v>0</v>
      </c>
      <c r="Q404" s="18">
        <f t="shared" si="42"/>
        <v>0</v>
      </c>
      <c r="R404" s="66">
        <v>58</v>
      </c>
      <c r="S404" s="66">
        <v>16</v>
      </c>
      <c r="T404" s="18">
        <v>0</v>
      </c>
      <c r="U404" s="18">
        <f t="shared" si="43"/>
        <v>4391</v>
      </c>
      <c r="V404" s="66">
        <v>79</v>
      </c>
      <c r="W404" s="66">
        <v>80</v>
      </c>
      <c r="X404" s="18">
        <v>0</v>
      </c>
      <c r="Y404" s="18">
        <f t="shared" si="44"/>
        <v>0</v>
      </c>
      <c r="Z404" s="66">
        <v>199</v>
      </c>
      <c r="AA404" s="66">
        <v>275</v>
      </c>
      <c r="AB404" s="18">
        <v>0</v>
      </c>
      <c r="AC404" s="10">
        <f t="shared" si="45"/>
        <v>0</v>
      </c>
    </row>
    <row r="405" spans="1:29">
      <c r="A405" s="17">
        <v>399</v>
      </c>
      <c r="B405" s="18" t="s">
        <v>1620</v>
      </c>
      <c r="C405" s="18" t="s">
        <v>676</v>
      </c>
      <c r="D405" s="18" t="s">
        <v>26</v>
      </c>
      <c r="E405" s="7">
        <v>4712</v>
      </c>
      <c r="F405" s="7">
        <v>30</v>
      </c>
      <c r="G405" s="18">
        <f t="shared" si="46"/>
        <v>30</v>
      </c>
      <c r="H405" s="7">
        <v>0</v>
      </c>
      <c r="I405" s="18">
        <v>0</v>
      </c>
      <c r="J405" s="18">
        <v>0</v>
      </c>
      <c r="K405" s="66">
        <v>60</v>
      </c>
      <c r="L405" s="18">
        <v>0</v>
      </c>
      <c r="M405" s="18">
        <f t="shared" si="41"/>
        <v>0</v>
      </c>
      <c r="N405" s="66">
        <v>30</v>
      </c>
      <c r="O405" s="66">
        <v>88</v>
      </c>
      <c r="P405" s="18">
        <v>0</v>
      </c>
      <c r="Q405" s="18">
        <f t="shared" si="42"/>
        <v>0</v>
      </c>
      <c r="R405" s="66">
        <v>40</v>
      </c>
      <c r="S405" s="66">
        <v>16</v>
      </c>
      <c r="T405" s="18">
        <v>0</v>
      </c>
      <c r="U405" s="18">
        <f t="shared" si="43"/>
        <v>4712</v>
      </c>
      <c r="V405" s="66">
        <v>64</v>
      </c>
      <c r="W405" s="66">
        <v>80</v>
      </c>
      <c r="X405" s="18">
        <v>0</v>
      </c>
      <c r="Y405" s="18">
        <f t="shared" si="44"/>
        <v>0</v>
      </c>
      <c r="Z405" s="66">
        <v>186</v>
      </c>
      <c r="AA405" s="66">
        <v>275</v>
      </c>
      <c r="AB405" s="18">
        <v>0</v>
      </c>
      <c r="AC405" s="10">
        <f t="shared" si="45"/>
        <v>0</v>
      </c>
    </row>
    <row r="406" spans="1:29">
      <c r="A406" s="17">
        <v>400</v>
      </c>
      <c r="B406" s="18" t="s">
        <v>1620</v>
      </c>
      <c r="C406" s="18" t="s">
        <v>677</v>
      </c>
      <c r="D406" s="18" t="s">
        <v>26</v>
      </c>
      <c r="E406" s="7">
        <v>8596</v>
      </c>
      <c r="F406" s="7">
        <v>45</v>
      </c>
      <c r="G406" s="18">
        <f t="shared" si="46"/>
        <v>45</v>
      </c>
      <c r="H406" s="7">
        <v>0</v>
      </c>
      <c r="I406" s="18">
        <v>0</v>
      </c>
      <c r="J406" s="18">
        <v>0</v>
      </c>
      <c r="K406" s="66">
        <v>60</v>
      </c>
      <c r="L406" s="18">
        <v>0</v>
      </c>
      <c r="M406" s="18">
        <f t="shared" si="41"/>
        <v>0</v>
      </c>
      <c r="N406" s="66">
        <v>45</v>
      </c>
      <c r="O406" s="66">
        <v>88</v>
      </c>
      <c r="P406" s="18">
        <v>0</v>
      </c>
      <c r="Q406" s="18">
        <f t="shared" si="42"/>
        <v>0</v>
      </c>
      <c r="R406" s="66">
        <v>40</v>
      </c>
      <c r="S406" s="66">
        <v>16</v>
      </c>
      <c r="T406" s="18">
        <v>0</v>
      </c>
      <c r="U406" s="18">
        <f t="shared" si="43"/>
        <v>8596</v>
      </c>
      <c r="V406" s="66">
        <v>59</v>
      </c>
      <c r="W406" s="66">
        <v>80</v>
      </c>
      <c r="X406" s="18">
        <v>0</v>
      </c>
      <c r="Y406" s="18">
        <f t="shared" si="44"/>
        <v>0</v>
      </c>
      <c r="Z406" s="66">
        <v>287</v>
      </c>
      <c r="AA406" s="66">
        <v>275</v>
      </c>
      <c r="AB406" s="18">
        <v>0</v>
      </c>
      <c r="AC406" s="10">
        <f t="shared" si="45"/>
        <v>8596</v>
      </c>
    </row>
    <row r="407" spans="1:29">
      <c r="A407" s="17">
        <v>401</v>
      </c>
      <c r="B407" s="18" t="s">
        <v>1620</v>
      </c>
      <c r="C407" s="18" t="s">
        <v>561</v>
      </c>
      <c r="D407" s="18" t="s">
        <v>26</v>
      </c>
      <c r="E407" s="7">
        <v>3630</v>
      </c>
      <c r="F407" s="7">
        <v>36</v>
      </c>
      <c r="G407" s="18">
        <f t="shared" si="46"/>
        <v>36</v>
      </c>
      <c r="H407" s="7">
        <v>0</v>
      </c>
      <c r="I407" s="18">
        <v>0</v>
      </c>
      <c r="J407" s="18">
        <v>0</v>
      </c>
      <c r="K407" s="66">
        <v>60</v>
      </c>
      <c r="L407" s="18">
        <v>0</v>
      </c>
      <c r="M407" s="18">
        <f t="shared" si="41"/>
        <v>0</v>
      </c>
      <c r="N407" s="66">
        <v>36</v>
      </c>
      <c r="O407" s="66">
        <v>88</v>
      </c>
      <c r="P407" s="18">
        <v>0</v>
      </c>
      <c r="Q407" s="18">
        <f t="shared" si="42"/>
        <v>0</v>
      </c>
      <c r="R407" s="66">
        <v>10</v>
      </c>
      <c r="S407" s="66">
        <v>16</v>
      </c>
      <c r="T407" s="18">
        <v>0</v>
      </c>
      <c r="U407" s="18">
        <f t="shared" si="43"/>
        <v>0</v>
      </c>
      <c r="V407" s="66">
        <v>23</v>
      </c>
      <c r="W407" s="66">
        <v>80</v>
      </c>
      <c r="X407" s="18">
        <v>0</v>
      </c>
      <c r="Y407" s="18">
        <f t="shared" si="44"/>
        <v>0</v>
      </c>
      <c r="Z407" s="66">
        <v>346</v>
      </c>
      <c r="AA407" s="66">
        <v>275</v>
      </c>
      <c r="AB407" s="18">
        <v>0</v>
      </c>
      <c r="AC407" s="10">
        <f t="shared" si="45"/>
        <v>3630</v>
      </c>
    </row>
    <row r="408" spans="1:29">
      <c r="A408" s="17">
        <v>402</v>
      </c>
      <c r="B408" s="18" t="s">
        <v>1620</v>
      </c>
      <c r="C408" s="18" t="s">
        <v>678</v>
      </c>
      <c r="D408" s="18" t="s">
        <v>26</v>
      </c>
      <c r="E408" s="7">
        <v>14177</v>
      </c>
      <c r="F408" s="7">
        <v>18</v>
      </c>
      <c r="G408" s="18">
        <f t="shared" si="46"/>
        <v>18</v>
      </c>
      <c r="H408" s="7">
        <v>0</v>
      </c>
      <c r="I408" s="18">
        <v>0</v>
      </c>
      <c r="J408" s="18">
        <v>0</v>
      </c>
      <c r="K408" s="66">
        <v>60</v>
      </c>
      <c r="L408" s="18">
        <v>0</v>
      </c>
      <c r="M408" s="18">
        <f t="shared" si="41"/>
        <v>0</v>
      </c>
      <c r="N408" s="66">
        <v>18</v>
      </c>
      <c r="O408" s="66">
        <v>88</v>
      </c>
      <c r="P408" s="18">
        <v>0</v>
      </c>
      <c r="Q408" s="18">
        <f t="shared" si="42"/>
        <v>0</v>
      </c>
      <c r="R408" s="66">
        <v>77</v>
      </c>
      <c r="S408" s="66">
        <v>16</v>
      </c>
      <c r="T408" s="18">
        <v>0</v>
      </c>
      <c r="U408" s="18">
        <f t="shared" si="43"/>
        <v>14177</v>
      </c>
      <c r="V408" s="66">
        <v>163</v>
      </c>
      <c r="W408" s="66">
        <v>80</v>
      </c>
      <c r="X408" s="18">
        <v>0</v>
      </c>
      <c r="Y408" s="18">
        <f t="shared" si="44"/>
        <v>14177</v>
      </c>
      <c r="Z408" s="66">
        <v>475</v>
      </c>
      <c r="AA408" s="66">
        <v>275</v>
      </c>
      <c r="AB408" s="18">
        <v>0</v>
      </c>
      <c r="AC408" s="10">
        <f t="shared" si="45"/>
        <v>14177</v>
      </c>
    </row>
    <row r="409" spans="1:29">
      <c r="A409" s="17">
        <v>403</v>
      </c>
      <c r="B409" s="18" t="s">
        <v>1620</v>
      </c>
      <c r="C409" s="18" t="s">
        <v>679</v>
      </c>
      <c r="D409" s="18" t="s">
        <v>26</v>
      </c>
      <c r="E409" s="7">
        <v>7206</v>
      </c>
      <c r="F409" s="7">
        <v>10</v>
      </c>
      <c r="G409" s="18">
        <f t="shared" si="46"/>
        <v>10</v>
      </c>
      <c r="H409" s="7">
        <v>0</v>
      </c>
      <c r="I409" s="18">
        <v>0</v>
      </c>
      <c r="J409" s="18">
        <v>0</v>
      </c>
      <c r="K409" s="66">
        <v>60</v>
      </c>
      <c r="L409" s="18">
        <v>0</v>
      </c>
      <c r="M409" s="18">
        <f t="shared" si="41"/>
        <v>0</v>
      </c>
      <c r="N409" s="66">
        <v>10</v>
      </c>
      <c r="O409" s="66">
        <v>88</v>
      </c>
      <c r="P409" s="18">
        <v>0</v>
      </c>
      <c r="Q409" s="18">
        <f t="shared" si="42"/>
        <v>0</v>
      </c>
      <c r="R409" s="66">
        <v>56</v>
      </c>
      <c r="S409" s="66">
        <v>16</v>
      </c>
      <c r="T409" s="18">
        <v>0</v>
      </c>
      <c r="U409" s="18">
        <f t="shared" si="43"/>
        <v>7206</v>
      </c>
      <c r="V409" s="66">
        <v>105</v>
      </c>
      <c r="W409" s="66">
        <v>80</v>
      </c>
      <c r="X409" s="18">
        <v>0</v>
      </c>
      <c r="Y409" s="18">
        <f t="shared" si="44"/>
        <v>7206</v>
      </c>
      <c r="Z409" s="66">
        <v>342</v>
      </c>
      <c r="AA409" s="66">
        <v>275</v>
      </c>
      <c r="AB409" s="18">
        <v>0</v>
      </c>
      <c r="AC409" s="10">
        <f t="shared" si="45"/>
        <v>7206</v>
      </c>
    </row>
    <row r="410" spans="1:29">
      <c r="A410" s="17">
        <v>404</v>
      </c>
      <c r="B410" s="18" t="s">
        <v>1620</v>
      </c>
      <c r="C410" s="18" t="s">
        <v>680</v>
      </c>
      <c r="D410" s="18" t="s">
        <v>26</v>
      </c>
      <c r="E410" s="7">
        <v>14181</v>
      </c>
      <c r="F410" s="7">
        <v>122</v>
      </c>
      <c r="G410" s="18">
        <f t="shared" si="46"/>
        <v>122</v>
      </c>
      <c r="H410" s="7">
        <v>0</v>
      </c>
      <c r="I410" s="18">
        <v>0</v>
      </c>
      <c r="J410" s="18">
        <v>0</v>
      </c>
      <c r="K410" s="66">
        <v>60</v>
      </c>
      <c r="L410" s="18">
        <v>0</v>
      </c>
      <c r="M410" s="18">
        <f t="shared" si="41"/>
        <v>14181</v>
      </c>
      <c r="N410" s="66">
        <v>122</v>
      </c>
      <c r="O410" s="66">
        <v>88</v>
      </c>
      <c r="P410" s="18">
        <v>0</v>
      </c>
      <c r="Q410" s="18">
        <f t="shared" si="42"/>
        <v>14181</v>
      </c>
      <c r="R410" s="66">
        <v>192</v>
      </c>
      <c r="S410" s="66">
        <v>16</v>
      </c>
      <c r="T410" s="18">
        <v>0</v>
      </c>
      <c r="U410" s="18">
        <f t="shared" si="43"/>
        <v>14181</v>
      </c>
      <c r="V410" s="66">
        <v>292</v>
      </c>
      <c r="W410" s="66">
        <v>80</v>
      </c>
      <c r="X410" s="18">
        <v>0</v>
      </c>
      <c r="Y410" s="18">
        <f t="shared" si="44"/>
        <v>14181</v>
      </c>
      <c r="Z410" s="66">
        <v>1063</v>
      </c>
      <c r="AA410" s="66">
        <v>275</v>
      </c>
      <c r="AB410" s="18">
        <v>0</v>
      </c>
      <c r="AC410" s="10">
        <f t="shared" si="45"/>
        <v>14181</v>
      </c>
    </row>
    <row r="411" spans="1:29">
      <c r="A411" s="17">
        <v>405</v>
      </c>
      <c r="B411" s="18" t="s">
        <v>1620</v>
      </c>
      <c r="C411" s="64" t="s">
        <v>309</v>
      </c>
      <c r="D411" s="18" t="s">
        <v>26</v>
      </c>
      <c r="E411" s="7">
        <v>763</v>
      </c>
      <c r="F411" s="7">
        <v>7</v>
      </c>
      <c r="G411" s="18">
        <f t="shared" si="46"/>
        <v>7</v>
      </c>
      <c r="H411" s="7">
        <v>0</v>
      </c>
      <c r="I411" s="18">
        <v>0</v>
      </c>
      <c r="J411" s="18">
        <v>0</v>
      </c>
      <c r="K411" s="66">
        <v>60</v>
      </c>
      <c r="L411" s="18">
        <v>0</v>
      </c>
      <c r="M411" s="18">
        <f t="shared" si="41"/>
        <v>0</v>
      </c>
      <c r="N411" s="66">
        <v>7</v>
      </c>
      <c r="O411" s="66">
        <v>88</v>
      </c>
      <c r="P411" s="18">
        <v>0</v>
      </c>
      <c r="Q411" s="18">
        <f t="shared" si="42"/>
        <v>0</v>
      </c>
      <c r="R411" s="66">
        <v>13</v>
      </c>
      <c r="S411" s="66">
        <v>16</v>
      </c>
      <c r="T411" s="18">
        <v>0</v>
      </c>
      <c r="U411" s="18">
        <f t="shared" si="43"/>
        <v>0</v>
      </c>
      <c r="V411" s="66">
        <v>21</v>
      </c>
      <c r="W411" s="66">
        <v>80</v>
      </c>
      <c r="X411" s="18">
        <v>0</v>
      </c>
      <c r="Y411" s="18">
        <f t="shared" si="44"/>
        <v>0</v>
      </c>
      <c r="Z411" s="66">
        <v>160</v>
      </c>
      <c r="AA411" s="66">
        <v>275</v>
      </c>
      <c r="AB411" s="18">
        <v>0</v>
      </c>
      <c r="AC411" s="10">
        <f t="shared" si="45"/>
        <v>0</v>
      </c>
    </row>
    <row r="412" spans="1:29">
      <c r="A412" s="17">
        <v>406</v>
      </c>
      <c r="B412" s="18" t="s">
        <v>1620</v>
      </c>
      <c r="C412" s="18" t="s">
        <v>681</v>
      </c>
      <c r="D412" s="18" t="s">
        <v>26</v>
      </c>
      <c r="E412" s="7">
        <v>10198</v>
      </c>
      <c r="F412" s="7">
        <v>24</v>
      </c>
      <c r="G412" s="18">
        <f t="shared" si="46"/>
        <v>24</v>
      </c>
      <c r="H412" s="7">
        <v>0</v>
      </c>
      <c r="I412" s="18">
        <v>0</v>
      </c>
      <c r="J412" s="18">
        <v>0</v>
      </c>
      <c r="K412" s="66">
        <v>60</v>
      </c>
      <c r="L412" s="18">
        <v>0</v>
      </c>
      <c r="M412" s="18">
        <f t="shared" si="41"/>
        <v>0</v>
      </c>
      <c r="N412" s="66">
        <v>24</v>
      </c>
      <c r="O412" s="66">
        <v>88</v>
      </c>
      <c r="P412" s="18">
        <v>0</v>
      </c>
      <c r="Q412" s="18">
        <f t="shared" si="42"/>
        <v>0</v>
      </c>
      <c r="R412" s="66">
        <v>159</v>
      </c>
      <c r="S412" s="66">
        <v>16</v>
      </c>
      <c r="T412" s="18">
        <v>0</v>
      </c>
      <c r="U412" s="18">
        <f t="shared" si="43"/>
        <v>10198</v>
      </c>
      <c r="V412" s="66">
        <v>271</v>
      </c>
      <c r="W412" s="66">
        <v>80</v>
      </c>
      <c r="X412" s="18">
        <v>0</v>
      </c>
      <c r="Y412" s="18">
        <f t="shared" si="44"/>
        <v>10198</v>
      </c>
      <c r="Z412" s="66">
        <v>169</v>
      </c>
      <c r="AA412" s="66">
        <v>275</v>
      </c>
      <c r="AB412" s="18">
        <v>0</v>
      </c>
      <c r="AC412" s="10">
        <f t="shared" si="45"/>
        <v>0</v>
      </c>
    </row>
    <row r="413" spans="1:29">
      <c r="A413" s="17">
        <v>407</v>
      </c>
      <c r="B413" s="18" t="s">
        <v>1620</v>
      </c>
      <c r="C413" s="18" t="s">
        <v>682</v>
      </c>
      <c r="D413" s="18" t="s">
        <v>26</v>
      </c>
      <c r="E413" s="7">
        <v>6780</v>
      </c>
      <c r="F413" s="7">
        <v>17</v>
      </c>
      <c r="G413" s="18">
        <f t="shared" si="46"/>
        <v>17</v>
      </c>
      <c r="H413" s="7">
        <v>0</v>
      </c>
      <c r="I413" s="18">
        <v>0</v>
      </c>
      <c r="J413" s="18">
        <v>0</v>
      </c>
      <c r="K413" s="66">
        <v>60</v>
      </c>
      <c r="L413" s="18">
        <v>0</v>
      </c>
      <c r="M413" s="18">
        <f t="shared" si="41"/>
        <v>0</v>
      </c>
      <c r="N413" s="66">
        <v>17</v>
      </c>
      <c r="O413" s="66">
        <v>88</v>
      </c>
      <c r="P413" s="18">
        <v>0</v>
      </c>
      <c r="Q413" s="18">
        <f t="shared" si="42"/>
        <v>0</v>
      </c>
      <c r="R413" s="66">
        <v>89</v>
      </c>
      <c r="S413" s="66">
        <v>16</v>
      </c>
      <c r="T413" s="18">
        <v>0</v>
      </c>
      <c r="U413" s="18">
        <f t="shared" si="43"/>
        <v>6780</v>
      </c>
      <c r="V413" s="66">
        <v>157</v>
      </c>
      <c r="W413" s="66">
        <v>80</v>
      </c>
      <c r="X413" s="18">
        <v>0</v>
      </c>
      <c r="Y413" s="18">
        <f t="shared" si="44"/>
        <v>6780</v>
      </c>
      <c r="Z413" s="66">
        <v>94</v>
      </c>
      <c r="AA413" s="66">
        <v>275</v>
      </c>
      <c r="AB413" s="18">
        <v>0</v>
      </c>
      <c r="AC413" s="10">
        <f t="shared" si="45"/>
        <v>0</v>
      </c>
    </row>
    <row r="414" spans="1:29">
      <c r="A414" s="17">
        <v>408</v>
      </c>
      <c r="B414" s="18" t="s">
        <v>1620</v>
      </c>
      <c r="C414" s="18" t="s">
        <v>427</v>
      </c>
      <c r="D414" s="18" t="s">
        <v>26</v>
      </c>
      <c r="E414" s="7">
        <v>324</v>
      </c>
      <c r="F414" s="7">
        <v>7</v>
      </c>
      <c r="G414" s="18">
        <f t="shared" si="46"/>
        <v>7</v>
      </c>
      <c r="H414" s="7">
        <v>0</v>
      </c>
      <c r="I414" s="18">
        <v>0</v>
      </c>
      <c r="J414" s="18">
        <v>0</v>
      </c>
      <c r="K414" s="66">
        <v>60</v>
      </c>
      <c r="L414" s="18">
        <v>0</v>
      </c>
      <c r="M414" s="18">
        <f t="shared" ref="M414:M476" si="47">IF((F414&gt;K414),E414,0)</f>
        <v>0</v>
      </c>
      <c r="N414" s="66">
        <v>7</v>
      </c>
      <c r="O414" s="66">
        <v>88</v>
      </c>
      <c r="P414" s="18">
        <v>0</v>
      </c>
      <c r="Q414" s="18">
        <f t="shared" ref="Q414:Q476" si="48">IF((N414&gt;O414),E414,0)</f>
        <v>0</v>
      </c>
      <c r="R414" s="66">
        <v>23</v>
      </c>
      <c r="S414" s="66">
        <v>16</v>
      </c>
      <c r="T414" s="18">
        <v>0</v>
      </c>
      <c r="U414" s="18">
        <f t="shared" ref="U414:U476" si="49">IF((R414&gt;S414),E414,0)</f>
        <v>324</v>
      </c>
      <c r="V414" s="66">
        <v>71</v>
      </c>
      <c r="W414" s="66">
        <v>80</v>
      </c>
      <c r="X414" s="18">
        <v>0</v>
      </c>
      <c r="Y414" s="18">
        <f t="shared" ref="Y414:Y476" si="50">IF((V414&gt;W414),E414,0)</f>
        <v>0</v>
      </c>
      <c r="Z414" s="66">
        <v>24</v>
      </c>
      <c r="AA414" s="66">
        <v>275</v>
      </c>
      <c r="AB414" s="18">
        <v>0</v>
      </c>
      <c r="AC414" s="10">
        <f t="shared" ref="AC414:AC476" si="51">IF((Z414&gt;AA414),E414,0)</f>
        <v>0</v>
      </c>
    </row>
    <row r="415" spans="1:29">
      <c r="A415" s="17">
        <v>409</v>
      </c>
      <c r="B415" s="18" t="s">
        <v>1620</v>
      </c>
      <c r="C415" s="18" t="s">
        <v>561</v>
      </c>
      <c r="D415" s="18" t="s">
        <v>26</v>
      </c>
      <c r="E415" s="7">
        <v>4274</v>
      </c>
      <c r="F415" s="7">
        <v>8</v>
      </c>
      <c r="G415" s="18">
        <f t="shared" si="46"/>
        <v>8</v>
      </c>
      <c r="H415" s="7">
        <v>0</v>
      </c>
      <c r="I415" s="18">
        <v>0</v>
      </c>
      <c r="J415" s="18">
        <v>0</v>
      </c>
      <c r="K415" s="66">
        <v>60</v>
      </c>
      <c r="L415" s="18">
        <v>0</v>
      </c>
      <c r="M415" s="18">
        <f t="shared" si="47"/>
        <v>0</v>
      </c>
      <c r="N415" s="66">
        <v>8</v>
      </c>
      <c r="O415" s="66">
        <v>88</v>
      </c>
      <c r="P415" s="18">
        <v>0</v>
      </c>
      <c r="Q415" s="18">
        <f t="shared" si="48"/>
        <v>0</v>
      </c>
      <c r="R415" s="66">
        <v>100</v>
      </c>
      <c r="S415" s="66">
        <v>16</v>
      </c>
      <c r="T415" s="18">
        <v>0</v>
      </c>
      <c r="U415" s="18">
        <f t="shared" si="49"/>
        <v>4274</v>
      </c>
      <c r="V415" s="66">
        <v>169</v>
      </c>
      <c r="W415" s="66">
        <v>80</v>
      </c>
      <c r="X415" s="18">
        <v>0</v>
      </c>
      <c r="Y415" s="18">
        <f t="shared" si="50"/>
        <v>4274</v>
      </c>
      <c r="Z415" s="66">
        <v>51</v>
      </c>
      <c r="AA415" s="66">
        <v>275</v>
      </c>
      <c r="AB415" s="18">
        <v>0</v>
      </c>
      <c r="AC415" s="10">
        <f t="shared" si="51"/>
        <v>0</v>
      </c>
    </row>
    <row r="416" spans="1:29">
      <c r="A416" s="17">
        <v>410</v>
      </c>
      <c r="B416" s="18" t="s">
        <v>1620</v>
      </c>
      <c r="C416" s="18" t="s">
        <v>683</v>
      </c>
      <c r="D416" s="18" t="s">
        <v>26</v>
      </c>
      <c r="E416" s="7">
        <v>10556</v>
      </c>
      <c r="F416" s="7">
        <v>43</v>
      </c>
      <c r="G416" s="18">
        <f t="shared" si="46"/>
        <v>43</v>
      </c>
      <c r="H416" s="7">
        <v>0</v>
      </c>
      <c r="I416" s="18">
        <v>0</v>
      </c>
      <c r="J416" s="18">
        <v>0</v>
      </c>
      <c r="K416" s="66">
        <v>60</v>
      </c>
      <c r="L416" s="18">
        <v>0</v>
      </c>
      <c r="M416" s="18">
        <f t="shared" si="47"/>
        <v>0</v>
      </c>
      <c r="N416" s="66">
        <v>43</v>
      </c>
      <c r="O416" s="66">
        <v>88</v>
      </c>
      <c r="P416" s="18">
        <v>0</v>
      </c>
      <c r="Q416" s="18">
        <f t="shared" si="48"/>
        <v>0</v>
      </c>
      <c r="R416" s="66">
        <v>93</v>
      </c>
      <c r="S416" s="66">
        <v>16</v>
      </c>
      <c r="T416" s="18">
        <v>0</v>
      </c>
      <c r="U416" s="18">
        <f t="shared" si="49"/>
        <v>10556</v>
      </c>
      <c r="V416" s="66">
        <v>126</v>
      </c>
      <c r="W416" s="66">
        <v>80</v>
      </c>
      <c r="X416" s="18">
        <v>0</v>
      </c>
      <c r="Y416" s="18">
        <f t="shared" si="50"/>
        <v>10556</v>
      </c>
      <c r="Z416" s="66">
        <v>385</v>
      </c>
      <c r="AA416" s="66">
        <v>275</v>
      </c>
      <c r="AB416" s="18">
        <v>0</v>
      </c>
      <c r="AC416" s="10">
        <f t="shared" si="51"/>
        <v>10556</v>
      </c>
    </row>
    <row r="417" spans="1:29">
      <c r="A417" s="17">
        <v>411</v>
      </c>
      <c r="B417" s="18" t="s">
        <v>1620</v>
      </c>
      <c r="C417" s="18" t="s">
        <v>684</v>
      </c>
      <c r="D417" s="18" t="s">
        <v>26</v>
      </c>
      <c r="E417" s="7">
        <v>8568</v>
      </c>
      <c r="F417" s="7">
        <v>37</v>
      </c>
      <c r="G417" s="18">
        <f t="shared" si="46"/>
        <v>37</v>
      </c>
      <c r="H417" s="7">
        <v>0</v>
      </c>
      <c r="I417" s="18">
        <v>0</v>
      </c>
      <c r="J417" s="18">
        <v>0</v>
      </c>
      <c r="K417" s="66">
        <v>60</v>
      </c>
      <c r="L417" s="18">
        <v>0</v>
      </c>
      <c r="M417" s="18">
        <f t="shared" si="47"/>
        <v>0</v>
      </c>
      <c r="N417" s="66">
        <v>37</v>
      </c>
      <c r="O417" s="66">
        <v>88</v>
      </c>
      <c r="P417" s="18">
        <v>0</v>
      </c>
      <c r="Q417" s="18">
        <f t="shared" si="48"/>
        <v>0</v>
      </c>
      <c r="R417" s="66">
        <v>110</v>
      </c>
      <c r="S417" s="66">
        <v>16</v>
      </c>
      <c r="T417" s="18">
        <v>0</v>
      </c>
      <c r="U417" s="18">
        <f t="shared" si="49"/>
        <v>8568</v>
      </c>
      <c r="V417" s="66">
        <v>169</v>
      </c>
      <c r="W417" s="66">
        <v>80</v>
      </c>
      <c r="X417" s="18">
        <v>0</v>
      </c>
      <c r="Y417" s="18">
        <f t="shared" si="50"/>
        <v>8568</v>
      </c>
      <c r="Z417" s="66">
        <v>154</v>
      </c>
      <c r="AA417" s="66">
        <v>275</v>
      </c>
      <c r="AB417" s="18">
        <v>0</v>
      </c>
      <c r="AC417" s="10">
        <f t="shared" si="51"/>
        <v>0</v>
      </c>
    </row>
    <row r="418" spans="1:29">
      <c r="A418" s="17">
        <v>412</v>
      </c>
      <c r="B418" s="18" t="s">
        <v>1620</v>
      </c>
      <c r="C418" s="18" t="s">
        <v>589</v>
      </c>
      <c r="D418" s="18" t="s">
        <v>26</v>
      </c>
      <c r="E418" s="7">
        <v>12503</v>
      </c>
      <c r="F418" s="7">
        <v>12</v>
      </c>
      <c r="G418" s="18">
        <f t="shared" si="46"/>
        <v>12</v>
      </c>
      <c r="H418" s="7">
        <v>0</v>
      </c>
      <c r="I418" s="18">
        <v>0</v>
      </c>
      <c r="J418" s="18">
        <v>0</v>
      </c>
      <c r="K418" s="66">
        <v>60</v>
      </c>
      <c r="L418" s="18">
        <v>0</v>
      </c>
      <c r="M418" s="18">
        <f t="shared" si="47"/>
        <v>0</v>
      </c>
      <c r="N418" s="66">
        <v>12</v>
      </c>
      <c r="O418" s="66">
        <v>88</v>
      </c>
      <c r="P418" s="18">
        <v>0</v>
      </c>
      <c r="Q418" s="18">
        <f t="shared" si="48"/>
        <v>0</v>
      </c>
      <c r="R418" s="66">
        <v>112</v>
      </c>
      <c r="S418" s="66">
        <v>16</v>
      </c>
      <c r="T418" s="18">
        <v>0</v>
      </c>
      <c r="U418" s="18">
        <f t="shared" si="49"/>
        <v>12503</v>
      </c>
      <c r="V418" s="66">
        <v>207</v>
      </c>
      <c r="W418" s="66">
        <v>80</v>
      </c>
      <c r="X418" s="18">
        <v>0</v>
      </c>
      <c r="Y418" s="18">
        <f t="shared" si="50"/>
        <v>12503</v>
      </c>
      <c r="Z418" s="66">
        <v>160</v>
      </c>
      <c r="AA418" s="66">
        <v>275</v>
      </c>
      <c r="AB418" s="18">
        <v>0</v>
      </c>
      <c r="AC418" s="10">
        <f t="shared" si="51"/>
        <v>0</v>
      </c>
    </row>
    <row r="419" spans="1:29">
      <c r="A419" s="17">
        <v>413</v>
      </c>
      <c r="B419" s="18" t="s">
        <v>1620</v>
      </c>
      <c r="C419" s="18" t="s">
        <v>403</v>
      </c>
      <c r="D419" s="18" t="s">
        <v>26</v>
      </c>
      <c r="E419" s="7">
        <v>3107</v>
      </c>
      <c r="F419" s="7">
        <v>21</v>
      </c>
      <c r="G419" s="18">
        <f t="shared" si="46"/>
        <v>21</v>
      </c>
      <c r="H419" s="7">
        <v>0</v>
      </c>
      <c r="I419" s="18">
        <v>0</v>
      </c>
      <c r="J419" s="18">
        <v>0</v>
      </c>
      <c r="K419" s="66">
        <v>60</v>
      </c>
      <c r="L419" s="18">
        <v>0</v>
      </c>
      <c r="M419" s="18">
        <f t="shared" si="47"/>
        <v>0</v>
      </c>
      <c r="N419" s="66">
        <v>21</v>
      </c>
      <c r="O419" s="66">
        <v>88</v>
      </c>
      <c r="P419" s="18">
        <v>0</v>
      </c>
      <c r="Q419" s="18">
        <f t="shared" si="48"/>
        <v>0</v>
      </c>
      <c r="R419" s="66">
        <v>182</v>
      </c>
      <c r="S419" s="66">
        <v>16</v>
      </c>
      <c r="T419" s="18">
        <v>0</v>
      </c>
      <c r="U419" s="18">
        <f t="shared" si="49"/>
        <v>3107</v>
      </c>
      <c r="V419" s="66">
        <v>405</v>
      </c>
      <c r="W419" s="66">
        <v>80</v>
      </c>
      <c r="X419" s="18">
        <v>0</v>
      </c>
      <c r="Y419" s="18">
        <f t="shared" si="50"/>
        <v>3107</v>
      </c>
      <c r="Z419" s="66">
        <v>320</v>
      </c>
      <c r="AA419" s="66">
        <v>275</v>
      </c>
      <c r="AB419" s="18">
        <v>0</v>
      </c>
      <c r="AC419" s="10">
        <f t="shared" si="51"/>
        <v>3107</v>
      </c>
    </row>
    <row r="420" spans="1:29">
      <c r="A420" s="17">
        <v>414</v>
      </c>
      <c r="B420" s="18" t="s">
        <v>1620</v>
      </c>
      <c r="C420" s="18" t="s">
        <v>685</v>
      </c>
      <c r="D420" s="18" t="s">
        <v>26</v>
      </c>
      <c r="E420" s="7">
        <v>11641</v>
      </c>
      <c r="F420" s="7">
        <v>12</v>
      </c>
      <c r="G420" s="18">
        <f t="shared" si="46"/>
        <v>12</v>
      </c>
      <c r="H420" s="7">
        <v>0</v>
      </c>
      <c r="I420" s="18">
        <v>0</v>
      </c>
      <c r="J420" s="18">
        <v>0</v>
      </c>
      <c r="K420" s="66">
        <v>60</v>
      </c>
      <c r="L420" s="18">
        <v>0</v>
      </c>
      <c r="M420" s="18">
        <f t="shared" si="47"/>
        <v>0</v>
      </c>
      <c r="N420" s="66">
        <v>12</v>
      </c>
      <c r="O420" s="66">
        <v>88</v>
      </c>
      <c r="P420" s="18">
        <v>0</v>
      </c>
      <c r="Q420" s="18">
        <f t="shared" si="48"/>
        <v>0</v>
      </c>
      <c r="R420" s="66">
        <v>161</v>
      </c>
      <c r="S420" s="66">
        <v>16</v>
      </c>
      <c r="T420" s="18">
        <v>0</v>
      </c>
      <c r="U420" s="18">
        <f t="shared" si="49"/>
        <v>11641</v>
      </c>
      <c r="V420" s="66">
        <v>268</v>
      </c>
      <c r="W420" s="66">
        <v>80</v>
      </c>
      <c r="X420" s="18">
        <v>0</v>
      </c>
      <c r="Y420" s="18">
        <f t="shared" si="50"/>
        <v>11641</v>
      </c>
      <c r="Z420" s="66">
        <v>192</v>
      </c>
      <c r="AA420" s="66">
        <v>275</v>
      </c>
      <c r="AB420" s="18">
        <v>0</v>
      </c>
      <c r="AC420" s="10">
        <f t="shared" si="51"/>
        <v>0</v>
      </c>
    </row>
    <row r="421" spans="1:29">
      <c r="A421" s="17">
        <v>415</v>
      </c>
      <c r="B421" s="18" t="s">
        <v>1620</v>
      </c>
      <c r="C421" s="18" t="s">
        <v>686</v>
      </c>
      <c r="D421" s="18" t="s">
        <v>26</v>
      </c>
      <c r="E421" s="7">
        <v>9249</v>
      </c>
      <c r="F421" s="7">
        <v>10</v>
      </c>
      <c r="G421" s="18">
        <f t="shared" si="46"/>
        <v>10</v>
      </c>
      <c r="H421" s="7">
        <v>0</v>
      </c>
      <c r="I421" s="18">
        <v>0</v>
      </c>
      <c r="J421" s="18">
        <v>0</v>
      </c>
      <c r="K421" s="66">
        <v>60</v>
      </c>
      <c r="L421" s="18">
        <v>0</v>
      </c>
      <c r="M421" s="18">
        <f t="shared" si="47"/>
        <v>0</v>
      </c>
      <c r="N421" s="66">
        <v>10</v>
      </c>
      <c r="O421" s="66">
        <v>88</v>
      </c>
      <c r="P421" s="18">
        <v>0</v>
      </c>
      <c r="Q421" s="18">
        <f t="shared" si="48"/>
        <v>0</v>
      </c>
      <c r="R421" s="66">
        <v>142</v>
      </c>
      <c r="S421" s="66">
        <v>16</v>
      </c>
      <c r="T421" s="18">
        <v>0</v>
      </c>
      <c r="U421" s="18">
        <f t="shared" si="49"/>
        <v>9249</v>
      </c>
      <c r="V421" s="66">
        <v>274</v>
      </c>
      <c r="W421" s="66">
        <v>80</v>
      </c>
      <c r="X421" s="18">
        <v>0</v>
      </c>
      <c r="Y421" s="18">
        <f t="shared" si="50"/>
        <v>9249</v>
      </c>
      <c r="Z421" s="66">
        <v>371</v>
      </c>
      <c r="AA421" s="66">
        <v>275</v>
      </c>
      <c r="AB421" s="18">
        <v>0</v>
      </c>
      <c r="AC421" s="10">
        <f t="shared" si="51"/>
        <v>9249</v>
      </c>
    </row>
    <row r="422" spans="1:29">
      <c r="A422" s="17">
        <v>416</v>
      </c>
      <c r="B422" s="18" t="s">
        <v>1620</v>
      </c>
      <c r="C422" s="18" t="s">
        <v>687</v>
      </c>
      <c r="D422" s="18" t="s">
        <v>26</v>
      </c>
      <c r="E422" s="7">
        <v>3779</v>
      </c>
      <c r="F422" s="7">
        <v>20</v>
      </c>
      <c r="G422" s="18">
        <f t="shared" si="46"/>
        <v>20</v>
      </c>
      <c r="H422" s="7">
        <v>0</v>
      </c>
      <c r="I422" s="18">
        <v>0</v>
      </c>
      <c r="J422" s="18">
        <v>0</v>
      </c>
      <c r="K422" s="66">
        <v>60</v>
      </c>
      <c r="L422" s="18">
        <v>0</v>
      </c>
      <c r="M422" s="18">
        <f t="shared" si="47"/>
        <v>0</v>
      </c>
      <c r="N422" s="66">
        <v>20</v>
      </c>
      <c r="O422" s="66">
        <v>88</v>
      </c>
      <c r="P422" s="18">
        <v>0</v>
      </c>
      <c r="Q422" s="18">
        <f t="shared" si="48"/>
        <v>0</v>
      </c>
      <c r="R422" s="66">
        <v>80</v>
      </c>
      <c r="S422" s="66">
        <v>16</v>
      </c>
      <c r="T422" s="18">
        <v>0</v>
      </c>
      <c r="U422" s="18">
        <f t="shared" si="49"/>
        <v>3779</v>
      </c>
      <c r="V422" s="66">
        <v>121</v>
      </c>
      <c r="W422" s="66">
        <v>80</v>
      </c>
      <c r="X422" s="18">
        <v>0</v>
      </c>
      <c r="Y422" s="18">
        <f t="shared" si="50"/>
        <v>3779</v>
      </c>
      <c r="Z422" s="66">
        <v>152</v>
      </c>
      <c r="AA422" s="66">
        <v>275</v>
      </c>
      <c r="AB422" s="18">
        <v>0</v>
      </c>
      <c r="AC422" s="10">
        <f t="shared" si="51"/>
        <v>0</v>
      </c>
    </row>
    <row r="423" spans="1:29">
      <c r="A423" s="17">
        <v>417</v>
      </c>
      <c r="B423" s="18" t="s">
        <v>1620</v>
      </c>
      <c r="C423" s="18" t="s">
        <v>688</v>
      </c>
      <c r="D423" s="18" t="s">
        <v>26</v>
      </c>
      <c r="E423" s="7">
        <v>9917</v>
      </c>
      <c r="F423" s="7">
        <v>23</v>
      </c>
      <c r="G423" s="18">
        <f t="shared" si="46"/>
        <v>23</v>
      </c>
      <c r="H423" s="7">
        <v>0</v>
      </c>
      <c r="I423" s="18">
        <v>0</v>
      </c>
      <c r="J423" s="18">
        <v>0</v>
      </c>
      <c r="K423" s="66">
        <v>60</v>
      </c>
      <c r="L423" s="18">
        <v>0</v>
      </c>
      <c r="M423" s="18">
        <f t="shared" si="47"/>
        <v>0</v>
      </c>
      <c r="N423" s="66">
        <v>23</v>
      </c>
      <c r="O423" s="66">
        <v>88</v>
      </c>
      <c r="P423" s="18">
        <v>0</v>
      </c>
      <c r="Q423" s="18">
        <f t="shared" si="48"/>
        <v>0</v>
      </c>
      <c r="R423" s="66">
        <v>88</v>
      </c>
      <c r="S423" s="66">
        <v>16</v>
      </c>
      <c r="T423" s="18">
        <v>0</v>
      </c>
      <c r="U423" s="18">
        <f t="shared" si="49"/>
        <v>9917</v>
      </c>
      <c r="V423" s="66">
        <v>139</v>
      </c>
      <c r="W423" s="66">
        <v>80</v>
      </c>
      <c r="X423" s="18">
        <v>0</v>
      </c>
      <c r="Y423" s="18">
        <f t="shared" si="50"/>
        <v>9917</v>
      </c>
      <c r="Z423" s="66">
        <v>189</v>
      </c>
      <c r="AA423" s="66">
        <v>275</v>
      </c>
      <c r="AB423" s="18">
        <v>0</v>
      </c>
      <c r="AC423" s="10">
        <f t="shared" si="51"/>
        <v>0</v>
      </c>
    </row>
    <row r="424" spans="1:29">
      <c r="A424" s="17">
        <v>418</v>
      </c>
      <c r="B424" s="18" t="s">
        <v>1620</v>
      </c>
      <c r="C424" s="18" t="s">
        <v>689</v>
      </c>
      <c r="D424" s="18" t="s">
        <v>26</v>
      </c>
      <c r="E424" s="7">
        <v>6882</v>
      </c>
      <c r="F424" s="7">
        <v>11</v>
      </c>
      <c r="G424" s="18">
        <f t="shared" si="46"/>
        <v>11</v>
      </c>
      <c r="H424" s="7">
        <v>0</v>
      </c>
      <c r="I424" s="18">
        <v>0</v>
      </c>
      <c r="J424" s="18">
        <v>0</v>
      </c>
      <c r="K424" s="66">
        <v>60</v>
      </c>
      <c r="L424" s="18">
        <v>0</v>
      </c>
      <c r="M424" s="18">
        <f t="shared" si="47"/>
        <v>0</v>
      </c>
      <c r="N424" s="66">
        <v>11</v>
      </c>
      <c r="O424" s="66">
        <v>88</v>
      </c>
      <c r="P424" s="18">
        <v>0</v>
      </c>
      <c r="Q424" s="18">
        <f t="shared" si="48"/>
        <v>0</v>
      </c>
      <c r="R424" s="66">
        <v>29</v>
      </c>
      <c r="S424" s="66">
        <v>16</v>
      </c>
      <c r="T424" s="18">
        <v>0</v>
      </c>
      <c r="U424" s="18">
        <f t="shared" si="49"/>
        <v>6882</v>
      </c>
      <c r="V424" s="66">
        <v>108</v>
      </c>
      <c r="W424" s="66">
        <v>80</v>
      </c>
      <c r="X424" s="18">
        <v>0</v>
      </c>
      <c r="Y424" s="18">
        <f t="shared" si="50"/>
        <v>6882</v>
      </c>
      <c r="Z424" s="66">
        <v>792</v>
      </c>
      <c r="AA424" s="66">
        <v>275</v>
      </c>
      <c r="AB424" s="18">
        <v>0</v>
      </c>
      <c r="AC424" s="10">
        <f t="shared" si="51"/>
        <v>6882</v>
      </c>
    </row>
    <row r="425" spans="1:29">
      <c r="A425" s="17">
        <v>419</v>
      </c>
      <c r="B425" s="18" t="s">
        <v>1620</v>
      </c>
      <c r="C425" s="18" t="s">
        <v>690</v>
      </c>
      <c r="D425" s="18" t="s">
        <v>26</v>
      </c>
      <c r="E425" s="7">
        <v>2084</v>
      </c>
      <c r="F425" s="7">
        <v>8</v>
      </c>
      <c r="G425" s="18">
        <f t="shared" si="46"/>
        <v>8</v>
      </c>
      <c r="H425" s="7">
        <v>0</v>
      </c>
      <c r="I425" s="18">
        <v>0</v>
      </c>
      <c r="J425" s="18">
        <v>0</v>
      </c>
      <c r="K425" s="66">
        <v>60</v>
      </c>
      <c r="L425" s="18">
        <v>0</v>
      </c>
      <c r="M425" s="18">
        <f t="shared" si="47"/>
        <v>0</v>
      </c>
      <c r="N425" s="66">
        <v>8</v>
      </c>
      <c r="O425" s="66">
        <v>88</v>
      </c>
      <c r="P425" s="18">
        <v>0</v>
      </c>
      <c r="Q425" s="18">
        <f t="shared" si="48"/>
        <v>0</v>
      </c>
      <c r="R425" s="66">
        <v>15</v>
      </c>
      <c r="S425" s="66">
        <v>16</v>
      </c>
      <c r="T425" s="18">
        <v>0</v>
      </c>
      <c r="U425" s="18">
        <f t="shared" si="49"/>
        <v>0</v>
      </c>
      <c r="V425" s="66">
        <v>35</v>
      </c>
      <c r="W425" s="66">
        <v>80</v>
      </c>
      <c r="X425" s="18">
        <v>0</v>
      </c>
      <c r="Y425" s="18">
        <f t="shared" si="50"/>
        <v>0</v>
      </c>
      <c r="Z425" s="66">
        <v>64</v>
      </c>
      <c r="AA425" s="66">
        <v>275</v>
      </c>
      <c r="AB425" s="18">
        <v>0</v>
      </c>
      <c r="AC425" s="10">
        <f t="shared" si="51"/>
        <v>0</v>
      </c>
    </row>
    <row r="426" spans="1:29">
      <c r="A426" s="17">
        <v>420</v>
      </c>
      <c r="B426" s="18" t="s">
        <v>1620</v>
      </c>
      <c r="C426" s="18" t="s">
        <v>563</v>
      </c>
      <c r="D426" s="18" t="s">
        <v>26</v>
      </c>
      <c r="E426" s="7">
        <v>8055</v>
      </c>
      <c r="F426" s="7">
        <v>17</v>
      </c>
      <c r="G426" s="18">
        <f t="shared" si="46"/>
        <v>17</v>
      </c>
      <c r="H426" s="7">
        <v>0</v>
      </c>
      <c r="I426" s="18">
        <v>0</v>
      </c>
      <c r="J426" s="18">
        <v>0</v>
      </c>
      <c r="K426" s="66">
        <v>60</v>
      </c>
      <c r="L426" s="18">
        <v>0</v>
      </c>
      <c r="M426" s="18">
        <f t="shared" si="47"/>
        <v>0</v>
      </c>
      <c r="N426" s="66">
        <v>17</v>
      </c>
      <c r="O426" s="66">
        <v>88</v>
      </c>
      <c r="P426" s="18">
        <v>0</v>
      </c>
      <c r="Q426" s="18">
        <f t="shared" si="48"/>
        <v>0</v>
      </c>
      <c r="R426" s="66">
        <v>37</v>
      </c>
      <c r="S426" s="66">
        <v>16</v>
      </c>
      <c r="T426" s="18">
        <v>0</v>
      </c>
      <c r="U426" s="18">
        <f t="shared" si="49"/>
        <v>8055</v>
      </c>
      <c r="V426" s="66">
        <v>56</v>
      </c>
      <c r="W426" s="66">
        <v>80</v>
      </c>
      <c r="X426" s="18">
        <v>0</v>
      </c>
      <c r="Y426" s="18">
        <f t="shared" si="50"/>
        <v>0</v>
      </c>
      <c r="Z426" s="66">
        <v>94</v>
      </c>
      <c r="AA426" s="66">
        <v>275</v>
      </c>
      <c r="AB426" s="18">
        <v>0</v>
      </c>
      <c r="AC426" s="10">
        <f t="shared" si="51"/>
        <v>0</v>
      </c>
    </row>
    <row r="427" spans="1:29">
      <c r="A427" s="17">
        <v>421</v>
      </c>
      <c r="B427" s="18" t="s">
        <v>1620</v>
      </c>
      <c r="C427" s="18" t="s">
        <v>561</v>
      </c>
      <c r="D427" s="18" t="s">
        <v>26</v>
      </c>
      <c r="E427" s="7">
        <v>7152</v>
      </c>
      <c r="F427" s="7">
        <v>10</v>
      </c>
      <c r="G427" s="18">
        <f t="shared" si="46"/>
        <v>10</v>
      </c>
      <c r="H427" s="7">
        <v>0</v>
      </c>
      <c r="I427" s="18">
        <v>0</v>
      </c>
      <c r="J427" s="18">
        <v>0</v>
      </c>
      <c r="K427" s="66">
        <v>60</v>
      </c>
      <c r="L427" s="18">
        <v>0</v>
      </c>
      <c r="M427" s="18">
        <f t="shared" si="47"/>
        <v>0</v>
      </c>
      <c r="N427" s="66">
        <v>10</v>
      </c>
      <c r="O427" s="66">
        <v>88</v>
      </c>
      <c r="P427" s="18">
        <v>0</v>
      </c>
      <c r="Q427" s="18">
        <f t="shared" si="48"/>
        <v>0</v>
      </c>
      <c r="R427" s="66">
        <v>46</v>
      </c>
      <c r="S427" s="66">
        <v>16</v>
      </c>
      <c r="T427" s="18">
        <v>0</v>
      </c>
      <c r="U427" s="18">
        <f t="shared" si="49"/>
        <v>7152</v>
      </c>
      <c r="V427" s="66">
        <v>57</v>
      </c>
      <c r="W427" s="66">
        <v>80</v>
      </c>
      <c r="X427" s="18">
        <v>0</v>
      </c>
      <c r="Y427" s="18">
        <f t="shared" si="50"/>
        <v>0</v>
      </c>
      <c r="Z427" s="66">
        <v>83</v>
      </c>
      <c r="AA427" s="66">
        <v>275</v>
      </c>
      <c r="AB427" s="18">
        <v>0</v>
      </c>
      <c r="AC427" s="10">
        <f t="shared" si="51"/>
        <v>0</v>
      </c>
    </row>
    <row r="428" spans="1:29">
      <c r="A428" s="17">
        <v>422</v>
      </c>
      <c r="B428" s="18" t="s">
        <v>1620</v>
      </c>
      <c r="C428" s="18" t="s">
        <v>416</v>
      </c>
      <c r="D428" s="18" t="s">
        <v>26</v>
      </c>
      <c r="E428" s="7">
        <v>8722</v>
      </c>
      <c r="F428" s="7">
        <v>23</v>
      </c>
      <c r="G428" s="18">
        <f t="shared" si="46"/>
        <v>23</v>
      </c>
      <c r="H428" s="7">
        <v>0</v>
      </c>
      <c r="I428" s="18">
        <v>0</v>
      </c>
      <c r="J428" s="18">
        <v>0</v>
      </c>
      <c r="K428" s="66">
        <v>60</v>
      </c>
      <c r="L428" s="18">
        <v>0</v>
      </c>
      <c r="M428" s="18">
        <f t="shared" si="47"/>
        <v>0</v>
      </c>
      <c r="N428" s="66">
        <v>23</v>
      </c>
      <c r="O428" s="66">
        <v>88</v>
      </c>
      <c r="P428" s="18">
        <v>0</v>
      </c>
      <c r="Q428" s="18">
        <f t="shared" si="48"/>
        <v>0</v>
      </c>
      <c r="R428" s="66">
        <v>43</v>
      </c>
      <c r="S428" s="66">
        <v>16</v>
      </c>
      <c r="T428" s="18">
        <v>0</v>
      </c>
      <c r="U428" s="18">
        <f t="shared" si="49"/>
        <v>8722</v>
      </c>
      <c r="V428" s="66">
        <v>61</v>
      </c>
      <c r="W428" s="66">
        <v>80</v>
      </c>
      <c r="X428" s="18">
        <v>0</v>
      </c>
      <c r="Y428" s="18">
        <f t="shared" si="50"/>
        <v>0</v>
      </c>
      <c r="Z428" s="66">
        <v>94</v>
      </c>
      <c r="AA428" s="66">
        <v>275</v>
      </c>
      <c r="AB428" s="18">
        <v>0</v>
      </c>
      <c r="AC428" s="10">
        <f t="shared" si="51"/>
        <v>0</v>
      </c>
    </row>
    <row r="429" spans="1:29">
      <c r="A429" s="17">
        <v>423</v>
      </c>
      <c r="B429" s="18" t="s">
        <v>1620</v>
      </c>
      <c r="C429" s="18" t="s">
        <v>691</v>
      </c>
      <c r="D429" s="18" t="s">
        <v>26</v>
      </c>
      <c r="E429" s="7">
        <v>5071</v>
      </c>
      <c r="F429" s="7">
        <v>10</v>
      </c>
      <c r="G429" s="18">
        <f t="shared" si="46"/>
        <v>10</v>
      </c>
      <c r="H429" s="7">
        <v>0</v>
      </c>
      <c r="I429" s="18">
        <v>0</v>
      </c>
      <c r="J429" s="18">
        <v>0</v>
      </c>
      <c r="K429" s="66">
        <v>60</v>
      </c>
      <c r="L429" s="18">
        <v>0</v>
      </c>
      <c r="M429" s="18">
        <f t="shared" si="47"/>
        <v>0</v>
      </c>
      <c r="N429" s="66">
        <v>10</v>
      </c>
      <c r="O429" s="66">
        <v>88</v>
      </c>
      <c r="P429" s="18">
        <v>0</v>
      </c>
      <c r="Q429" s="18">
        <f t="shared" si="48"/>
        <v>0</v>
      </c>
      <c r="R429" s="66">
        <v>36</v>
      </c>
      <c r="S429" s="66">
        <v>16</v>
      </c>
      <c r="T429" s="18">
        <v>0</v>
      </c>
      <c r="U429" s="18">
        <f t="shared" si="49"/>
        <v>5071</v>
      </c>
      <c r="V429" s="66">
        <v>63</v>
      </c>
      <c r="W429" s="66">
        <v>80</v>
      </c>
      <c r="X429" s="18">
        <v>0</v>
      </c>
      <c r="Y429" s="18">
        <f t="shared" si="50"/>
        <v>0</v>
      </c>
      <c r="Z429" s="66">
        <v>67</v>
      </c>
      <c r="AA429" s="66">
        <v>275</v>
      </c>
      <c r="AB429" s="18">
        <v>0</v>
      </c>
      <c r="AC429" s="10">
        <f t="shared" si="51"/>
        <v>0</v>
      </c>
    </row>
    <row r="430" spans="1:29">
      <c r="A430" s="17">
        <v>424</v>
      </c>
      <c r="B430" s="18" t="s">
        <v>1620</v>
      </c>
      <c r="C430" s="18" t="s">
        <v>692</v>
      </c>
      <c r="D430" s="18" t="s">
        <v>26</v>
      </c>
      <c r="E430" s="7">
        <v>5539</v>
      </c>
      <c r="F430" s="7">
        <v>22</v>
      </c>
      <c r="G430" s="18">
        <f t="shared" si="46"/>
        <v>22</v>
      </c>
      <c r="H430" s="7">
        <v>0</v>
      </c>
      <c r="I430" s="18">
        <v>0</v>
      </c>
      <c r="J430" s="18">
        <v>0</v>
      </c>
      <c r="K430" s="66">
        <v>60</v>
      </c>
      <c r="L430" s="18">
        <v>0</v>
      </c>
      <c r="M430" s="18">
        <f t="shared" si="47"/>
        <v>0</v>
      </c>
      <c r="N430" s="66">
        <v>22</v>
      </c>
      <c r="O430" s="66">
        <v>88</v>
      </c>
      <c r="P430" s="18">
        <v>0</v>
      </c>
      <c r="Q430" s="18">
        <f t="shared" si="48"/>
        <v>0</v>
      </c>
      <c r="R430" s="66">
        <v>46</v>
      </c>
      <c r="S430" s="66">
        <v>16</v>
      </c>
      <c r="T430" s="18">
        <v>0</v>
      </c>
      <c r="U430" s="18">
        <f t="shared" si="49"/>
        <v>5539</v>
      </c>
      <c r="V430" s="66">
        <v>64</v>
      </c>
      <c r="W430" s="66">
        <v>80</v>
      </c>
      <c r="X430" s="18">
        <v>0</v>
      </c>
      <c r="Y430" s="18">
        <f t="shared" si="50"/>
        <v>0</v>
      </c>
      <c r="Z430" s="66">
        <v>119</v>
      </c>
      <c r="AA430" s="66">
        <v>275</v>
      </c>
      <c r="AB430" s="18">
        <v>0</v>
      </c>
      <c r="AC430" s="10">
        <f t="shared" si="51"/>
        <v>0</v>
      </c>
    </row>
    <row r="431" spans="1:29">
      <c r="A431" s="17">
        <v>425</v>
      </c>
      <c r="B431" s="18" t="s">
        <v>1620</v>
      </c>
      <c r="C431" s="18" t="s">
        <v>693</v>
      </c>
      <c r="D431" s="18" t="s">
        <v>26</v>
      </c>
      <c r="E431" s="7">
        <v>8001</v>
      </c>
      <c r="F431" s="7">
        <v>18</v>
      </c>
      <c r="G431" s="18">
        <f t="shared" si="46"/>
        <v>18</v>
      </c>
      <c r="H431" s="7">
        <v>0</v>
      </c>
      <c r="I431" s="18">
        <v>0</v>
      </c>
      <c r="J431" s="18">
        <v>0</v>
      </c>
      <c r="K431" s="66">
        <v>60</v>
      </c>
      <c r="L431" s="18">
        <v>0</v>
      </c>
      <c r="M431" s="18">
        <f t="shared" si="47"/>
        <v>0</v>
      </c>
      <c r="N431" s="66">
        <v>18</v>
      </c>
      <c r="O431" s="66">
        <v>88</v>
      </c>
      <c r="P431" s="18">
        <v>0</v>
      </c>
      <c r="Q431" s="18">
        <f t="shared" si="48"/>
        <v>0</v>
      </c>
      <c r="R431" s="66">
        <v>21</v>
      </c>
      <c r="S431" s="66">
        <v>16</v>
      </c>
      <c r="T431" s="18">
        <v>0</v>
      </c>
      <c r="U431" s="18">
        <f t="shared" si="49"/>
        <v>8001</v>
      </c>
      <c r="V431" s="66">
        <v>37</v>
      </c>
      <c r="W431" s="66">
        <v>80</v>
      </c>
      <c r="X431" s="18">
        <v>0</v>
      </c>
      <c r="Y431" s="18">
        <f t="shared" si="50"/>
        <v>0</v>
      </c>
      <c r="Z431" s="66">
        <v>208</v>
      </c>
      <c r="AA431" s="66">
        <v>275</v>
      </c>
      <c r="AB431" s="18">
        <v>0</v>
      </c>
      <c r="AC431" s="10">
        <f t="shared" si="51"/>
        <v>0</v>
      </c>
    </row>
    <row r="432" spans="1:29">
      <c r="A432" s="17">
        <v>426</v>
      </c>
      <c r="B432" s="18" t="s">
        <v>1620</v>
      </c>
      <c r="C432" s="18" t="s">
        <v>694</v>
      </c>
      <c r="D432" s="18" t="s">
        <v>26</v>
      </c>
      <c r="E432" s="7">
        <v>5132</v>
      </c>
      <c r="F432" s="7">
        <v>13</v>
      </c>
      <c r="G432" s="18">
        <f t="shared" si="46"/>
        <v>13</v>
      </c>
      <c r="H432" s="7">
        <v>0</v>
      </c>
      <c r="I432" s="18">
        <v>0</v>
      </c>
      <c r="J432" s="18">
        <v>0</v>
      </c>
      <c r="K432" s="66">
        <v>60</v>
      </c>
      <c r="L432" s="18">
        <v>0</v>
      </c>
      <c r="M432" s="18">
        <f t="shared" si="47"/>
        <v>0</v>
      </c>
      <c r="N432" s="66">
        <v>13</v>
      </c>
      <c r="O432" s="66">
        <v>88</v>
      </c>
      <c r="P432" s="18">
        <v>0</v>
      </c>
      <c r="Q432" s="18">
        <f t="shared" si="48"/>
        <v>0</v>
      </c>
      <c r="R432" s="66">
        <v>33</v>
      </c>
      <c r="S432" s="66">
        <v>16</v>
      </c>
      <c r="T432" s="18">
        <v>0</v>
      </c>
      <c r="U432" s="18">
        <f t="shared" si="49"/>
        <v>5132</v>
      </c>
      <c r="V432" s="66">
        <v>53</v>
      </c>
      <c r="W432" s="66">
        <v>80</v>
      </c>
      <c r="X432" s="18">
        <v>0</v>
      </c>
      <c r="Y432" s="18">
        <f t="shared" si="50"/>
        <v>0</v>
      </c>
      <c r="Z432" s="66">
        <v>97</v>
      </c>
      <c r="AA432" s="66">
        <v>275</v>
      </c>
      <c r="AB432" s="18">
        <v>0</v>
      </c>
      <c r="AC432" s="10">
        <f t="shared" si="51"/>
        <v>0</v>
      </c>
    </row>
    <row r="433" spans="1:29">
      <c r="A433" s="17">
        <v>427</v>
      </c>
      <c r="B433" s="18" t="s">
        <v>1620</v>
      </c>
      <c r="C433" s="18" t="s">
        <v>695</v>
      </c>
      <c r="D433" s="18" t="s">
        <v>26</v>
      </c>
      <c r="E433" s="7">
        <v>9301</v>
      </c>
      <c r="F433" s="7">
        <v>26</v>
      </c>
      <c r="G433" s="18">
        <f t="shared" si="46"/>
        <v>26</v>
      </c>
      <c r="H433" s="7">
        <v>0</v>
      </c>
      <c r="I433" s="18">
        <v>0</v>
      </c>
      <c r="J433" s="18">
        <v>0</v>
      </c>
      <c r="K433" s="66">
        <v>60</v>
      </c>
      <c r="L433" s="18">
        <v>0</v>
      </c>
      <c r="M433" s="18">
        <f t="shared" si="47"/>
        <v>0</v>
      </c>
      <c r="N433" s="66">
        <v>26</v>
      </c>
      <c r="O433" s="66">
        <v>88</v>
      </c>
      <c r="P433" s="18">
        <v>0</v>
      </c>
      <c r="Q433" s="18">
        <f t="shared" si="48"/>
        <v>0</v>
      </c>
      <c r="R433" s="66">
        <v>41</v>
      </c>
      <c r="S433" s="66">
        <v>16</v>
      </c>
      <c r="T433" s="18">
        <v>0</v>
      </c>
      <c r="U433" s="18">
        <f t="shared" si="49"/>
        <v>9301</v>
      </c>
      <c r="V433" s="66">
        <v>56</v>
      </c>
      <c r="W433" s="66">
        <v>80</v>
      </c>
      <c r="X433" s="18">
        <v>0</v>
      </c>
      <c r="Y433" s="18">
        <f t="shared" si="50"/>
        <v>0</v>
      </c>
      <c r="Z433" s="66">
        <v>193</v>
      </c>
      <c r="AA433" s="66">
        <v>275</v>
      </c>
      <c r="AB433" s="18">
        <v>0</v>
      </c>
      <c r="AC433" s="10">
        <f t="shared" si="51"/>
        <v>0</v>
      </c>
    </row>
    <row r="434" spans="1:29">
      <c r="A434" s="17">
        <v>428</v>
      </c>
      <c r="B434" s="18" t="s">
        <v>1620</v>
      </c>
      <c r="C434" s="18" t="s">
        <v>696</v>
      </c>
      <c r="D434" s="18" t="s">
        <v>26</v>
      </c>
      <c r="E434" s="7">
        <v>4562</v>
      </c>
      <c r="F434" s="7">
        <v>11</v>
      </c>
      <c r="G434" s="18">
        <f t="shared" si="46"/>
        <v>11</v>
      </c>
      <c r="H434" s="7">
        <v>0</v>
      </c>
      <c r="I434" s="18">
        <v>0</v>
      </c>
      <c r="J434" s="18">
        <v>0</v>
      </c>
      <c r="K434" s="66">
        <v>60</v>
      </c>
      <c r="L434" s="18">
        <v>0</v>
      </c>
      <c r="M434" s="18">
        <f t="shared" si="47"/>
        <v>0</v>
      </c>
      <c r="N434" s="66">
        <v>11</v>
      </c>
      <c r="O434" s="66">
        <v>88</v>
      </c>
      <c r="P434" s="18">
        <v>0</v>
      </c>
      <c r="Q434" s="18">
        <f t="shared" si="48"/>
        <v>0</v>
      </c>
      <c r="R434" s="66">
        <v>45</v>
      </c>
      <c r="S434" s="66">
        <v>16</v>
      </c>
      <c r="T434" s="18">
        <v>0</v>
      </c>
      <c r="U434" s="18">
        <f t="shared" si="49"/>
        <v>4562</v>
      </c>
      <c r="V434" s="66">
        <v>58</v>
      </c>
      <c r="W434" s="66">
        <v>80</v>
      </c>
      <c r="X434" s="18">
        <v>0</v>
      </c>
      <c r="Y434" s="18">
        <f t="shared" si="50"/>
        <v>0</v>
      </c>
      <c r="Z434" s="66">
        <v>105</v>
      </c>
      <c r="AA434" s="66">
        <v>275</v>
      </c>
      <c r="AB434" s="18">
        <v>0</v>
      </c>
      <c r="AC434" s="10">
        <f t="shared" si="51"/>
        <v>0</v>
      </c>
    </row>
    <row r="435" spans="1:29">
      <c r="A435" s="17">
        <v>429</v>
      </c>
      <c r="B435" s="18" t="s">
        <v>1620</v>
      </c>
      <c r="C435" s="18" t="s">
        <v>697</v>
      </c>
      <c r="D435" s="18" t="s">
        <v>26</v>
      </c>
      <c r="E435" s="7">
        <v>5270</v>
      </c>
      <c r="F435" s="7">
        <v>5</v>
      </c>
      <c r="G435" s="18">
        <f t="shared" si="46"/>
        <v>5</v>
      </c>
      <c r="H435" s="7">
        <v>0</v>
      </c>
      <c r="I435" s="18">
        <v>0</v>
      </c>
      <c r="J435" s="18">
        <v>0</v>
      </c>
      <c r="K435" s="66">
        <v>60</v>
      </c>
      <c r="L435" s="18">
        <v>0</v>
      </c>
      <c r="M435" s="18">
        <f t="shared" si="47"/>
        <v>0</v>
      </c>
      <c r="N435" s="66">
        <v>5</v>
      </c>
      <c r="O435" s="66">
        <v>88</v>
      </c>
      <c r="P435" s="18">
        <v>0</v>
      </c>
      <c r="Q435" s="18">
        <f t="shared" si="48"/>
        <v>0</v>
      </c>
      <c r="R435" s="66">
        <v>23</v>
      </c>
      <c r="S435" s="66">
        <v>16</v>
      </c>
      <c r="T435" s="18">
        <v>0</v>
      </c>
      <c r="U435" s="18">
        <f t="shared" si="49"/>
        <v>5270</v>
      </c>
      <c r="V435" s="66">
        <v>39</v>
      </c>
      <c r="W435" s="66">
        <v>80</v>
      </c>
      <c r="X435" s="18">
        <v>0</v>
      </c>
      <c r="Y435" s="18">
        <f t="shared" si="50"/>
        <v>0</v>
      </c>
      <c r="Z435" s="66">
        <v>54</v>
      </c>
      <c r="AA435" s="66">
        <v>275</v>
      </c>
      <c r="AB435" s="18">
        <v>0</v>
      </c>
      <c r="AC435" s="10">
        <f t="shared" si="51"/>
        <v>0</v>
      </c>
    </row>
    <row r="436" spans="1:29">
      <c r="A436" s="17">
        <v>430</v>
      </c>
      <c r="B436" s="18" t="s">
        <v>1620</v>
      </c>
      <c r="C436" s="18" t="s">
        <v>698</v>
      </c>
      <c r="D436" s="18" t="s">
        <v>26</v>
      </c>
      <c r="E436" s="7">
        <v>11029</v>
      </c>
      <c r="F436" s="7">
        <v>18</v>
      </c>
      <c r="G436" s="18">
        <f t="shared" si="46"/>
        <v>18</v>
      </c>
      <c r="H436" s="7">
        <v>0</v>
      </c>
      <c r="I436" s="18">
        <v>0</v>
      </c>
      <c r="J436" s="18">
        <v>0</v>
      </c>
      <c r="K436" s="66">
        <v>60</v>
      </c>
      <c r="L436" s="18">
        <v>0</v>
      </c>
      <c r="M436" s="18">
        <f t="shared" si="47"/>
        <v>0</v>
      </c>
      <c r="N436" s="66">
        <v>18</v>
      </c>
      <c r="O436" s="66">
        <v>88</v>
      </c>
      <c r="P436" s="18">
        <v>0</v>
      </c>
      <c r="Q436" s="18">
        <f t="shared" si="48"/>
        <v>0</v>
      </c>
      <c r="R436" s="66">
        <v>56</v>
      </c>
      <c r="S436" s="66">
        <v>16</v>
      </c>
      <c r="T436" s="18">
        <v>0</v>
      </c>
      <c r="U436" s="18">
        <f t="shared" si="49"/>
        <v>11029</v>
      </c>
      <c r="V436" s="66">
        <v>72</v>
      </c>
      <c r="W436" s="66">
        <v>80</v>
      </c>
      <c r="X436" s="18">
        <v>0</v>
      </c>
      <c r="Y436" s="18">
        <f t="shared" si="50"/>
        <v>0</v>
      </c>
      <c r="Z436" s="66">
        <v>424</v>
      </c>
      <c r="AA436" s="66">
        <v>275</v>
      </c>
      <c r="AB436" s="18">
        <v>0</v>
      </c>
      <c r="AC436" s="10">
        <f t="shared" si="51"/>
        <v>11029</v>
      </c>
    </row>
    <row r="437" spans="1:29">
      <c r="A437" s="17">
        <v>431</v>
      </c>
      <c r="B437" s="18" t="s">
        <v>1620</v>
      </c>
      <c r="C437" s="18" t="s">
        <v>699</v>
      </c>
      <c r="D437" s="18" t="s">
        <v>26</v>
      </c>
      <c r="E437" s="7">
        <v>7400</v>
      </c>
      <c r="F437" s="7">
        <v>10</v>
      </c>
      <c r="G437" s="18">
        <f t="shared" si="46"/>
        <v>10</v>
      </c>
      <c r="H437" s="7">
        <v>0</v>
      </c>
      <c r="I437" s="18">
        <v>0</v>
      </c>
      <c r="J437" s="18">
        <v>0</v>
      </c>
      <c r="K437" s="66">
        <v>60</v>
      </c>
      <c r="L437" s="18">
        <v>0</v>
      </c>
      <c r="M437" s="18">
        <f t="shared" si="47"/>
        <v>0</v>
      </c>
      <c r="N437" s="66">
        <v>10</v>
      </c>
      <c r="O437" s="66">
        <v>88</v>
      </c>
      <c r="P437" s="18">
        <v>0</v>
      </c>
      <c r="Q437" s="18">
        <f t="shared" si="48"/>
        <v>0</v>
      </c>
      <c r="R437" s="66">
        <v>6</v>
      </c>
      <c r="S437" s="66">
        <v>16</v>
      </c>
      <c r="T437" s="18">
        <v>0</v>
      </c>
      <c r="U437" s="18">
        <f t="shared" si="49"/>
        <v>0</v>
      </c>
      <c r="V437" s="66">
        <v>28</v>
      </c>
      <c r="W437" s="66">
        <v>80</v>
      </c>
      <c r="X437" s="18">
        <v>0</v>
      </c>
      <c r="Y437" s="18">
        <f t="shared" si="50"/>
        <v>0</v>
      </c>
      <c r="Z437" s="66">
        <v>186</v>
      </c>
      <c r="AA437" s="66">
        <v>275</v>
      </c>
      <c r="AB437" s="18">
        <v>0</v>
      </c>
      <c r="AC437" s="10">
        <f t="shared" si="51"/>
        <v>0</v>
      </c>
    </row>
    <row r="438" spans="1:29">
      <c r="A438" s="17">
        <v>432</v>
      </c>
      <c r="B438" s="18" t="s">
        <v>1620</v>
      </c>
      <c r="C438" s="18" t="s">
        <v>700</v>
      </c>
      <c r="D438" s="18" t="s">
        <v>26</v>
      </c>
      <c r="E438" s="7">
        <v>3670</v>
      </c>
      <c r="F438" s="7">
        <v>7</v>
      </c>
      <c r="G438" s="18">
        <f t="shared" si="46"/>
        <v>7</v>
      </c>
      <c r="H438" s="7">
        <v>0</v>
      </c>
      <c r="I438" s="18">
        <v>0</v>
      </c>
      <c r="J438" s="18">
        <v>0</v>
      </c>
      <c r="K438" s="66">
        <v>60</v>
      </c>
      <c r="L438" s="18">
        <v>0</v>
      </c>
      <c r="M438" s="18">
        <f t="shared" si="47"/>
        <v>0</v>
      </c>
      <c r="N438" s="66">
        <v>7</v>
      </c>
      <c r="O438" s="66">
        <v>88</v>
      </c>
      <c r="P438" s="18">
        <v>0</v>
      </c>
      <c r="Q438" s="18">
        <f t="shared" si="48"/>
        <v>0</v>
      </c>
      <c r="R438" s="66">
        <v>3</v>
      </c>
      <c r="S438" s="66">
        <v>16</v>
      </c>
      <c r="T438" s="18">
        <v>0</v>
      </c>
      <c r="U438" s="18">
        <f t="shared" si="49"/>
        <v>0</v>
      </c>
      <c r="V438" s="66">
        <v>16</v>
      </c>
      <c r="W438" s="66">
        <v>80</v>
      </c>
      <c r="X438" s="18">
        <v>0</v>
      </c>
      <c r="Y438" s="18">
        <f t="shared" si="50"/>
        <v>0</v>
      </c>
      <c r="Z438" s="66">
        <v>159</v>
      </c>
      <c r="AA438" s="66">
        <v>275</v>
      </c>
      <c r="AB438" s="18">
        <v>0</v>
      </c>
      <c r="AC438" s="10">
        <f t="shared" si="51"/>
        <v>0</v>
      </c>
    </row>
    <row r="439" spans="1:29">
      <c r="A439" s="17">
        <v>433</v>
      </c>
      <c r="B439" s="18" t="s">
        <v>1620</v>
      </c>
      <c r="C439" s="18" t="s">
        <v>701</v>
      </c>
      <c r="D439" s="18" t="s">
        <v>26</v>
      </c>
      <c r="E439" s="7">
        <v>8305</v>
      </c>
      <c r="F439" s="7">
        <v>7</v>
      </c>
      <c r="G439" s="18">
        <f t="shared" si="46"/>
        <v>7</v>
      </c>
      <c r="H439" s="7">
        <v>0</v>
      </c>
      <c r="I439" s="18">
        <v>0</v>
      </c>
      <c r="J439" s="18">
        <v>0</v>
      </c>
      <c r="K439" s="66">
        <v>60</v>
      </c>
      <c r="L439" s="18">
        <v>0</v>
      </c>
      <c r="M439" s="18">
        <f t="shared" si="47"/>
        <v>0</v>
      </c>
      <c r="N439" s="66">
        <v>7</v>
      </c>
      <c r="O439" s="66">
        <v>88</v>
      </c>
      <c r="P439" s="18">
        <v>0</v>
      </c>
      <c r="Q439" s="18">
        <f t="shared" si="48"/>
        <v>0</v>
      </c>
      <c r="R439" s="66">
        <v>14</v>
      </c>
      <c r="S439" s="66">
        <v>16</v>
      </c>
      <c r="T439" s="18">
        <v>0</v>
      </c>
      <c r="U439" s="18">
        <f t="shared" si="49"/>
        <v>0</v>
      </c>
      <c r="V439" s="66">
        <v>24</v>
      </c>
      <c r="W439" s="66">
        <v>80</v>
      </c>
      <c r="X439" s="18">
        <v>0</v>
      </c>
      <c r="Y439" s="18">
        <f t="shared" si="50"/>
        <v>0</v>
      </c>
      <c r="Z439" s="66">
        <v>208</v>
      </c>
      <c r="AA439" s="66">
        <v>275</v>
      </c>
      <c r="AB439" s="18">
        <v>0</v>
      </c>
      <c r="AC439" s="10">
        <f t="shared" si="51"/>
        <v>0</v>
      </c>
    </row>
    <row r="440" spans="1:29">
      <c r="A440" s="17">
        <v>434</v>
      </c>
      <c r="B440" s="18" t="s">
        <v>1620</v>
      </c>
      <c r="C440" s="18" t="s">
        <v>702</v>
      </c>
      <c r="D440" s="18" t="s">
        <v>26</v>
      </c>
      <c r="E440" s="7">
        <v>2411</v>
      </c>
      <c r="F440" s="7">
        <v>1</v>
      </c>
      <c r="G440" s="18">
        <f t="shared" si="46"/>
        <v>1</v>
      </c>
      <c r="H440" s="7">
        <v>0</v>
      </c>
      <c r="I440" s="18">
        <v>0</v>
      </c>
      <c r="J440" s="18">
        <v>0</v>
      </c>
      <c r="K440" s="66">
        <v>60</v>
      </c>
      <c r="L440" s="18">
        <v>0</v>
      </c>
      <c r="M440" s="18">
        <f t="shared" si="47"/>
        <v>0</v>
      </c>
      <c r="N440" s="66">
        <v>1</v>
      </c>
      <c r="O440" s="66">
        <v>88</v>
      </c>
      <c r="P440" s="18">
        <v>0</v>
      </c>
      <c r="Q440" s="18">
        <f t="shared" si="48"/>
        <v>0</v>
      </c>
      <c r="R440" s="66">
        <v>1</v>
      </c>
      <c r="S440" s="66">
        <v>16</v>
      </c>
      <c r="T440" s="18">
        <v>0</v>
      </c>
      <c r="U440" s="18">
        <f t="shared" si="49"/>
        <v>0</v>
      </c>
      <c r="V440" s="66">
        <v>5</v>
      </c>
      <c r="W440" s="66">
        <v>80</v>
      </c>
      <c r="X440" s="18">
        <v>0</v>
      </c>
      <c r="Y440" s="18">
        <f t="shared" si="50"/>
        <v>0</v>
      </c>
      <c r="Z440" s="66">
        <v>15</v>
      </c>
      <c r="AA440" s="66">
        <v>275</v>
      </c>
      <c r="AB440" s="18">
        <v>0</v>
      </c>
      <c r="AC440" s="10">
        <f t="shared" si="51"/>
        <v>0</v>
      </c>
    </row>
    <row r="441" spans="1:29">
      <c r="A441" s="17">
        <v>435</v>
      </c>
      <c r="B441" s="18" t="s">
        <v>1620</v>
      </c>
      <c r="C441" s="18" t="s">
        <v>703</v>
      </c>
      <c r="D441" s="18" t="s">
        <v>26</v>
      </c>
      <c r="E441" s="7">
        <v>1964</v>
      </c>
      <c r="F441" s="7">
        <v>2</v>
      </c>
      <c r="G441" s="18">
        <f t="shared" si="46"/>
        <v>2</v>
      </c>
      <c r="H441" s="7">
        <v>0</v>
      </c>
      <c r="I441" s="18">
        <v>0</v>
      </c>
      <c r="J441" s="18">
        <v>0</v>
      </c>
      <c r="K441" s="66">
        <v>60</v>
      </c>
      <c r="L441" s="18">
        <v>0</v>
      </c>
      <c r="M441" s="18">
        <f t="shared" si="47"/>
        <v>0</v>
      </c>
      <c r="N441" s="66">
        <v>2</v>
      </c>
      <c r="O441" s="66">
        <v>88</v>
      </c>
      <c r="P441" s="18">
        <v>0</v>
      </c>
      <c r="Q441" s="18">
        <f t="shared" si="48"/>
        <v>0</v>
      </c>
      <c r="R441" s="66">
        <v>26</v>
      </c>
      <c r="S441" s="66">
        <v>16</v>
      </c>
      <c r="T441" s="18">
        <v>0</v>
      </c>
      <c r="U441" s="18">
        <f t="shared" si="49"/>
        <v>1964</v>
      </c>
      <c r="V441" s="66">
        <v>104</v>
      </c>
      <c r="W441" s="66">
        <v>80</v>
      </c>
      <c r="X441" s="18">
        <v>0</v>
      </c>
      <c r="Y441" s="18">
        <f t="shared" si="50"/>
        <v>1964</v>
      </c>
      <c r="Z441" s="66">
        <v>89</v>
      </c>
      <c r="AA441" s="66">
        <v>275</v>
      </c>
      <c r="AB441" s="18">
        <v>0</v>
      </c>
      <c r="AC441" s="10">
        <f t="shared" si="51"/>
        <v>0</v>
      </c>
    </row>
    <row r="442" spans="1:29">
      <c r="A442" s="17">
        <v>436</v>
      </c>
      <c r="B442" s="18" t="s">
        <v>1620</v>
      </c>
      <c r="C442" s="18" t="s">
        <v>563</v>
      </c>
      <c r="D442" s="18" t="s">
        <v>26</v>
      </c>
      <c r="E442" s="7">
        <v>9841</v>
      </c>
      <c r="F442" s="7">
        <v>9</v>
      </c>
      <c r="G442" s="18">
        <f t="shared" si="46"/>
        <v>9</v>
      </c>
      <c r="H442" s="7">
        <v>0</v>
      </c>
      <c r="I442" s="18">
        <v>0</v>
      </c>
      <c r="J442" s="18">
        <v>0</v>
      </c>
      <c r="K442" s="66">
        <v>60</v>
      </c>
      <c r="L442" s="18">
        <v>0</v>
      </c>
      <c r="M442" s="18">
        <f t="shared" si="47"/>
        <v>0</v>
      </c>
      <c r="N442" s="66">
        <v>9</v>
      </c>
      <c r="O442" s="66">
        <v>88</v>
      </c>
      <c r="P442" s="18">
        <v>0</v>
      </c>
      <c r="Q442" s="18">
        <f t="shared" si="48"/>
        <v>0</v>
      </c>
      <c r="R442" s="66">
        <v>27</v>
      </c>
      <c r="S442" s="66">
        <v>16</v>
      </c>
      <c r="T442" s="18">
        <v>0</v>
      </c>
      <c r="U442" s="18">
        <f t="shared" si="49"/>
        <v>9841</v>
      </c>
      <c r="V442" s="66">
        <v>52</v>
      </c>
      <c r="W442" s="66">
        <v>80</v>
      </c>
      <c r="X442" s="18">
        <v>0</v>
      </c>
      <c r="Y442" s="18">
        <f t="shared" si="50"/>
        <v>0</v>
      </c>
      <c r="Z442" s="66">
        <v>192</v>
      </c>
      <c r="AA442" s="66">
        <v>275</v>
      </c>
      <c r="AB442" s="18">
        <v>0</v>
      </c>
      <c r="AC442" s="10">
        <f t="shared" si="51"/>
        <v>0</v>
      </c>
    </row>
    <row r="443" spans="1:29">
      <c r="A443" s="17">
        <v>437</v>
      </c>
      <c r="B443" s="18" t="s">
        <v>1620</v>
      </c>
      <c r="C443" s="18" t="s">
        <v>551</v>
      </c>
      <c r="D443" s="18" t="s">
        <v>26</v>
      </c>
      <c r="E443" s="7">
        <v>8735</v>
      </c>
      <c r="F443" s="7">
        <v>19</v>
      </c>
      <c r="G443" s="18">
        <f t="shared" si="46"/>
        <v>19</v>
      </c>
      <c r="H443" s="7">
        <v>0</v>
      </c>
      <c r="I443" s="18">
        <v>0</v>
      </c>
      <c r="J443" s="18">
        <v>0</v>
      </c>
      <c r="K443" s="66">
        <v>60</v>
      </c>
      <c r="L443" s="18">
        <v>0</v>
      </c>
      <c r="M443" s="18">
        <f t="shared" si="47"/>
        <v>0</v>
      </c>
      <c r="N443" s="66">
        <v>19</v>
      </c>
      <c r="O443" s="66">
        <v>88</v>
      </c>
      <c r="P443" s="18">
        <v>0</v>
      </c>
      <c r="Q443" s="18">
        <f t="shared" si="48"/>
        <v>0</v>
      </c>
      <c r="R443" s="66">
        <v>25</v>
      </c>
      <c r="S443" s="66">
        <v>16</v>
      </c>
      <c r="T443" s="18">
        <v>0</v>
      </c>
      <c r="U443" s="18">
        <f t="shared" si="49"/>
        <v>8735</v>
      </c>
      <c r="V443" s="66">
        <v>54</v>
      </c>
      <c r="W443" s="66">
        <v>80</v>
      </c>
      <c r="X443" s="18">
        <v>0</v>
      </c>
      <c r="Y443" s="18">
        <f t="shared" si="50"/>
        <v>0</v>
      </c>
      <c r="Z443" s="66">
        <v>226</v>
      </c>
      <c r="AA443" s="66">
        <v>275</v>
      </c>
      <c r="AB443" s="18">
        <v>0</v>
      </c>
      <c r="AC443" s="10">
        <f t="shared" si="51"/>
        <v>0</v>
      </c>
    </row>
    <row r="444" spans="1:29">
      <c r="A444" s="17">
        <v>438</v>
      </c>
      <c r="B444" s="18" t="s">
        <v>1620</v>
      </c>
      <c r="C444" s="18" t="s">
        <v>704</v>
      </c>
      <c r="D444" s="18" t="s">
        <v>26</v>
      </c>
      <c r="E444" s="7">
        <v>65</v>
      </c>
      <c r="F444" s="7">
        <v>0</v>
      </c>
      <c r="G444" s="18">
        <f t="shared" si="46"/>
        <v>0</v>
      </c>
      <c r="H444" s="7">
        <v>0</v>
      </c>
      <c r="I444" s="18">
        <v>0</v>
      </c>
      <c r="J444" s="18">
        <v>0</v>
      </c>
      <c r="K444" s="66">
        <v>60</v>
      </c>
      <c r="L444" s="18">
        <v>0</v>
      </c>
      <c r="M444" s="18">
        <f t="shared" si="47"/>
        <v>0</v>
      </c>
      <c r="N444" s="66">
        <v>0</v>
      </c>
      <c r="O444" s="66">
        <v>88</v>
      </c>
      <c r="P444" s="18">
        <v>0</v>
      </c>
      <c r="Q444" s="18">
        <f t="shared" si="48"/>
        <v>0</v>
      </c>
      <c r="R444" s="66">
        <v>5</v>
      </c>
      <c r="S444" s="66">
        <v>16</v>
      </c>
      <c r="T444" s="18">
        <v>0</v>
      </c>
      <c r="U444" s="18">
        <f t="shared" si="49"/>
        <v>0</v>
      </c>
      <c r="V444" s="66">
        <v>22</v>
      </c>
      <c r="W444" s="66">
        <v>80</v>
      </c>
      <c r="X444" s="18">
        <v>0</v>
      </c>
      <c r="Y444" s="18">
        <f t="shared" si="50"/>
        <v>0</v>
      </c>
      <c r="Z444" s="66">
        <v>14</v>
      </c>
      <c r="AA444" s="66">
        <v>275</v>
      </c>
      <c r="AB444" s="18">
        <v>0</v>
      </c>
      <c r="AC444" s="10">
        <f t="shared" si="51"/>
        <v>0</v>
      </c>
    </row>
    <row r="445" spans="1:29">
      <c r="A445" s="17">
        <v>439</v>
      </c>
      <c r="B445" s="18" t="s">
        <v>1620</v>
      </c>
      <c r="C445" s="18" t="s">
        <v>705</v>
      </c>
      <c r="D445" s="18" t="s">
        <v>26</v>
      </c>
      <c r="E445" s="7">
        <v>3603</v>
      </c>
      <c r="F445" s="7">
        <v>7</v>
      </c>
      <c r="G445" s="18">
        <f t="shared" si="46"/>
        <v>7</v>
      </c>
      <c r="H445" s="7">
        <v>0</v>
      </c>
      <c r="I445" s="18">
        <v>0</v>
      </c>
      <c r="J445" s="18">
        <v>0</v>
      </c>
      <c r="K445" s="66">
        <v>60</v>
      </c>
      <c r="L445" s="18">
        <v>0</v>
      </c>
      <c r="M445" s="18">
        <f t="shared" si="47"/>
        <v>0</v>
      </c>
      <c r="N445" s="66">
        <v>7</v>
      </c>
      <c r="O445" s="66">
        <v>88</v>
      </c>
      <c r="P445" s="18">
        <v>0</v>
      </c>
      <c r="Q445" s="18">
        <f t="shared" si="48"/>
        <v>0</v>
      </c>
      <c r="R445" s="66">
        <v>8</v>
      </c>
      <c r="S445" s="66">
        <v>16</v>
      </c>
      <c r="T445" s="18">
        <v>0</v>
      </c>
      <c r="U445" s="18">
        <f t="shared" si="49"/>
        <v>0</v>
      </c>
      <c r="V445" s="66">
        <v>26</v>
      </c>
      <c r="W445" s="66">
        <v>80</v>
      </c>
      <c r="X445" s="18">
        <v>0</v>
      </c>
      <c r="Y445" s="18">
        <f t="shared" si="50"/>
        <v>0</v>
      </c>
      <c r="Z445" s="66">
        <v>235</v>
      </c>
      <c r="AA445" s="66">
        <v>275</v>
      </c>
      <c r="AB445" s="18">
        <v>0</v>
      </c>
      <c r="AC445" s="10">
        <f t="shared" si="51"/>
        <v>0</v>
      </c>
    </row>
    <row r="446" spans="1:29">
      <c r="A446" s="17">
        <v>440</v>
      </c>
      <c r="B446" s="18" t="s">
        <v>1620</v>
      </c>
      <c r="C446" s="18" t="s">
        <v>563</v>
      </c>
      <c r="D446" s="18" t="s">
        <v>26</v>
      </c>
      <c r="E446" s="7">
        <v>5786</v>
      </c>
      <c r="F446" s="7">
        <v>14</v>
      </c>
      <c r="G446" s="18">
        <f t="shared" si="46"/>
        <v>14</v>
      </c>
      <c r="H446" s="7">
        <v>0</v>
      </c>
      <c r="I446" s="18">
        <v>0</v>
      </c>
      <c r="J446" s="18">
        <v>0</v>
      </c>
      <c r="K446" s="66">
        <v>60</v>
      </c>
      <c r="L446" s="18">
        <v>0</v>
      </c>
      <c r="M446" s="18">
        <f t="shared" si="47"/>
        <v>0</v>
      </c>
      <c r="N446" s="66">
        <v>14</v>
      </c>
      <c r="O446" s="66">
        <v>88</v>
      </c>
      <c r="P446" s="18">
        <v>0</v>
      </c>
      <c r="Q446" s="18">
        <f t="shared" si="48"/>
        <v>0</v>
      </c>
      <c r="R446" s="66">
        <v>130</v>
      </c>
      <c r="S446" s="66">
        <v>16</v>
      </c>
      <c r="T446" s="18">
        <v>0</v>
      </c>
      <c r="U446" s="18">
        <f t="shared" si="49"/>
        <v>5786</v>
      </c>
      <c r="V446" s="66">
        <v>140</v>
      </c>
      <c r="W446" s="66">
        <v>80</v>
      </c>
      <c r="X446" s="18">
        <v>0</v>
      </c>
      <c r="Y446" s="18">
        <f t="shared" si="50"/>
        <v>5786</v>
      </c>
      <c r="Z446" s="66">
        <v>79</v>
      </c>
      <c r="AA446" s="66">
        <v>275</v>
      </c>
      <c r="AB446" s="18">
        <v>0</v>
      </c>
      <c r="AC446" s="10">
        <f t="shared" si="51"/>
        <v>0</v>
      </c>
    </row>
    <row r="447" spans="1:29">
      <c r="A447" s="17">
        <v>441</v>
      </c>
      <c r="B447" s="18" t="s">
        <v>1620</v>
      </c>
      <c r="C447" s="18" t="s">
        <v>561</v>
      </c>
      <c r="D447" s="18" t="s">
        <v>26</v>
      </c>
      <c r="E447" s="7">
        <v>7713</v>
      </c>
      <c r="F447" s="7">
        <v>24</v>
      </c>
      <c r="G447" s="18">
        <f t="shared" si="46"/>
        <v>24</v>
      </c>
      <c r="H447" s="7">
        <v>0</v>
      </c>
      <c r="I447" s="18">
        <v>0</v>
      </c>
      <c r="J447" s="18">
        <v>0</v>
      </c>
      <c r="K447" s="66">
        <v>60</v>
      </c>
      <c r="L447" s="18">
        <v>0</v>
      </c>
      <c r="M447" s="18">
        <f t="shared" si="47"/>
        <v>0</v>
      </c>
      <c r="N447" s="66">
        <v>24</v>
      </c>
      <c r="O447" s="66">
        <v>88</v>
      </c>
      <c r="P447" s="18">
        <v>0</v>
      </c>
      <c r="Q447" s="18">
        <f t="shared" si="48"/>
        <v>0</v>
      </c>
      <c r="R447" s="66">
        <v>242</v>
      </c>
      <c r="S447" s="66">
        <v>16</v>
      </c>
      <c r="T447" s="18">
        <v>0</v>
      </c>
      <c r="U447" s="18">
        <f t="shared" si="49"/>
        <v>7713</v>
      </c>
      <c r="V447" s="66">
        <v>261</v>
      </c>
      <c r="W447" s="66">
        <v>80</v>
      </c>
      <c r="X447" s="18">
        <v>0</v>
      </c>
      <c r="Y447" s="18">
        <f t="shared" si="50"/>
        <v>7713</v>
      </c>
      <c r="Z447" s="66">
        <v>147</v>
      </c>
      <c r="AA447" s="66">
        <v>275</v>
      </c>
      <c r="AB447" s="18">
        <v>0</v>
      </c>
      <c r="AC447" s="10">
        <f t="shared" si="51"/>
        <v>0</v>
      </c>
    </row>
    <row r="448" spans="1:29">
      <c r="A448" s="17">
        <v>442</v>
      </c>
      <c r="B448" s="18" t="s">
        <v>1620</v>
      </c>
      <c r="C448" s="18" t="s">
        <v>706</v>
      </c>
      <c r="D448" s="18" t="s">
        <v>26</v>
      </c>
      <c r="E448" s="7">
        <v>49</v>
      </c>
      <c r="F448" s="7">
        <v>4</v>
      </c>
      <c r="G448" s="18">
        <f t="shared" si="46"/>
        <v>4</v>
      </c>
      <c r="H448" s="7">
        <v>0</v>
      </c>
      <c r="I448" s="18">
        <v>0</v>
      </c>
      <c r="J448" s="18">
        <v>0</v>
      </c>
      <c r="K448" s="66">
        <v>60</v>
      </c>
      <c r="L448" s="18">
        <v>0</v>
      </c>
      <c r="M448" s="18">
        <f t="shared" si="47"/>
        <v>0</v>
      </c>
      <c r="N448" s="66">
        <v>4</v>
      </c>
      <c r="O448" s="66">
        <v>88</v>
      </c>
      <c r="P448" s="18">
        <v>0</v>
      </c>
      <c r="Q448" s="18">
        <f t="shared" si="48"/>
        <v>0</v>
      </c>
      <c r="R448" s="66">
        <v>9</v>
      </c>
      <c r="S448" s="66">
        <v>16</v>
      </c>
      <c r="T448" s="18">
        <v>0</v>
      </c>
      <c r="U448" s="18">
        <f t="shared" si="49"/>
        <v>0</v>
      </c>
      <c r="V448" s="66">
        <v>29</v>
      </c>
      <c r="W448" s="66">
        <v>80</v>
      </c>
      <c r="X448" s="18">
        <v>0</v>
      </c>
      <c r="Y448" s="18">
        <f t="shared" si="50"/>
        <v>0</v>
      </c>
      <c r="Z448" s="66">
        <v>11</v>
      </c>
      <c r="AA448" s="66">
        <v>275</v>
      </c>
      <c r="AB448" s="18">
        <v>0</v>
      </c>
      <c r="AC448" s="10">
        <f t="shared" si="51"/>
        <v>0</v>
      </c>
    </row>
    <row r="449" spans="1:29">
      <c r="A449" s="17">
        <v>443</v>
      </c>
      <c r="B449" s="18" t="s">
        <v>1620</v>
      </c>
      <c r="C449" s="18" t="s">
        <v>582</v>
      </c>
      <c r="D449" s="18" t="s">
        <v>26</v>
      </c>
      <c r="E449" s="7">
        <v>5605</v>
      </c>
      <c r="F449" s="7">
        <v>35</v>
      </c>
      <c r="G449" s="18">
        <f t="shared" si="46"/>
        <v>35</v>
      </c>
      <c r="H449" s="7">
        <v>0</v>
      </c>
      <c r="I449" s="18">
        <v>0</v>
      </c>
      <c r="J449" s="18">
        <v>0</v>
      </c>
      <c r="K449" s="66">
        <v>60</v>
      </c>
      <c r="L449" s="18">
        <v>0</v>
      </c>
      <c r="M449" s="18">
        <f t="shared" si="47"/>
        <v>0</v>
      </c>
      <c r="N449" s="66">
        <v>35</v>
      </c>
      <c r="O449" s="66">
        <v>88</v>
      </c>
      <c r="P449" s="18">
        <v>0</v>
      </c>
      <c r="Q449" s="18">
        <f t="shared" si="48"/>
        <v>0</v>
      </c>
      <c r="R449" s="66">
        <v>178</v>
      </c>
      <c r="S449" s="66">
        <v>16</v>
      </c>
      <c r="T449" s="18">
        <v>0</v>
      </c>
      <c r="U449" s="18">
        <f t="shared" si="49"/>
        <v>5605</v>
      </c>
      <c r="V449" s="66">
        <v>204</v>
      </c>
      <c r="W449" s="66">
        <v>80</v>
      </c>
      <c r="X449" s="18">
        <v>0</v>
      </c>
      <c r="Y449" s="18">
        <f t="shared" si="50"/>
        <v>5605</v>
      </c>
      <c r="Z449" s="66">
        <v>107</v>
      </c>
      <c r="AA449" s="66">
        <v>275</v>
      </c>
      <c r="AB449" s="18">
        <v>0</v>
      </c>
      <c r="AC449" s="10">
        <f t="shared" si="51"/>
        <v>0</v>
      </c>
    </row>
    <row r="450" spans="1:29">
      <c r="A450" s="17">
        <v>444</v>
      </c>
      <c r="B450" s="18" t="s">
        <v>1620</v>
      </c>
      <c r="C450" s="18" t="s">
        <v>403</v>
      </c>
      <c r="D450" s="18" t="s">
        <v>26</v>
      </c>
      <c r="E450" s="7">
        <v>9883</v>
      </c>
      <c r="F450" s="7">
        <v>37</v>
      </c>
      <c r="G450" s="18">
        <f t="shared" ref="G450:G511" si="52">F450-H450</f>
        <v>37</v>
      </c>
      <c r="H450" s="7">
        <v>0</v>
      </c>
      <c r="I450" s="18">
        <v>0</v>
      </c>
      <c r="J450" s="18">
        <v>0</v>
      </c>
      <c r="K450" s="66">
        <v>60</v>
      </c>
      <c r="L450" s="18">
        <v>0</v>
      </c>
      <c r="M450" s="18">
        <f t="shared" si="47"/>
        <v>0</v>
      </c>
      <c r="N450" s="66">
        <v>37</v>
      </c>
      <c r="O450" s="66">
        <v>88</v>
      </c>
      <c r="P450" s="18">
        <v>0</v>
      </c>
      <c r="Q450" s="18">
        <f t="shared" si="48"/>
        <v>0</v>
      </c>
      <c r="R450" s="66">
        <v>129</v>
      </c>
      <c r="S450" s="66">
        <v>16</v>
      </c>
      <c r="T450" s="18">
        <v>0</v>
      </c>
      <c r="U450" s="18">
        <f t="shared" si="49"/>
        <v>9883</v>
      </c>
      <c r="V450" s="66">
        <v>215</v>
      </c>
      <c r="W450" s="66">
        <v>80</v>
      </c>
      <c r="X450" s="18">
        <v>0</v>
      </c>
      <c r="Y450" s="18">
        <f t="shared" si="50"/>
        <v>9883</v>
      </c>
      <c r="Z450" s="66">
        <v>322</v>
      </c>
      <c r="AA450" s="66">
        <v>275</v>
      </c>
      <c r="AB450" s="18">
        <v>0</v>
      </c>
      <c r="AC450" s="10">
        <f t="shared" si="51"/>
        <v>9883</v>
      </c>
    </row>
    <row r="451" spans="1:29">
      <c r="A451" s="17">
        <v>445</v>
      </c>
      <c r="B451" s="18" t="s">
        <v>1620</v>
      </c>
      <c r="C451" s="18" t="s">
        <v>707</v>
      </c>
      <c r="D451" s="18" t="s">
        <v>26</v>
      </c>
      <c r="E451" s="7">
        <v>10569</v>
      </c>
      <c r="F451" s="7">
        <v>6</v>
      </c>
      <c r="G451" s="18">
        <f t="shared" si="52"/>
        <v>6</v>
      </c>
      <c r="H451" s="7">
        <v>0</v>
      </c>
      <c r="I451" s="18">
        <v>0</v>
      </c>
      <c r="J451" s="18">
        <v>0</v>
      </c>
      <c r="K451" s="66">
        <v>60</v>
      </c>
      <c r="L451" s="18">
        <v>0</v>
      </c>
      <c r="M451" s="18">
        <f t="shared" si="47"/>
        <v>0</v>
      </c>
      <c r="N451" s="66">
        <v>6</v>
      </c>
      <c r="O451" s="66">
        <v>88</v>
      </c>
      <c r="P451" s="18">
        <v>0</v>
      </c>
      <c r="Q451" s="18">
        <f t="shared" si="48"/>
        <v>0</v>
      </c>
      <c r="R451" s="66">
        <v>11</v>
      </c>
      <c r="S451" s="66">
        <v>16</v>
      </c>
      <c r="T451" s="18">
        <v>0</v>
      </c>
      <c r="U451" s="18">
        <f t="shared" si="49"/>
        <v>0</v>
      </c>
      <c r="V451" s="66">
        <v>27</v>
      </c>
      <c r="W451" s="66">
        <v>80</v>
      </c>
      <c r="X451" s="18">
        <v>0</v>
      </c>
      <c r="Y451" s="18">
        <f t="shared" si="50"/>
        <v>0</v>
      </c>
      <c r="Z451" s="66">
        <v>270</v>
      </c>
      <c r="AA451" s="66">
        <v>275</v>
      </c>
      <c r="AB451" s="18">
        <v>0</v>
      </c>
      <c r="AC451" s="10">
        <f t="shared" si="51"/>
        <v>0</v>
      </c>
    </row>
    <row r="452" spans="1:29">
      <c r="A452" s="17">
        <v>446</v>
      </c>
      <c r="B452" s="18" t="s">
        <v>1620</v>
      </c>
      <c r="C452" s="18" t="s">
        <v>708</v>
      </c>
      <c r="D452" s="18" t="s">
        <v>26</v>
      </c>
      <c r="E452" s="7">
        <v>10614</v>
      </c>
      <c r="F452" s="7">
        <v>106</v>
      </c>
      <c r="G452" s="18">
        <f t="shared" si="52"/>
        <v>106</v>
      </c>
      <c r="H452" s="7">
        <v>0</v>
      </c>
      <c r="I452" s="18">
        <v>0</v>
      </c>
      <c r="J452" s="18">
        <v>0</v>
      </c>
      <c r="K452" s="66">
        <v>60</v>
      </c>
      <c r="L452" s="18">
        <v>0</v>
      </c>
      <c r="M452" s="18">
        <f t="shared" si="47"/>
        <v>10614</v>
      </c>
      <c r="N452" s="66">
        <v>106</v>
      </c>
      <c r="O452" s="66">
        <v>88</v>
      </c>
      <c r="P452" s="18">
        <v>0</v>
      </c>
      <c r="Q452" s="18">
        <f t="shared" si="48"/>
        <v>10614</v>
      </c>
      <c r="R452" s="66">
        <v>137</v>
      </c>
      <c r="S452" s="66">
        <v>16</v>
      </c>
      <c r="T452" s="18">
        <v>0</v>
      </c>
      <c r="U452" s="18">
        <f t="shared" si="49"/>
        <v>10614</v>
      </c>
      <c r="V452" s="66">
        <v>307</v>
      </c>
      <c r="W452" s="66">
        <v>80</v>
      </c>
      <c r="X452" s="18">
        <v>0</v>
      </c>
      <c r="Y452" s="18">
        <f t="shared" si="50"/>
        <v>10614</v>
      </c>
      <c r="Z452" s="66">
        <v>592</v>
      </c>
      <c r="AA452" s="66">
        <v>275</v>
      </c>
      <c r="AB452" s="18">
        <v>0</v>
      </c>
      <c r="AC452" s="10">
        <f t="shared" si="51"/>
        <v>10614</v>
      </c>
    </row>
    <row r="453" spans="1:29">
      <c r="A453" s="17">
        <v>447</v>
      </c>
      <c r="B453" s="18" t="s">
        <v>1620</v>
      </c>
      <c r="C453" s="18" t="s">
        <v>561</v>
      </c>
      <c r="D453" s="18" t="s">
        <v>26</v>
      </c>
      <c r="E453" s="7">
        <v>6639</v>
      </c>
      <c r="F453" s="7">
        <v>96</v>
      </c>
      <c r="G453" s="18">
        <f t="shared" si="52"/>
        <v>96</v>
      </c>
      <c r="H453" s="7">
        <v>0</v>
      </c>
      <c r="I453" s="18">
        <v>0</v>
      </c>
      <c r="J453" s="18">
        <v>0</v>
      </c>
      <c r="K453" s="66">
        <v>60</v>
      </c>
      <c r="L453" s="18">
        <v>0</v>
      </c>
      <c r="M453" s="18">
        <f t="shared" si="47"/>
        <v>6639</v>
      </c>
      <c r="N453" s="66">
        <v>96</v>
      </c>
      <c r="O453" s="66">
        <v>88</v>
      </c>
      <c r="P453" s="18">
        <v>0</v>
      </c>
      <c r="Q453" s="18">
        <f t="shared" si="48"/>
        <v>6639</v>
      </c>
      <c r="R453" s="66">
        <v>144</v>
      </c>
      <c r="S453" s="66">
        <v>16</v>
      </c>
      <c r="T453" s="18">
        <v>0</v>
      </c>
      <c r="U453" s="18">
        <f t="shared" si="49"/>
        <v>6639</v>
      </c>
      <c r="V453" s="66">
        <v>199</v>
      </c>
      <c r="W453" s="66">
        <v>80</v>
      </c>
      <c r="X453" s="18">
        <v>0</v>
      </c>
      <c r="Y453" s="18">
        <f t="shared" si="50"/>
        <v>6639</v>
      </c>
      <c r="Z453" s="66">
        <v>493</v>
      </c>
      <c r="AA453" s="66">
        <v>275</v>
      </c>
      <c r="AB453" s="18">
        <v>0</v>
      </c>
      <c r="AC453" s="10">
        <f t="shared" si="51"/>
        <v>6639</v>
      </c>
    </row>
    <row r="454" spans="1:29">
      <c r="A454" s="17">
        <v>448</v>
      </c>
      <c r="B454" s="18" t="s">
        <v>1620</v>
      </c>
      <c r="C454" s="18" t="s">
        <v>709</v>
      </c>
      <c r="D454" s="18" t="s">
        <v>26</v>
      </c>
      <c r="E454" s="7">
        <v>11948</v>
      </c>
      <c r="F454" s="7">
        <v>68</v>
      </c>
      <c r="G454" s="18">
        <f t="shared" si="52"/>
        <v>68</v>
      </c>
      <c r="H454" s="7">
        <v>0</v>
      </c>
      <c r="I454" s="18">
        <v>0</v>
      </c>
      <c r="J454" s="18">
        <v>0</v>
      </c>
      <c r="K454" s="66">
        <v>60</v>
      </c>
      <c r="L454" s="18">
        <v>0</v>
      </c>
      <c r="M454" s="18">
        <f t="shared" si="47"/>
        <v>11948</v>
      </c>
      <c r="N454" s="66">
        <v>68</v>
      </c>
      <c r="O454" s="66">
        <v>88</v>
      </c>
      <c r="P454" s="18">
        <v>0</v>
      </c>
      <c r="Q454" s="18">
        <f t="shared" si="48"/>
        <v>0</v>
      </c>
      <c r="R454" s="66">
        <v>152</v>
      </c>
      <c r="S454" s="66">
        <v>16</v>
      </c>
      <c r="T454" s="18">
        <v>0</v>
      </c>
      <c r="U454" s="18">
        <f t="shared" si="49"/>
        <v>11948</v>
      </c>
      <c r="V454" s="66">
        <v>190</v>
      </c>
      <c r="W454" s="66">
        <v>80</v>
      </c>
      <c r="X454" s="18">
        <v>0</v>
      </c>
      <c r="Y454" s="18">
        <f t="shared" si="50"/>
        <v>11948</v>
      </c>
      <c r="Z454" s="66">
        <v>1100</v>
      </c>
      <c r="AA454" s="66">
        <v>275</v>
      </c>
      <c r="AB454" s="18">
        <v>0</v>
      </c>
      <c r="AC454" s="10">
        <f t="shared" si="51"/>
        <v>11948</v>
      </c>
    </row>
    <row r="455" spans="1:29">
      <c r="A455" s="17">
        <v>449</v>
      </c>
      <c r="B455" s="18" t="s">
        <v>1621</v>
      </c>
      <c r="C455" s="18" t="s">
        <v>403</v>
      </c>
      <c r="D455" s="18" t="s">
        <v>26</v>
      </c>
      <c r="E455" s="7">
        <v>7984</v>
      </c>
      <c r="F455" s="7">
        <v>100</v>
      </c>
      <c r="G455" s="18">
        <f t="shared" si="52"/>
        <v>100</v>
      </c>
      <c r="H455" s="83">
        <v>0</v>
      </c>
      <c r="I455" s="18">
        <v>0</v>
      </c>
      <c r="J455" s="18">
        <v>0</v>
      </c>
      <c r="K455" s="66">
        <v>60</v>
      </c>
      <c r="L455" s="18">
        <v>0</v>
      </c>
      <c r="M455" s="18">
        <f t="shared" si="47"/>
        <v>7984</v>
      </c>
      <c r="N455" s="66">
        <v>100</v>
      </c>
      <c r="O455" s="66">
        <v>88</v>
      </c>
      <c r="P455" s="18">
        <v>0</v>
      </c>
      <c r="Q455" s="18">
        <f t="shared" si="48"/>
        <v>7984</v>
      </c>
      <c r="R455" s="66">
        <v>41</v>
      </c>
      <c r="S455" s="66">
        <v>16</v>
      </c>
      <c r="T455" s="18">
        <v>0</v>
      </c>
      <c r="U455" s="18">
        <f t="shared" si="49"/>
        <v>7984</v>
      </c>
      <c r="V455" s="66">
        <v>2.9583333333333335</v>
      </c>
      <c r="W455" s="66">
        <v>80</v>
      </c>
      <c r="X455" s="18">
        <v>0</v>
      </c>
      <c r="Y455" s="18">
        <f t="shared" si="50"/>
        <v>0</v>
      </c>
      <c r="Z455" s="66">
        <v>19</v>
      </c>
      <c r="AA455" s="66">
        <v>275</v>
      </c>
      <c r="AB455" s="18">
        <v>0</v>
      </c>
      <c r="AC455" s="10">
        <f t="shared" si="51"/>
        <v>0</v>
      </c>
    </row>
    <row r="456" spans="1:29">
      <c r="A456" s="17">
        <v>450</v>
      </c>
      <c r="B456" s="18" t="s">
        <v>1621</v>
      </c>
      <c r="C456" s="18" t="s">
        <v>710</v>
      </c>
      <c r="D456" s="18" t="s">
        <v>26</v>
      </c>
      <c r="E456" s="7">
        <v>3867</v>
      </c>
      <c r="F456" s="7">
        <v>144</v>
      </c>
      <c r="G456" s="18">
        <f t="shared" si="52"/>
        <v>144</v>
      </c>
      <c r="H456" s="83">
        <v>0</v>
      </c>
      <c r="I456" s="18">
        <v>0</v>
      </c>
      <c r="J456" s="18">
        <v>0</v>
      </c>
      <c r="K456" s="66">
        <v>60</v>
      </c>
      <c r="L456" s="18">
        <v>0</v>
      </c>
      <c r="M456" s="18">
        <f t="shared" si="47"/>
        <v>3867</v>
      </c>
      <c r="N456" s="66">
        <v>144</v>
      </c>
      <c r="O456" s="66">
        <v>88</v>
      </c>
      <c r="P456" s="18">
        <v>0</v>
      </c>
      <c r="Q456" s="18">
        <f t="shared" si="48"/>
        <v>3867</v>
      </c>
      <c r="R456" s="66">
        <v>63</v>
      </c>
      <c r="S456" s="66">
        <v>16</v>
      </c>
      <c r="T456" s="18">
        <v>0</v>
      </c>
      <c r="U456" s="18">
        <f t="shared" si="49"/>
        <v>3867</v>
      </c>
      <c r="V456" s="66">
        <v>5.916666666666667</v>
      </c>
      <c r="W456" s="66">
        <v>80</v>
      </c>
      <c r="X456" s="18">
        <v>0</v>
      </c>
      <c r="Y456" s="18">
        <f t="shared" si="50"/>
        <v>0</v>
      </c>
      <c r="Z456" s="66">
        <v>10</v>
      </c>
      <c r="AA456" s="66">
        <v>275</v>
      </c>
      <c r="AB456" s="18">
        <v>0</v>
      </c>
      <c r="AC456" s="10">
        <f t="shared" si="51"/>
        <v>0</v>
      </c>
    </row>
    <row r="457" spans="1:29">
      <c r="A457" s="17">
        <v>451</v>
      </c>
      <c r="B457" s="18" t="s">
        <v>1621</v>
      </c>
      <c r="C457" s="18" t="s">
        <v>711</v>
      </c>
      <c r="D457" s="18" t="s">
        <v>26</v>
      </c>
      <c r="E457" s="7">
        <v>6284</v>
      </c>
      <c r="F457" s="7">
        <v>81</v>
      </c>
      <c r="G457" s="18">
        <f t="shared" si="52"/>
        <v>81</v>
      </c>
      <c r="H457" s="83">
        <v>0</v>
      </c>
      <c r="I457" s="18">
        <v>0</v>
      </c>
      <c r="J457" s="18">
        <v>0</v>
      </c>
      <c r="K457" s="66">
        <v>60</v>
      </c>
      <c r="L457" s="18">
        <v>0</v>
      </c>
      <c r="M457" s="18">
        <f t="shared" si="47"/>
        <v>6284</v>
      </c>
      <c r="N457" s="66">
        <v>81</v>
      </c>
      <c r="O457" s="66">
        <v>88</v>
      </c>
      <c r="P457" s="18">
        <v>0</v>
      </c>
      <c r="Q457" s="18">
        <f t="shared" si="48"/>
        <v>0</v>
      </c>
      <c r="R457" s="66">
        <v>41</v>
      </c>
      <c r="S457" s="66">
        <v>16</v>
      </c>
      <c r="T457" s="18">
        <v>0</v>
      </c>
      <c r="U457" s="18">
        <f t="shared" si="49"/>
        <v>6284</v>
      </c>
      <c r="V457" s="66">
        <v>3.6666666666666665</v>
      </c>
      <c r="W457" s="66">
        <v>80</v>
      </c>
      <c r="X457" s="18">
        <v>0</v>
      </c>
      <c r="Y457" s="18">
        <f t="shared" si="50"/>
        <v>0</v>
      </c>
      <c r="Z457" s="66">
        <v>8</v>
      </c>
      <c r="AA457" s="66">
        <v>275</v>
      </c>
      <c r="AB457" s="18">
        <v>0</v>
      </c>
      <c r="AC457" s="10">
        <f t="shared" si="51"/>
        <v>0</v>
      </c>
    </row>
    <row r="458" spans="1:29">
      <c r="A458" s="17">
        <v>452</v>
      </c>
      <c r="B458" s="18" t="s">
        <v>1621</v>
      </c>
      <c r="C458" s="18" t="s">
        <v>712</v>
      </c>
      <c r="D458" s="18" t="s">
        <v>26</v>
      </c>
      <c r="E458" s="7">
        <v>3226</v>
      </c>
      <c r="F458" s="7">
        <v>131</v>
      </c>
      <c r="G458" s="18">
        <f t="shared" si="52"/>
        <v>131</v>
      </c>
      <c r="H458" s="83">
        <v>0</v>
      </c>
      <c r="I458" s="18">
        <v>0</v>
      </c>
      <c r="J458" s="18">
        <v>0</v>
      </c>
      <c r="K458" s="66">
        <v>60</v>
      </c>
      <c r="L458" s="18">
        <v>0</v>
      </c>
      <c r="M458" s="18">
        <f t="shared" si="47"/>
        <v>3226</v>
      </c>
      <c r="N458" s="66">
        <v>131</v>
      </c>
      <c r="O458" s="66">
        <v>88</v>
      </c>
      <c r="P458" s="18">
        <v>0</v>
      </c>
      <c r="Q458" s="18">
        <f t="shared" si="48"/>
        <v>3226</v>
      </c>
      <c r="R458" s="66">
        <v>37</v>
      </c>
      <c r="S458" s="66">
        <v>16</v>
      </c>
      <c r="T458" s="18">
        <v>0</v>
      </c>
      <c r="U458" s="18">
        <f t="shared" si="49"/>
        <v>3226</v>
      </c>
      <c r="V458" s="66">
        <v>3.7916666666666665</v>
      </c>
      <c r="W458" s="66">
        <v>80</v>
      </c>
      <c r="X458" s="18">
        <v>0</v>
      </c>
      <c r="Y458" s="18">
        <f t="shared" si="50"/>
        <v>0</v>
      </c>
      <c r="Z458" s="66">
        <v>6</v>
      </c>
      <c r="AA458" s="66">
        <v>275</v>
      </c>
      <c r="AB458" s="18">
        <v>0</v>
      </c>
      <c r="AC458" s="10">
        <f t="shared" si="51"/>
        <v>0</v>
      </c>
    </row>
    <row r="459" spans="1:29">
      <c r="A459" s="17">
        <v>453</v>
      </c>
      <c r="B459" s="18" t="s">
        <v>1621</v>
      </c>
      <c r="C459" s="18" t="s">
        <v>713</v>
      </c>
      <c r="D459" s="18" t="s">
        <v>26</v>
      </c>
      <c r="E459" s="7">
        <v>2675</v>
      </c>
      <c r="F459" s="7">
        <v>106</v>
      </c>
      <c r="G459" s="18">
        <f t="shared" si="52"/>
        <v>106</v>
      </c>
      <c r="H459" s="83">
        <v>0</v>
      </c>
      <c r="I459" s="18">
        <v>0</v>
      </c>
      <c r="J459" s="18">
        <v>0</v>
      </c>
      <c r="K459" s="66">
        <v>60</v>
      </c>
      <c r="L459" s="18">
        <v>0</v>
      </c>
      <c r="M459" s="18">
        <f t="shared" si="47"/>
        <v>2675</v>
      </c>
      <c r="N459" s="66">
        <v>106</v>
      </c>
      <c r="O459" s="66">
        <v>88</v>
      </c>
      <c r="P459" s="18">
        <v>0</v>
      </c>
      <c r="Q459" s="18">
        <f t="shared" si="48"/>
        <v>2675</v>
      </c>
      <c r="R459" s="66">
        <v>68</v>
      </c>
      <c r="S459" s="66">
        <v>16</v>
      </c>
      <c r="T459" s="18">
        <v>0</v>
      </c>
      <c r="U459" s="18">
        <f t="shared" si="49"/>
        <v>2675</v>
      </c>
      <c r="V459" s="66">
        <v>5.708333333333333</v>
      </c>
      <c r="W459" s="66">
        <v>80</v>
      </c>
      <c r="X459" s="18">
        <v>0</v>
      </c>
      <c r="Y459" s="18">
        <f t="shared" si="50"/>
        <v>0</v>
      </c>
      <c r="Z459" s="66">
        <v>11</v>
      </c>
      <c r="AA459" s="66">
        <v>275</v>
      </c>
      <c r="AB459" s="18">
        <v>0</v>
      </c>
      <c r="AC459" s="10">
        <f t="shared" si="51"/>
        <v>0</v>
      </c>
    </row>
    <row r="460" spans="1:29">
      <c r="A460" s="17">
        <v>454</v>
      </c>
      <c r="B460" s="18" t="s">
        <v>1621</v>
      </c>
      <c r="C460" s="18" t="s">
        <v>714</v>
      </c>
      <c r="D460" s="18" t="s">
        <v>26</v>
      </c>
      <c r="E460" s="7">
        <v>5749</v>
      </c>
      <c r="F460" s="7">
        <v>87</v>
      </c>
      <c r="G460" s="18">
        <f t="shared" si="52"/>
        <v>87</v>
      </c>
      <c r="H460" s="83">
        <v>0</v>
      </c>
      <c r="I460" s="18">
        <v>0</v>
      </c>
      <c r="J460" s="18">
        <v>0</v>
      </c>
      <c r="K460" s="66">
        <v>60</v>
      </c>
      <c r="L460" s="18">
        <v>0</v>
      </c>
      <c r="M460" s="18">
        <f t="shared" si="47"/>
        <v>5749</v>
      </c>
      <c r="N460" s="66">
        <v>87</v>
      </c>
      <c r="O460" s="66">
        <v>88</v>
      </c>
      <c r="P460" s="18">
        <v>0</v>
      </c>
      <c r="Q460" s="18">
        <f t="shared" si="48"/>
        <v>0</v>
      </c>
      <c r="R460" s="66">
        <v>36</v>
      </c>
      <c r="S460" s="66">
        <v>16</v>
      </c>
      <c r="T460" s="18">
        <v>0</v>
      </c>
      <c r="U460" s="18">
        <f t="shared" si="49"/>
        <v>5749</v>
      </c>
      <c r="V460" s="66">
        <v>2.875</v>
      </c>
      <c r="W460" s="66">
        <v>80</v>
      </c>
      <c r="X460" s="18">
        <v>0</v>
      </c>
      <c r="Y460" s="18">
        <f t="shared" si="50"/>
        <v>0</v>
      </c>
      <c r="Z460" s="66">
        <v>5</v>
      </c>
      <c r="AA460" s="66">
        <v>275</v>
      </c>
      <c r="AB460" s="18">
        <v>0</v>
      </c>
      <c r="AC460" s="10">
        <f t="shared" si="51"/>
        <v>0</v>
      </c>
    </row>
    <row r="461" spans="1:29">
      <c r="A461" s="17">
        <v>455</v>
      </c>
      <c r="B461" s="18" t="s">
        <v>1621</v>
      </c>
      <c r="C461" s="18" t="s">
        <v>715</v>
      </c>
      <c r="D461" s="18" t="s">
        <v>26</v>
      </c>
      <c r="E461" s="7">
        <v>314</v>
      </c>
      <c r="F461" s="7">
        <v>21</v>
      </c>
      <c r="G461" s="18">
        <f t="shared" si="52"/>
        <v>21</v>
      </c>
      <c r="H461" s="83">
        <v>0</v>
      </c>
      <c r="I461" s="18">
        <v>0</v>
      </c>
      <c r="J461" s="18">
        <v>0</v>
      </c>
      <c r="K461" s="66">
        <v>60</v>
      </c>
      <c r="L461" s="18">
        <v>0</v>
      </c>
      <c r="M461" s="18">
        <f t="shared" si="47"/>
        <v>0</v>
      </c>
      <c r="N461" s="66">
        <v>21</v>
      </c>
      <c r="O461" s="66">
        <v>88</v>
      </c>
      <c r="P461" s="18">
        <v>0</v>
      </c>
      <c r="Q461" s="18">
        <f t="shared" si="48"/>
        <v>0</v>
      </c>
      <c r="R461" s="66">
        <v>10</v>
      </c>
      <c r="S461" s="66">
        <v>16</v>
      </c>
      <c r="T461" s="18">
        <v>0</v>
      </c>
      <c r="U461" s="18">
        <f t="shared" si="49"/>
        <v>0</v>
      </c>
      <c r="V461" s="66">
        <v>2.875</v>
      </c>
      <c r="W461" s="66">
        <v>80</v>
      </c>
      <c r="X461" s="18">
        <v>0</v>
      </c>
      <c r="Y461" s="18">
        <f t="shared" si="50"/>
        <v>0</v>
      </c>
      <c r="Z461" s="66">
        <v>3</v>
      </c>
      <c r="AA461" s="66">
        <v>275</v>
      </c>
      <c r="AB461" s="18">
        <v>0</v>
      </c>
      <c r="AC461" s="10">
        <f t="shared" si="51"/>
        <v>0</v>
      </c>
    </row>
    <row r="462" spans="1:29">
      <c r="A462" s="17">
        <v>456</v>
      </c>
      <c r="B462" s="18" t="s">
        <v>1621</v>
      </c>
      <c r="C462" s="18" t="s">
        <v>716</v>
      </c>
      <c r="D462" s="18" t="s">
        <v>26</v>
      </c>
      <c r="E462" s="7">
        <v>8953</v>
      </c>
      <c r="F462" s="7">
        <v>164</v>
      </c>
      <c r="G462" s="18">
        <f t="shared" si="52"/>
        <v>164</v>
      </c>
      <c r="H462" s="83">
        <v>0</v>
      </c>
      <c r="I462" s="18">
        <v>0</v>
      </c>
      <c r="J462" s="18">
        <v>0</v>
      </c>
      <c r="K462" s="66">
        <v>60</v>
      </c>
      <c r="L462" s="18">
        <v>0</v>
      </c>
      <c r="M462" s="18">
        <f t="shared" si="47"/>
        <v>8953</v>
      </c>
      <c r="N462" s="66">
        <v>164</v>
      </c>
      <c r="O462" s="66">
        <v>88</v>
      </c>
      <c r="P462" s="18">
        <v>0</v>
      </c>
      <c r="Q462" s="18">
        <f t="shared" si="48"/>
        <v>8953</v>
      </c>
      <c r="R462" s="66">
        <v>72</v>
      </c>
      <c r="S462" s="66">
        <v>16</v>
      </c>
      <c r="T462" s="18">
        <v>0</v>
      </c>
      <c r="U462" s="18">
        <f t="shared" si="49"/>
        <v>8953</v>
      </c>
      <c r="V462" s="66">
        <v>4.666666666666667</v>
      </c>
      <c r="W462" s="66">
        <v>80</v>
      </c>
      <c r="X462" s="18">
        <v>0</v>
      </c>
      <c r="Y462" s="18">
        <f t="shared" si="50"/>
        <v>0</v>
      </c>
      <c r="Z462" s="66">
        <v>14</v>
      </c>
      <c r="AA462" s="66">
        <v>275</v>
      </c>
      <c r="AB462" s="18">
        <v>0</v>
      </c>
      <c r="AC462" s="10">
        <f t="shared" si="51"/>
        <v>0</v>
      </c>
    </row>
    <row r="463" spans="1:29">
      <c r="A463" s="17">
        <v>457</v>
      </c>
      <c r="B463" s="18" t="s">
        <v>1621</v>
      </c>
      <c r="C463" s="18" t="s">
        <v>665</v>
      </c>
      <c r="D463" s="18" t="s">
        <v>26</v>
      </c>
      <c r="E463" s="7">
        <v>2640</v>
      </c>
      <c r="F463" s="7">
        <v>88</v>
      </c>
      <c r="G463" s="18">
        <f t="shared" si="52"/>
        <v>88</v>
      </c>
      <c r="H463" s="83">
        <v>0</v>
      </c>
      <c r="I463" s="18">
        <v>0</v>
      </c>
      <c r="J463" s="18">
        <v>0</v>
      </c>
      <c r="K463" s="66">
        <v>60</v>
      </c>
      <c r="L463" s="18">
        <v>0</v>
      </c>
      <c r="M463" s="18">
        <f t="shared" si="47"/>
        <v>2640</v>
      </c>
      <c r="N463" s="66">
        <v>88</v>
      </c>
      <c r="O463" s="66">
        <v>88</v>
      </c>
      <c r="P463" s="18">
        <v>0</v>
      </c>
      <c r="Q463" s="18">
        <f t="shared" si="48"/>
        <v>0</v>
      </c>
      <c r="R463" s="66">
        <v>24</v>
      </c>
      <c r="S463" s="66">
        <v>16</v>
      </c>
      <c r="T463" s="18">
        <v>0</v>
      </c>
      <c r="U463" s="18">
        <f t="shared" si="49"/>
        <v>2640</v>
      </c>
      <c r="V463" s="66">
        <v>2.3333333333333335</v>
      </c>
      <c r="W463" s="66">
        <v>80</v>
      </c>
      <c r="X463" s="18">
        <v>0</v>
      </c>
      <c r="Y463" s="18">
        <f t="shared" si="50"/>
        <v>0</v>
      </c>
      <c r="Z463" s="66">
        <v>5</v>
      </c>
      <c r="AA463" s="66">
        <v>275</v>
      </c>
      <c r="AB463" s="18">
        <v>0</v>
      </c>
      <c r="AC463" s="10">
        <f t="shared" si="51"/>
        <v>0</v>
      </c>
    </row>
    <row r="464" spans="1:29">
      <c r="A464" s="17">
        <v>458</v>
      </c>
      <c r="B464" s="18" t="s">
        <v>1621</v>
      </c>
      <c r="C464" s="18" t="s">
        <v>717</v>
      </c>
      <c r="D464" s="18" t="s">
        <v>26</v>
      </c>
      <c r="E464" s="7">
        <v>1489</v>
      </c>
      <c r="F464" s="7">
        <v>16</v>
      </c>
      <c r="G464" s="18">
        <f t="shared" si="52"/>
        <v>16</v>
      </c>
      <c r="H464" s="83">
        <v>0</v>
      </c>
      <c r="I464" s="18">
        <v>0</v>
      </c>
      <c r="J464" s="18">
        <v>0</v>
      </c>
      <c r="K464" s="66">
        <v>60</v>
      </c>
      <c r="L464" s="18">
        <v>0</v>
      </c>
      <c r="M464" s="18">
        <f t="shared" si="47"/>
        <v>0</v>
      </c>
      <c r="N464" s="66">
        <v>16</v>
      </c>
      <c r="O464" s="66">
        <v>88</v>
      </c>
      <c r="P464" s="18">
        <v>0</v>
      </c>
      <c r="Q464" s="18">
        <f t="shared" si="48"/>
        <v>0</v>
      </c>
      <c r="R464" s="66">
        <v>0</v>
      </c>
      <c r="S464" s="66">
        <v>16</v>
      </c>
      <c r="T464" s="18">
        <v>0</v>
      </c>
      <c r="U464" s="18">
        <f t="shared" si="49"/>
        <v>0</v>
      </c>
      <c r="V464" s="66">
        <v>0</v>
      </c>
      <c r="W464" s="66">
        <v>80</v>
      </c>
      <c r="X464" s="18">
        <v>0</v>
      </c>
      <c r="Y464" s="18">
        <f t="shared" si="50"/>
        <v>0</v>
      </c>
      <c r="Z464" s="66">
        <v>5</v>
      </c>
      <c r="AA464" s="66">
        <v>275</v>
      </c>
      <c r="AB464" s="18">
        <v>0</v>
      </c>
      <c r="AC464" s="10">
        <f t="shared" si="51"/>
        <v>0</v>
      </c>
    </row>
    <row r="465" spans="1:29">
      <c r="A465" s="17">
        <v>459</v>
      </c>
      <c r="B465" s="18" t="s">
        <v>1621</v>
      </c>
      <c r="C465" s="18" t="s">
        <v>718</v>
      </c>
      <c r="D465" s="18" t="s">
        <v>26</v>
      </c>
      <c r="E465" s="7">
        <v>1983</v>
      </c>
      <c r="F465" s="7">
        <v>46</v>
      </c>
      <c r="G465" s="18">
        <f t="shared" si="52"/>
        <v>46</v>
      </c>
      <c r="H465" s="83">
        <v>0</v>
      </c>
      <c r="I465" s="18">
        <v>0</v>
      </c>
      <c r="J465" s="18">
        <v>0</v>
      </c>
      <c r="K465" s="66">
        <v>60</v>
      </c>
      <c r="L465" s="18">
        <v>0</v>
      </c>
      <c r="M465" s="18">
        <f t="shared" si="47"/>
        <v>0</v>
      </c>
      <c r="N465" s="66">
        <v>46</v>
      </c>
      <c r="O465" s="66">
        <v>88</v>
      </c>
      <c r="P465" s="18">
        <v>0</v>
      </c>
      <c r="Q465" s="18">
        <f t="shared" si="48"/>
        <v>0</v>
      </c>
      <c r="R465" s="66">
        <v>14</v>
      </c>
      <c r="S465" s="66">
        <v>16</v>
      </c>
      <c r="T465" s="18">
        <v>0</v>
      </c>
      <c r="U465" s="18">
        <f t="shared" si="49"/>
        <v>0</v>
      </c>
      <c r="V465" s="66">
        <v>1.4166666666666667</v>
      </c>
      <c r="W465" s="66">
        <v>80</v>
      </c>
      <c r="X465" s="18">
        <v>0</v>
      </c>
      <c r="Y465" s="18">
        <f t="shared" si="50"/>
        <v>0</v>
      </c>
      <c r="Z465" s="66">
        <v>2</v>
      </c>
      <c r="AA465" s="66">
        <v>275</v>
      </c>
      <c r="AB465" s="18">
        <v>0</v>
      </c>
      <c r="AC465" s="10">
        <f t="shared" si="51"/>
        <v>0</v>
      </c>
    </row>
    <row r="466" spans="1:29">
      <c r="A466" s="17">
        <v>460</v>
      </c>
      <c r="B466" s="18" t="s">
        <v>1621</v>
      </c>
      <c r="C466" s="18" t="s">
        <v>486</v>
      </c>
      <c r="D466" s="18" t="s">
        <v>26</v>
      </c>
      <c r="E466" s="7">
        <v>6761</v>
      </c>
      <c r="F466" s="7">
        <v>458</v>
      </c>
      <c r="G466" s="18">
        <f t="shared" si="52"/>
        <v>458</v>
      </c>
      <c r="H466" s="83">
        <v>0</v>
      </c>
      <c r="I466" s="18">
        <v>0</v>
      </c>
      <c r="J466" s="18">
        <v>0</v>
      </c>
      <c r="K466" s="66">
        <v>60</v>
      </c>
      <c r="L466" s="18">
        <v>0</v>
      </c>
      <c r="M466" s="18">
        <f t="shared" si="47"/>
        <v>6761</v>
      </c>
      <c r="N466" s="66">
        <v>458</v>
      </c>
      <c r="O466" s="66">
        <v>88</v>
      </c>
      <c r="P466" s="18">
        <v>0</v>
      </c>
      <c r="Q466" s="18">
        <f t="shared" si="48"/>
        <v>6761</v>
      </c>
      <c r="R466" s="66">
        <v>51</v>
      </c>
      <c r="S466" s="66">
        <v>16</v>
      </c>
      <c r="T466" s="18">
        <v>0</v>
      </c>
      <c r="U466" s="18">
        <f t="shared" si="49"/>
        <v>6761</v>
      </c>
      <c r="V466" s="66">
        <v>3.75</v>
      </c>
      <c r="W466" s="66">
        <v>80</v>
      </c>
      <c r="X466" s="18">
        <v>0</v>
      </c>
      <c r="Y466" s="18">
        <f t="shared" si="50"/>
        <v>0</v>
      </c>
      <c r="Z466" s="66">
        <v>16</v>
      </c>
      <c r="AA466" s="66">
        <v>275</v>
      </c>
      <c r="AB466" s="18">
        <v>0</v>
      </c>
      <c r="AC466" s="10">
        <f t="shared" si="51"/>
        <v>0</v>
      </c>
    </row>
    <row r="467" spans="1:29">
      <c r="A467" s="17">
        <v>461</v>
      </c>
      <c r="B467" s="18" t="s">
        <v>1621</v>
      </c>
      <c r="C467" s="18" t="s">
        <v>719</v>
      </c>
      <c r="D467" s="18" t="s">
        <v>26</v>
      </c>
      <c r="E467" s="7">
        <v>4384</v>
      </c>
      <c r="F467" s="7">
        <v>115</v>
      </c>
      <c r="G467" s="18">
        <f t="shared" si="52"/>
        <v>115</v>
      </c>
      <c r="H467" s="83">
        <v>0</v>
      </c>
      <c r="I467" s="18">
        <v>0</v>
      </c>
      <c r="J467" s="18">
        <v>0</v>
      </c>
      <c r="K467" s="66">
        <v>60</v>
      </c>
      <c r="L467" s="18">
        <v>0</v>
      </c>
      <c r="M467" s="18">
        <f t="shared" si="47"/>
        <v>4384</v>
      </c>
      <c r="N467" s="66">
        <v>115</v>
      </c>
      <c r="O467" s="66">
        <v>88</v>
      </c>
      <c r="P467" s="18">
        <v>0</v>
      </c>
      <c r="Q467" s="18">
        <f t="shared" si="48"/>
        <v>4384</v>
      </c>
      <c r="R467" s="66">
        <v>40</v>
      </c>
      <c r="S467" s="66">
        <v>16</v>
      </c>
      <c r="T467" s="18">
        <v>0</v>
      </c>
      <c r="U467" s="18">
        <f t="shared" si="49"/>
        <v>4384</v>
      </c>
      <c r="V467" s="66">
        <v>2.625</v>
      </c>
      <c r="W467" s="66">
        <v>80</v>
      </c>
      <c r="X467" s="18">
        <v>0</v>
      </c>
      <c r="Y467" s="18">
        <f t="shared" si="50"/>
        <v>0</v>
      </c>
      <c r="Z467" s="66">
        <v>9</v>
      </c>
      <c r="AA467" s="66">
        <v>275</v>
      </c>
      <c r="AB467" s="18">
        <v>0</v>
      </c>
      <c r="AC467" s="10">
        <f t="shared" si="51"/>
        <v>0</v>
      </c>
    </row>
    <row r="468" spans="1:29">
      <c r="A468" s="17">
        <v>462</v>
      </c>
      <c r="B468" s="18" t="s">
        <v>1621</v>
      </c>
      <c r="C468" s="18" t="s">
        <v>720</v>
      </c>
      <c r="D468" s="18" t="s">
        <v>26</v>
      </c>
      <c r="E468" s="7">
        <v>4296</v>
      </c>
      <c r="F468" s="7">
        <v>67</v>
      </c>
      <c r="G468" s="18">
        <f t="shared" si="52"/>
        <v>67</v>
      </c>
      <c r="H468" s="83">
        <v>0</v>
      </c>
      <c r="I468" s="18">
        <v>0</v>
      </c>
      <c r="J468" s="18">
        <v>0</v>
      </c>
      <c r="K468" s="66">
        <v>60</v>
      </c>
      <c r="L468" s="18">
        <v>0</v>
      </c>
      <c r="M468" s="18">
        <f t="shared" si="47"/>
        <v>4296</v>
      </c>
      <c r="N468" s="66">
        <v>67</v>
      </c>
      <c r="O468" s="66">
        <v>88</v>
      </c>
      <c r="P468" s="18">
        <v>0</v>
      </c>
      <c r="Q468" s="18">
        <f t="shared" si="48"/>
        <v>0</v>
      </c>
      <c r="R468" s="66">
        <v>28</v>
      </c>
      <c r="S468" s="66">
        <v>16</v>
      </c>
      <c r="T468" s="18">
        <v>0</v>
      </c>
      <c r="U468" s="18">
        <f t="shared" si="49"/>
        <v>4296</v>
      </c>
      <c r="V468" s="66">
        <v>2.2083333333333335</v>
      </c>
      <c r="W468" s="66">
        <v>80</v>
      </c>
      <c r="X468" s="18">
        <v>0</v>
      </c>
      <c r="Y468" s="18">
        <f t="shared" si="50"/>
        <v>0</v>
      </c>
      <c r="Z468" s="66">
        <v>8</v>
      </c>
      <c r="AA468" s="66">
        <v>275</v>
      </c>
      <c r="AB468" s="18">
        <v>0</v>
      </c>
      <c r="AC468" s="10">
        <f t="shared" si="51"/>
        <v>0</v>
      </c>
    </row>
    <row r="469" spans="1:29">
      <c r="A469" s="17">
        <v>463</v>
      </c>
      <c r="B469" s="18" t="s">
        <v>1621</v>
      </c>
      <c r="C469" s="18" t="s">
        <v>721</v>
      </c>
      <c r="D469" s="18" t="s">
        <v>26</v>
      </c>
      <c r="E469" s="7">
        <v>6305</v>
      </c>
      <c r="F469" s="7">
        <v>205</v>
      </c>
      <c r="G469" s="18">
        <f t="shared" si="52"/>
        <v>205</v>
      </c>
      <c r="H469" s="83">
        <v>0</v>
      </c>
      <c r="I469" s="18">
        <v>0</v>
      </c>
      <c r="J469" s="18">
        <v>0</v>
      </c>
      <c r="K469" s="66">
        <v>60</v>
      </c>
      <c r="L469" s="18">
        <v>0</v>
      </c>
      <c r="M469" s="18">
        <f t="shared" si="47"/>
        <v>6305</v>
      </c>
      <c r="N469" s="66">
        <v>205</v>
      </c>
      <c r="O469" s="66">
        <v>88</v>
      </c>
      <c r="P469" s="18">
        <v>0</v>
      </c>
      <c r="Q469" s="18">
        <f t="shared" si="48"/>
        <v>6305</v>
      </c>
      <c r="R469" s="66">
        <v>38</v>
      </c>
      <c r="S469" s="66">
        <v>16</v>
      </c>
      <c r="T469" s="18">
        <v>0</v>
      </c>
      <c r="U469" s="18">
        <f t="shared" si="49"/>
        <v>6305</v>
      </c>
      <c r="V469" s="66">
        <v>2.625</v>
      </c>
      <c r="W469" s="66">
        <v>80</v>
      </c>
      <c r="X469" s="18">
        <v>0</v>
      </c>
      <c r="Y469" s="18">
        <f t="shared" si="50"/>
        <v>0</v>
      </c>
      <c r="Z469" s="66">
        <v>11</v>
      </c>
      <c r="AA469" s="66">
        <v>275</v>
      </c>
      <c r="AB469" s="18">
        <v>0</v>
      </c>
      <c r="AC469" s="10">
        <f t="shared" si="51"/>
        <v>0</v>
      </c>
    </row>
    <row r="470" spans="1:29">
      <c r="A470" s="17">
        <v>464</v>
      </c>
      <c r="B470" s="18" t="s">
        <v>1621</v>
      </c>
      <c r="C470" s="18" t="s">
        <v>722</v>
      </c>
      <c r="D470" s="18" t="s">
        <v>26</v>
      </c>
      <c r="E470" s="7">
        <v>13738</v>
      </c>
      <c r="F470" s="7">
        <v>312</v>
      </c>
      <c r="G470" s="18">
        <f t="shared" si="52"/>
        <v>312</v>
      </c>
      <c r="H470" s="83">
        <v>0</v>
      </c>
      <c r="I470" s="18">
        <v>0</v>
      </c>
      <c r="J470" s="18">
        <v>0</v>
      </c>
      <c r="K470" s="66">
        <v>60</v>
      </c>
      <c r="L470" s="18">
        <v>0</v>
      </c>
      <c r="M470" s="18">
        <f t="shared" si="47"/>
        <v>13738</v>
      </c>
      <c r="N470" s="66">
        <v>312</v>
      </c>
      <c r="O470" s="66">
        <v>88</v>
      </c>
      <c r="P470" s="18">
        <v>0</v>
      </c>
      <c r="Q470" s="18">
        <f t="shared" si="48"/>
        <v>13738</v>
      </c>
      <c r="R470" s="66">
        <v>77</v>
      </c>
      <c r="S470" s="66">
        <v>16</v>
      </c>
      <c r="T470" s="18">
        <v>0</v>
      </c>
      <c r="U470" s="18">
        <f t="shared" si="49"/>
        <v>13738</v>
      </c>
      <c r="V470" s="66">
        <v>5.666666666666667</v>
      </c>
      <c r="W470" s="66">
        <v>80</v>
      </c>
      <c r="X470" s="18">
        <v>0</v>
      </c>
      <c r="Y470" s="18">
        <f t="shared" si="50"/>
        <v>0</v>
      </c>
      <c r="Z470" s="66">
        <v>22</v>
      </c>
      <c r="AA470" s="66">
        <v>275</v>
      </c>
      <c r="AB470" s="18">
        <v>0</v>
      </c>
      <c r="AC470" s="10">
        <f t="shared" si="51"/>
        <v>0</v>
      </c>
    </row>
    <row r="471" spans="1:29">
      <c r="A471" s="17">
        <v>465</v>
      </c>
      <c r="B471" s="18" t="s">
        <v>1621</v>
      </c>
      <c r="C471" s="18" t="s">
        <v>520</v>
      </c>
      <c r="D471" s="18" t="s">
        <v>26</v>
      </c>
      <c r="E471" s="7">
        <v>3030</v>
      </c>
      <c r="F471" s="7">
        <v>82</v>
      </c>
      <c r="G471" s="18">
        <f t="shared" si="52"/>
        <v>82</v>
      </c>
      <c r="H471" s="83">
        <v>0</v>
      </c>
      <c r="I471" s="18">
        <v>0</v>
      </c>
      <c r="J471" s="18">
        <v>0</v>
      </c>
      <c r="K471" s="66">
        <v>60</v>
      </c>
      <c r="L471" s="18">
        <v>0</v>
      </c>
      <c r="M471" s="18">
        <f t="shared" si="47"/>
        <v>3030</v>
      </c>
      <c r="N471" s="66">
        <v>82</v>
      </c>
      <c r="O471" s="66">
        <v>88</v>
      </c>
      <c r="P471" s="18">
        <v>0</v>
      </c>
      <c r="Q471" s="18">
        <f t="shared" si="48"/>
        <v>0</v>
      </c>
      <c r="R471" s="66">
        <v>15</v>
      </c>
      <c r="S471" s="66">
        <v>16</v>
      </c>
      <c r="T471" s="18">
        <v>0</v>
      </c>
      <c r="U471" s="18">
        <f t="shared" si="49"/>
        <v>0</v>
      </c>
      <c r="V471" s="66">
        <v>1.75</v>
      </c>
      <c r="W471" s="66">
        <v>80</v>
      </c>
      <c r="X471" s="18">
        <v>0</v>
      </c>
      <c r="Y471" s="18">
        <f t="shared" si="50"/>
        <v>0</v>
      </c>
      <c r="Z471" s="66">
        <v>6</v>
      </c>
      <c r="AA471" s="66">
        <v>275</v>
      </c>
      <c r="AB471" s="18">
        <v>0</v>
      </c>
      <c r="AC471" s="10">
        <f t="shared" si="51"/>
        <v>0</v>
      </c>
    </row>
    <row r="472" spans="1:29">
      <c r="A472" s="17">
        <v>466</v>
      </c>
      <c r="B472" s="18" t="s">
        <v>1621</v>
      </c>
      <c r="C472" s="18" t="s">
        <v>723</v>
      </c>
      <c r="D472" s="18" t="s">
        <v>26</v>
      </c>
      <c r="E472" s="7">
        <v>2984</v>
      </c>
      <c r="F472" s="7">
        <v>119</v>
      </c>
      <c r="G472" s="18">
        <f t="shared" si="52"/>
        <v>119</v>
      </c>
      <c r="H472" s="83">
        <v>0</v>
      </c>
      <c r="I472" s="18">
        <v>0</v>
      </c>
      <c r="J472" s="18">
        <v>0</v>
      </c>
      <c r="K472" s="66">
        <v>60</v>
      </c>
      <c r="L472" s="18">
        <v>0</v>
      </c>
      <c r="M472" s="18">
        <f t="shared" si="47"/>
        <v>2984</v>
      </c>
      <c r="N472" s="66">
        <v>119</v>
      </c>
      <c r="O472" s="66">
        <v>88</v>
      </c>
      <c r="P472" s="18">
        <v>0</v>
      </c>
      <c r="Q472" s="18">
        <f t="shared" si="48"/>
        <v>2984</v>
      </c>
      <c r="R472" s="66">
        <v>76</v>
      </c>
      <c r="S472" s="66">
        <v>16</v>
      </c>
      <c r="T472" s="18">
        <v>0</v>
      </c>
      <c r="U472" s="18">
        <f t="shared" si="49"/>
        <v>2984</v>
      </c>
      <c r="V472" s="66">
        <v>5.083333333333333</v>
      </c>
      <c r="W472" s="66">
        <v>80</v>
      </c>
      <c r="X472" s="18">
        <v>0</v>
      </c>
      <c r="Y472" s="18">
        <f t="shared" si="50"/>
        <v>0</v>
      </c>
      <c r="Z472" s="66">
        <v>9</v>
      </c>
      <c r="AA472" s="66">
        <v>275</v>
      </c>
      <c r="AB472" s="18">
        <v>0</v>
      </c>
      <c r="AC472" s="10">
        <f t="shared" si="51"/>
        <v>0</v>
      </c>
    </row>
    <row r="473" spans="1:29">
      <c r="A473" s="17">
        <v>467</v>
      </c>
      <c r="B473" s="18" t="s">
        <v>1621</v>
      </c>
      <c r="C473" s="18" t="s">
        <v>724</v>
      </c>
      <c r="D473" s="18" t="s">
        <v>26</v>
      </c>
      <c r="E473" s="7">
        <v>4791</v>
      </c>
      <c r="F473" s="7">
        <v>97</v>
      </c>
      <c r="G473" s="18">
        <f t="shared" si="52"/>
        <v>97</v>
      </c>
      <c r="H473" s="83">
        <v>0</v>
      </c>
      <c r="I473" s="18">
        <v>0</v>
      </c>
      <c r="J473" s="18">
        <v>0</v>
      </c>
      <c r="K473" s="66">
        <v>60</v>
      </c>
      <c r="L473" s="18">
        <v>0</v>
      </c>
      <c r="M473" s="18">
        <f t="shared" si="47"/>
        <v>4791</v>
      </c>
      <c r="N473" s="66">
        <v>97</v>
      </c>
      <c r="O473" s="66">
        <v>88</v>
      </c>
      <c r="P473" s="18">
        <v>0</v>
      </c>
      <c r="Q473" s="18">
        <f t="shared" si="48"/>
        <v>4791</v>
      </c>
      <c r="R473" s="66">
        <v>42</v>
      </c>
      <c r="S473" s="66">
        <v>16</v>
      </c>
      <c r="T473" s="18">
        <v>0</v>
      </c>
      <c r="U473" s="18">
        <f t="shared" si="49"/>
        <v>4791</v>
      </c>
      <c r="V473" s="66">
        <v>3</v>
      </c>
      <c r="W473" s="66">
        <v>80</v>
      </c>
      <c r="X473" s="18">
        <v>0</v>
      </c>
      <c r="Y473" s="18">
        <f t="shared" si="50"/>
        <v>0</v>
      </c>
      <c r="Z473" s="66">
        <v>5</v>
      </c>
      <c r="AA473" s="66">
        <v>275</v>
      </c>
      <c r="AB473" s="18">
        <v>0</v>
      </c>
      <c r="AC473" s="10">
        <f t="shared" si="51"/>
        <v>0</v>
      </c>
    </row>
    <row r="474" spans="1:29">
      <c r="A474" s="17">
        <v>468</v>
      </c>
      <c r="B474" s="18" t="s">
        <v>1621</v>
      </c>
      <c r="C474" s="18" t="s">
        <v>643</v>
      </c>
      <c r="D474" s="18" t="s">
        <v>26</v>
      </c>
      <c r="E474" s="7">
        <v>9008</v>
      </c>
      <c r="F474" s="7">
        <v>52</v>
      </c>
      <c r="G474" s="18">
        <f t="shared" si="52"/>
        <v>52</v>
      </c>
      <c r="H474" s="83">
        <v>0</v>
      </c>
      <c r="I474" s="18">
        <v>0</v>
      </c>
      <c r="J474" s="18">
        <v>0</v>
      </c>
      <c r="K474" s="66">
        <v>60</v>
      </c>
      <c r="L474" s="18">
        <v>0</v>
      </c>
      <c r="M474" s="18">
        <f t="shared" si="47"/>
        <v>0</v>
      </c>
      <c r="N474" s="66">
        <v>52</v>
      </c>
      <c r="O474" s="66">
        <v>88</v>
      </c>
      <c r="P474" s="18">
        <v>0</v>
      </c>
      <c r="Q474" s="18">
        <f t="shared" si="48"/>
        <v>0</v>
      </c>
      <c r="R474" s="66">
        <v>42</v>
      </c>
      <c r="S474" s="66">
        <v>16</v>
      </c>
      <c r="T474" s="18">
        <v>0</v>
      </c>
      <c r="U474" s="18">
        <f t="shared" si="49"/>
        <v>9008</v>
      </c>
      <c r="V474" s="66">
        <v>3.7083333333333335</v>
      </c>
      <c r="W474" s="66">
        <v>80</v>
      </c>
      <c r="X474" s="18">
        <v>0</v>
      </c>
      <c r="Y474" s="18">
        <f t="shared" si="50"/>
        <v>0</v>
      </c>
      <c r="Z474" s="66">
        <v>6</v>
      </c>
      <c r="AA474" s="66">
        <v>275</v>
      </c>
      <c r="AB474" s="18">
        <v>0</v>
      </c>
      <c r="AC474" s="10">
        <f t="shared" si="51"/>
        <v>0</v>
      </c>
    </row>
    <row r="475" spans="1:29">
      <c r="A475" s="17">
        <v>469</v>
      </c>
      <c r="B475" s="18" t="s">
        <v>1621</v>
      </c>
      <c r="C475" s="18" t="s">
        <v>725</v>
      </c>
      <c r="D475" s="18" t="s">
        <v>26</v>
      </c>
      <c r="E475" s="7">
        <v>5902</v>
      </c>
      <c r="F475" s="7">
        <v>97</v>
      </c>
      <c r="G475" s="18">
        <f t="shared" si="52"/>
        <v>97</v>
      </c>
      <c r="H475" s="83">
        <v>0</v>
      </c>
      <c r="I475" s="18">
        <v>0</v>
      </c>
      <c r="J475" s="18">
        <v>0</v>
      </c>
      <c r="K475" s="66">
        <v>60</v>
      </c>
      <c r="L475" s="18">
        <v>0</v>
      </c>
      <c r="M475" s="18">
        <f t="shared" si="47"/>
        <v>5902</v>
      </c>
      <c r="N475" s="66">
        <v>97</v>
      </c>
      <c r="O475" s="66">
        <v>88</v>
      </c>
      <c r="P475" s="18">
        <v>0</v>
      </c>
      <c r="Q475" s="18">
        <f t="shared" si="48"/>
        <v>5902</v>
      </c>
      <c r="R475" s="66">
        <v>39</v>
      </c>
      <c r="S475" s="66">
        <v>16</v>
      </c>
      <c r="T475" s="18">
        <v>0</v>
      </c>
      <c r="U475" s="18">
        <f t="shared" si="49"/>
        <v>5902</v>
      </c>
      <c r="V475" s="66">
        <v>2.9583333333333335</v>
      </c>
      <c r="W475" s="66">
        <v>80</v>
      </c>
      <c r="X475" s="18">
        <v>0</v>
      </c>
      <c r="Y475" s="18">
        <f t="shared" si="50"/>
        <v>0</v>
      </c>
      <c r="Z475" s="66">
        <v>7</v>
      </c>
      <c r="AA475" s="66">
        <v>275</v>
      </c>
      <c r="AB475" s="18">
        <v>0</v>
      </c>
      <c r="AC475" s="10">
        <f t="shared" si="51"/>
        <v>0</v>
      </c>
    </row>
    <row r="476" spans="1:29">
      <c r="A476" s="17">
        <v>470</v>
      </c>
      <c r="B476" s="18" t="s">
        <v>1621</v>
      </c>
      <c r="C476" s="18" t="s">
        <v>726</v>
      </c>
      <c r="D476" s="18" t="s">
        <v>26</v>
      </c>
      <c r="E476" s="7">
        <v>3201</v>
      </c>
      <c r="F476" s="7">
        <v>53</v>
      </c>
      <c r="G476" s="18">
        <f t="shared" si="52"/>
        <v>53</v>
      </c>
      <c r="H476" s="83">
        <v>0</v>
      </c>
      <c r="I476" s="18">
        <v>0</v>
      </c>
      <c r="J476" s="18">
        <v>0</v>
      </c>
      <c r="K476" s="66">
        <v>60</v>
      </c>
      <c r="L476" s="18">
        <v>0</v>
      </c>
      <c r="M476" s="18">
        <f t="shared" si="47"/>
        <v>0</v>
      </c>
      <c r="N476" s="66">
        <v>53</v>
      </c>
      <c r="O476" s="66">
        <v>88</v>
      </c>
      <c r="P476" s="18">
        <v>0</v>
      </c>
      <c r="Q476" s="18">
        <f t="shared" si="48"/>
        <v>0</v>
      </c>
      <c r="R476" s="66">
        <v>20</v>
      </c>
      <c r="S476" s="66">
        <v>16</v>
      </c>
      <c r="T476" s="18">
        <v>0</v>
      </c>
      <c r="U476" s="18">
        <f t="shared" si="49"/>
        <v>3201</v>
      </c>
      <c r="V476" s="66">
        <v>1.8333333333333333</v>
      </c>
      <c r="W476" s="66">
        <v>80</v>
      </c>
      <c r="X476" s="18">
        <v>0</v>
      </c>
      <c r="Y476" s="18">
        <f t="shared" si="50"/>
        <v>0</v>
      </c>
      <c r="Z476" s="66">
        <v>3</v>
      </c>
      <c r="AA476" s="66">
        <v>275</v>
      </c>
      <c r="AB476" s="18">
        <v>0</v>
      </c>
      <c r="AC476" s="10">
        <f t="shared" si="51"/>
        <v>0</v>
      </c>
    </row>
    <row r="477" spans="1:29">
      <c r="A477" s="17">
        <v>471</v>
      </c>
      <c r="B477" s="18" t="s">
        <v>1621</v>
      </c>
      <c r="C477" s="18" t="s">
        <v>727</v>
      </c>
      <c r="D477" s="18" t="s">
        <v>26</v>
      </c>
      <c r="E477" s="7">
        <v>3789</v>
      </c>
      <c r="F477" s="7">
        <v>48</v>
      </c>
      <c r="G477" s="18">
        <f t="shared" si="52"/>
        <v>48</v>
      </c>
      <c r="H477" s="83">
        <v>0</v>
      </c>
      <c r="I477" s="18">
        <v>0</v>
      </c>
      <c r="J477" s="18">
        <v>0</v>
      </c>
      <c r="K477" s="66">
        <v>60</v>
      </c>
      <c r="L477" s="18">
        <v>0</v>
      </c>
      <c r="M477" s="18">
        <f t="shared" ref="M477:M539" si="53">IF((F477&gt;K477),E477,0)</f>
        <v>0</v>
      </c>
      <c r="N477" s="66">
        <v>48</v>
      </c>
      <c r="O477" s="66">
        <v>88</v>
      </c>
      <c r="P477" s="18">
        <v>0</v>
      </c>
      <c r="Q477" s="18">
        <f t="shared" ref="Q477:Q539" si="54">IF((N477&gt;O477),E477,0)</f>
        <v>0</v>
      </c>
      <c r="R477" s="66">
        <v>17</v>
      </c>
      <c r="S477" s="66">
        <v>16</v>
      </c>
      <c r="T477" s="18">
        <v>0</v>
      </c>
      <c r="U477" s="18">
        <f t="shared" ref="U477:U539" si="55">IF((R477&gt;S477),E477,0)</f>
        <v>3789</v>
      </c>
      <c r="V477" s="66">
        <v>1.2916666666666667</v>
      </c>
      <c r="W477" s="66">
        <v>80</v>
      </c>
      <c r="X477" s="18">
        <v>0</v>
      </c>
      <c r="Y477" s="18">
        <f t="shared" ref="Y477:Y539" si="56">IF((V477&gt;W477),E477,0)</f>
        <v>0</v>
      </c>
      <c r="Z477" s="66">
        <v>5</v>
      </c>
      <c r="AA477" s="66">
        <v>275</v>
      </c>
      <c r="AB477" s="18">
        <v>0</v>
      </c>
      <c r="AC477" s="10">
        <f t="shared" ref="AC477:AC539" si="57">IF((Z477&gt;AA477),E477,0)</f>
        <v>0</v>
      </c>
    </row>
    <row r="478" spans="1:29">
      <c r="A478" s="17">
        <v>472</v>
      </c>
      <c r="B478" s="18" t="s">
        <v>1621</v>
      </c>
      <c r="C478" s="64" t="s">
        <v>318</v>
      </c>
      <c r="D478" s="18" t="s">
        <v>26</v>
      </c>
      <c r="E478" s="7">
        <v>0</v>
      </c>
      <c r="F478" s="7">
        <v>0</v>
      </c>
      <c r="G478" s="18">
        <f t="shared" si="52"/>
        <v>0</v>
      </c>
      <c r="H478" s="7">
        <v>0</v>
      </c>
      <c r="I478" s="18">
        <v>0</v>
      </c>
      <c r="J478" s="18">
        <v>0</v>
      </c>
      <c r="K478" s="66">
        <v>60</v>
      </c>
      <c r="L478" s="18">
        <v>0</v>
      </c>
      <c r="M478" s="18">
        <f t="shared" si="53"/>
        <v>0</v>
      </c>
      <c r="N478" s="66">
        <v>0</v>
      </c>
      <c r="O478" s="66">
        <v>88</v>
      </c>
      <c r="P478" s="18">
        <v>0</v>
      </c>
      <c r="Q478" s="18">
        <f t="shared" si="54"/>
        <v>0</v>
      </c>
      <c r="R478" s="66">
        <v>1</v>
      </c>
      <c r="S478" s="66">
        <v>16</v>
      </c>
      <c r="T478" s="18">
        <v>0</v>
      </c>
      <c r="U478" s="18">
        <f t="shared" si="55"/>
        <v>0</v>
      </c>
      <c r="V478" s="66">
        <v>8.3333333333333329E-2</v>
      </c>
      <c r="W478" s="66">
        <v>80</v>
      </c>
      <c r="X478" s="18">
        <v>0</v>
      </c>
      <c r="Y478" s="18">
        <f t="shared" si="56"/>
        <v>0</v>
      </c>
      <c r="Z478" s="66">
        <v>0</v>
      </c>
      <c r="AA478" s="66">
        <v>275</v>
      </c>
      <c r="AB478" s="18">
        <v>0</v>
      </c>
      <c r="AC478" s="10">
        <f t="shared" si="57"/>
        <v>0</v>
      </c>
    </row>
    <row r="479" spans="1:29">
      <c r="A479" s="17">
        <v>473</v>
      </c>
      <c r="B479" s="18" t="s">
        <v>1621</v>
      </c>
      <c r="C479" s="18" t="s">
        <v>728</v>
      </c>
      <c r="D479" s="18" t="s">
        <v>26</v>
      </c>
      <c r="E479" s="7">
        <v>10914</v>
      </c>
      <c r="F479" s="7">
        <v>165</v>
      </c>
      <c r="G479" s="18">
        <f t="shared" si="52"/>
        <v>165</v>
      </c>
      <c r="H479" s="83">
        <v>0</v>
      </c>
      <c r="I479" s="18">
        <v>0</v>
      </c>
      <c r="J479" s="18">
        <v>0</v>
      </c>
      <c r="K479" s="66">
        <v>60</v>
      </c>
      <c r="L479" s="18">
        <v>0</v>
      </c>
      <c r="M479" s="18">
        <f t="shared" si="53"/>
        <v>10914</v>
      </c>
      <c r="N479" s="66">
        <v>165</v>
      </c>
      <c r="O479" s="66">
        <v>88</v>
      </c>
      <c r="P479" s="18">
        <v>0</v>
      </c>
      <c r="Q479" s="18">
        <f t="shared" si="54"/>
        <v>10914</v>
      </c>
      <c r="R479" s="66">
        <v>9</v>
      </c>
      <c r="S479" s="66">
        <v>16</v>
      </c>
      <c r="T479" s="18">
        <v>0</v>
      </c>
      <c r="U479" s="18">
        <f t="shared" si="55"/>
        <v>0</v>
      </c>
      <c r="V479" s="66">
        <v>1.3333333333333333</v>
      </c>
      <c r="W479" s="66">
        <v>80</v>
      </c>
      <c r="X479" s="18">
        <v>0</v>
      </c>
      <c r="Y479" s="18">
        <f t="shared" si="56"/>
        <v>0</v>
      </c>
      <c r="Z479" s="66">
        <v>4</v>
      </c>
      <c r="AA479" s="66">
        <v>275</v>
      </c>
      <c r="AB479" s="18">
        <v>0</v>
      </c>
      <c r="AC479" s="10">
        <f t="shared" si="57"/>
        <v>0</v>
      </c>
    </row>
    <row r="480" spans="1:29">
      <c r="A480" s="17">
        <v>474</v>
      </c>
      <c r="B480" s="18" t="s">
        <v>1621</v>
      </c>
      <c r="C480" s="18" t="s">
        <v>729</v>
      </c>
      <c r="D480" s="18" t="s">
        <v>26</v>
      </c>
      <c r="E480" s="7">
        <v>7527</v>
      </c>
      <c r="F480" s="7">
        <v>98</v>
      </c>
      <c r="G480" s="18">
        <f t="shared" si="52"/>
        <v>98</v>
      </c>
      <c r="H480" s="83">
        <v>0</v>
      </c>
      <c r="I480" s="18">
        <v>0</v>
      </c>
      <c r="J480" s="18">
        <v>0</v>
      </c>
      <c r="K480" s="66">
        <v>60</v>
      </c>
      <c r="L480" s="18">
        <v>0</v>
      </c>
      <c r="M480" s="18">
        <f t="shared" si="53"/>
        <v>7527</v>
      </c>
      <c r="N480" s="66">
        <v>98</v>
      </c>
      <c r="O480" s="66">
        <v>88</v>
      </c>
      <c r="P480" s="18">
        <v>0</v>
      </c>
      <c r="Q480" s="18">
        <f t="shared" si="54"/>
        <v>7527</v>
      </c>
      <c r="R480" s="66">
        <v>63</v>
      </c>
      <c r="S480" s="66">
        <v>16</v>
      </c>
      <c r="T480" s="18">
        <v>0</v>
      </c>
      <c r="U480" s="18">
        <f t="shared" si="55"/>
        <v>7527</v>
      </c>
      <c r="V480" s="66">
        <v>7.75</v>
      </c>
      <c r="W480" s="66">
        <v>80</v>
      </c>
      <c r="X480" s="18">
        <v>0</v>
      </c>
      <c r="Y480" s="18">
        <f t="shared" si="56"/>
        <v>0</v>
      </c>
      <c r="Z480" s="66">
        <v>4</v>
      </c>
      <c r="AA480" s="66">
        <v>275</v>
      </c>
      <c r="AB480" s="18">
        <v>0</v>
      </c>
      <c r="AC480" s="10">
        <f t="shared" si="57"/>
        <v>0</v>
      </c>
    </row>
    <row r="481" spans="1:29">
      <c r="A481" s="17">
        <v>475</v>
      </c>
      <c r="B481" s="18" t="s">
        <v>1621</v>
      </c>
      <c r="C481" s="18" t="s">
        <v>730</v>
      </c>
      <c r="D481" s="18" t="s">
        <v>26</v>
      </c>
      <c r="E481" s="7">
        <v>7865</v>
      </c>
      <c r="F481" s="7">
        <v>206</v>
      </c>
      <c r="G481" s="18">
        <f t="shared" si="52"/>
        <v>206</v>
      </c>
      <c r="H481" s="83">
        <v>0</v>
      </c>
      <c r="I481" s="18">
        <v>0</v>
      </c>
      <c r="J481" s="18">
        <v>0</v>
      </c>
      <c r="K481" s="66">
        <v>60</v>
      </c>
      <c r="L481" s="18">
        <v>0</v>
      </c>
      <c r="M481" s="18">
        <f t="shared" si="53"/>
        <v>7865</v>
      </c>
      <c r="N481" s="66">
        <v>206</v>
      </c>
      <c r="O481" s="66">
        <v>88</v>
      </c>
      <c r="P481" s="18">
        <v>0</v>
      </c>
      <c r="Q481" s="18">
        <f t="shared" si="54"/>
        <v>7865</v>
      </c>
      <c r="R481" s="66">
        <v>60</v>
      </c>
      <c r="S481" s="66">
        <v>16</v>
      </c>
      <c r="T481" s="18">
        <v>0</v>
      </c>
      <c r="U481" s="18">
        <f t="shared" si="55"/>
        <v>7865</v>
      </c>
      <c r="V481" s="66">
        <v>6.583333333333333</v>
      </c>
      <c r="W481" s="66">
        <v>80</v>
      </c>
      <c r="X481" s="18">
        <v>0</v>
      </c>
      <c r="Y481" s="18">
        <f t="shared" si="56"/>
        <v>0</v>
      </c>
      <c r="Z481" s="66">
        <v>14</v>
      </c>
      <c r="AA481" s="66">
        <v>275</v>
      </c>
      <c r="AB481" s="18">
        <v>0</v>
      </c>
      <c r="AC481" s="10">
        <f t="shared" si="57"/>
        <v>0</v>
      </c>
    </row>
    <row r="482" spans="1:29">
      <c r="A482" s="17">
        <v>476</v>
      </c>
      <c r="B482" s="18" t="s">
        <v>1621</v>
      </c>
      <c r="C482" s="18" t="s">
        <v>731</v>
      </c>
      <c r="D482" s="18" t="s">
        <v>26</v>
      </c>
      <c r="E482" s="7">
        <v>8727</v>
      </c>
      <c r="F482" s="7">
        <v>174</v>
      </c>
      <c r="G482" s="18">
        <f t="shared" si="52"/>
        <v>174</v>
      </c>
      <c r="H482" s="83">
        <v>0</v>
      </c>
      <c r="I482" s="18">
        <v>0</v>
      </c>
      <c r="J482" s="18">
        <v>0</v>
      </c>
      <c r="K482" s="66">
        <v>60</v>
      </c>
      <c r="L482" s="18">
        <v>0</v>
      </c>
      <c r="M482" s="18">
        <f t="shared" si="53"/>
        <v>8727</v>
      </c>
      <c r="N482" s="66">
        <v>174</v>
      </c>
      <c r="O482" s="66">
        <v>88</v>
      </c>
      <c r="P482" s="18">
        <v>0</v>
      </c>
      <c r="Q482" s="18">
        <f t="shared" si="54"/>
        <v>8727</v>
      </c>
      <c r="R482" s="66">
        <v>60</v>
      </c>
      <c r="S482" s="66">
        <v>16</v>
      </c>
      <c r="T482" s="18">
        <v>0</v>
      </c>
      <c r="U482" s="18">
        <f t="shared" si="55"/>
        <v>8727</v>
      </c>
      <c r="V482" s="66">
        <v>7.333333333333333</v>
      </c>
      <c r="W482" s="66">
        <v>80</v>
      </c>
      <c r="X482" s="18">
        <v>0</v>
      </c>
      <c r="Y482" s="18">
        <f t="shared" si="56"/>
        <v>0</v>
      </c>
      <c r="Z482" s="66">
        <v>12</v>
      </c>
      <c r="AA482" s="66">
        <v>275</v>
      </c>
      <c r="AB482" s="18">
        <v>0</v>
      </c>
      <c r="AC482" s="10">
        <f t="shared" si="57"/>
        <v>0</v>
      </c>
    </row>
    <row r="483" spans="1:29">
      <c r="A483" s="17">
        <v>477</v>
      </c>
      <c r="B483" s="18" t="s">
        <v>1621</v>
      </c>
      <c r="C483" s="18" t="s">
        <v>403</v>
      </c>
      <c r="D483" s="18" t="s">
        <v>26</v>
      </c>
      <c r="E483" s="7">
        <v>8430</v>
      </c>
      <c r="F483" s="7">
        <v>75</v>
      </c>
      <c r="G483" s="18">
        <f t="shared" si="52"/>
        <v>75</v>
      </c>
      <c r="H483" s="83">
        <v>0</v>
      </c>
      <c r="I483" s="18">
        <v>0</v>
      </c>
      <c r="J483" s="18">
        <v>0</v>
      </c>
      <c r="K483" s="66">
        <v>60</v>
      </c>
      <c r="L483" s="18">
        <v>0</v>
      </c>
      <c r="M483" s="18">
        <f t="shared" si="53"/>
        <v>8430</v>
      </c>
      <c r="N483" s="66">
        <v>75</v>
      </c>
      <c r="O483" s="66">
        <v>88</v>
      </c>
      <c r="P483" s="18">
        <v>0</v>
      </c>
      <c r="Q483" s="18">
        <f t="shared" si="54"/>
        <v>0</v>
      </c>
      <c r="R483" s="66">
        <v>114</v>
      </c>
      <c r="S483" s="66">
        <v>16</v>
      </c>
      <c r="T483" s="18">
        <v>0</v>
      </c>
      <c r="U483" s="18">
        <f t="shared" si="55"/>
        <v>8430</v>
      </c>
      <c r="V483" s="66">
        <v>14</v>
      </c>
      <c r="W483" s="66">
        <v>80</v>
      </c>
      <c r="X483" s="18">
        <v>0</v>
      </c>
      <c r="Y483" s="18">
        <f t="shared" si="56"/>
        <v>0</v>
      </c>
      <c r="Z483" s="66">
        <v>11</v>
      </c>
      <c r="AA483" s="66">
        <v>275</v>
      </c>
      <c r="AB483" s="18">
        <v>0</v>
      </c>
      <c r="AC483" s="10">
        <f t="shared" si="57"/>
        <v>0</v>
      </c>
    </row>
    <row r="484" spans="1:29">
      <c r="A484" s="17">
        <v>478</v>
      </c>
      <c r="B484" s="18" t="s">
        <v>1621</v>
      </c>
      <c r="C484" s="18" t="s">
        <v>732</v>
      </c>
      <c r="D484" s="18" t="s">
        <v>26</v>
      </c>
      <c r="E484" s="7">
        <v>3511</v>
      </c>
      <c r="F484" s="7">
        <v>156</v>
      </c>
      <c r="G484" s="18">
        <f t="shared" si="52"/>
        <v>156</v>
      </c>
      <c r="H484" s="83">
        <v>0</v>
      </c>
      <c r="I484" s="18">
        <v>0</v>
      </c>
      <c r="J484" s="18">
        <v>0</v>
      </c>
      <c r="K484" s="66">
        <v>60</v>
      </c>
      <c r="L484" s="18">
        <v>0</v>
      </c>
      <c r="M484" s="18">
        <f t="shared" si="53"/>
        <v>3511</v>
      </c>
      <c r="N484" s="66">
        <v>156</v>
      </c>
      <c r="O484" s="66">
        <v>88</v>
      </c>
      <c r="P484" s="18">
        <v>0</v>
      </c>
      <c r="Q484" s="18">
        <f t="shared" si="54"/>
        <v>3511</v>
      </c>
      <c r="R484" s="66">
        <v>64</v>
      </c>
      <c r="S484" s="66">
        <v>16</v>
      </c>
      <c r="T484" s="18">
        <v>0</v>
      </c>
      <c r="U484" s="18">
        <f t="shared" si="55"/>
        <v>3511</v>
      </c>
      <c r="V484" s="66">
        <v>10.166666666666666</v>
      </c>
      <c r="W484" s="66">
        <v>80</v>
      </c>
      <c r="X484" s="18">
        <v>0</v>
      </c>
      <c r="Y484" s="18">
        <f t="shared" si="56"/>
        <v>0</v>
      </c>
      <c r="Z484" s="66">
        <v>19</v>
      </c>
      <c r="AA484" s="66">
        <v>275</v>
      </c>
      <c r="AB484" s="18">
        <v>0</v>
      </c>
      <c r="AC484" s="10">
        <f t="shared" si="57"/>
        <v>0</v>
      </c>
    </row>
    <row r="485" spans="1:29">
      <c r="A485" s="17">
        <v>479</v>
      </c>
      <c r="B485" s="18" t="s">
        <v>1621</v>
      </c>
      <c r="C485" s="18" t="s">
        <v>733</v>
      </c>
      <c r="D485" s="18" t="s">
        <v>26</v>
      </c>
      <c r="E485" s="7">
        <v>5339</v>
      </c>
      <c r="F485" s="7">
        <v>144</v>
      </c>
      <c r="G485" s="18">
        <f t="shared" si="52"/>
        <v>144</v>
      </c>
      <c r="H485" s="83">
        <v>0</v>
      </c>
      <c r="I485" s="18">
        <v>0</v>
      </c>
      <c r="J485" s="18">
        <v>0</v>
      </c>
      <c r="K485" s="66">
        <v>60</v>
      </c>
      <c r="L485" s="18">
        <v>0</v>
      </c>
      <c r="M485" s="18">
        <f t="shared" si="53"/>
        <v>5339</v>
      </c>
      <c r="N485" s="66">
        <v>144</v>
      </c>
      <c r="O485" s="66">
        <v>88</v>
      </c>
      <c r="P485" s="18">
        <v>0</v>
      </c>
      <c r="Q485" s="18">
        <f t="shared" si="54"/>
        <v>5339</v>
      </c>
      <c r="R485" s="66">
        <v>105</v>
      </c>
      <c r="S485" s="66">
        <v>16</v>
      </c>
      <c r="T485" s="18">
        <v>0</v>
      </c>
      <c r="U485" s="18">
        <f t="shared" si="55"/>
        <v>5339</v>
      </c>
      <c r="V485" s="66">
        <v>13.208333333333334</v>
      </c>
      <c r="W485" s="66">
        <v>80</v>
      </c>
      <c r="X485" s="18">
        <v>0</v>
      </c>
      <c r="Y485" s="18">
        <f t="shared" si="56"/>
        <v>0</v>
      </c>
      <c r="Z485" s="66">
        <v>15</v>
      </c>
      <c r="AA485" s="66">
        <v>275</v>
      </c>
      <c r="AB485" s="18">
        <v>0</v>
      </c>
      <c r="AC485" s="10">
        <f t="shared" si="57"/>
        <v>0</v>
      </c>
    </row>
    <row r="486" spans="1:29">
      <c r="A486" s="17">
        <v>480</v>
      </c>
      <c r="B486" s="18" t="s">
        <v>1621</v>
      </c>
      <c r="C486" s="18" t="s">
        <v>734</v>
      </c>
      <c r="D486" s="18" t="s">
        <v>26</v>
      </c>
      <c r="E486" s="7">
        <v>9355</v>
      </c>
      <c r="F486" s="7">
        <v>127</v>
      </c>
      <c r="G486" s="18">
        <f t="shared" si="52"/>
        <v>127</v>
      </c>
      <c r="H486" s="83">
        <v>0</v>
      </c>
      <c r="I486" s="18">
        <v>0</v>
      </c>
      <c r="J486" s="18">
        <v>0</v>
      </c>
      <c r="K486" s="66">
        <v>60</v>
      </c>
      <c r="L486" s="18">
        <v>0</v>
      </c>
      <c r="M486" s="18">
        <f t="shared" si="53"/>
        <v>9355</v>
      </c>
      <c r="N486" s="66">
        <v>127</v>
      </c>
      <c r="O486" s="66">
        <v>88</v>
      </c>
      <c r="P486" s="18">
        <v>0</v>
      </c>
      <c r="Q486" s="18">
        <f t="shared" si="54"/>
        <v>9355</v>
      </c>
      <c r="R486" s="66">
        <v>85</v>
      </c>
      <c r="S486" s="66">
        <v>16</v>
      </c>
      <c r="T486" s="18">
        <v>0</v>
      </c>
      <c r="U486" s="18">
        <f t="shared" si="55"/>
        <v>9355</v>
      </c>
      <c r="V486" s="66">
        <v>7.416666666666667</v>
      </c>
      <c r="W486" s="66">
        <v>80</v>
      </c>
      <c r="X486" s="18">
        <v>0</v>
      </c>
      <c r="Y486" s="18">
        <f t="shared" si="56"/>
        <v>0</v>
      </c>
      <c r="Z486" s="66">
        <v>25</v>
      </c>
      <c r="AA486" s="66">
        <v>275</v>
      </c>
      <c r="AB486" s="18">
        <v>0</v>
      </c>
      <c r="AC486" s="10">
        <f t="shared" si="57"/>
        <v>0</v>
      </c>
    </row>
    <row r="487" spans="1:29">
      <c r="A487" s="17">
        <v>481</v>
      </c>
      <c r="B487" s="18" t="s">
        <v>1621</v>
      </c>
      <c r="C487" s="18" t="s">
        <v>723</v>
      </c>
      <c r="D487" s="18" t="s">
        <v>26</v>
      </c>
      <c r="E487" s="7">
        <v>5854</v>
      </c>
      <c r="F487" s="7">
        <v>63</v>
      </c>
      <c r="G487" s="18">
        <f t="shared" si="52"/>
        <v>63</v>
      </c>
      <c r="H487" s="83">
        <v>0</v>
      </c>
      <c r="I487" s="18">
        <v>0</v>
      </c>
      <c r="J487" s="18">
        <v>0</v>
      </c>
      <c r="K487" s="66">
        <v>60</v>
      </c>
      <c r="L487" s="18">
        <v>0</v>
      </c>
      <c r="M487" s="18">
        <f t="shared" si="53"/>
        <v>5854</v>
      </c>
      <c r="N487" s="66">
        <v>63</v>
      </c>
      <c r="O487" s="66">
        <v>88</v>
      </c>
      <c r="P487" s="18">
        <v>0</v>
      </c>
      <c r="Q487" s="18">
        <f t="shared" si="54"/>
        <v>0</v>
      </c>
      <c r="R487" s="66">
        <v>59</v>
      </c>
      <c r="S487" s="66">
        <v>16</v>
      </c>
      <c r="T487" s="18">
        <v>0</v>
      </c>
      <c r="U487" s="18">
        <f t="shared" si="55"/>
        <v>5854</v>
      </c>
      <c r="V487" s="66">
        <v>5.583333333333333</v>
      </c>
      <c r="W487" s="66">
        <v>80</v>
      </c>
      <c r="X487" s="18">
        <v>0</v>
      </c>
      <c r="Y487" s="18">
        <f t="shared" si="56"/>
        <v>0</v>
      </c>
      <c r="Z487" s="66">
        <v>7</v>
      </c>
      <c r="AA487" s="66">
        <v>275</v>
      </c>
      <c r="AB487" s="18">
        <v>0</v>
      </c>
      <c r="AC487" s="10">
        <f t="shared" si="57"/>
        <v>0</v>
      </c>
    </row>
    <row r="488" spans="1:29">
      <c r="A488" s="17">
        <v>482</v>
      </c>
      <c r="B488" s="18" t="s">
        <v>1621</v>
      </c>
      <c r="C488" s="18" t="s">
        <v>735</v>
      </c>
      <c r="D488" s="18" t="s">
        <v>26</v>
      </c>
      <c r="E488" s="7">
        <v>6546</v>
      </c>
      <c r="F488" s="7">
        <v>84</v>
      </c>
      <c r="G488" s="18">
        <f t="shared" si="52"/>
        <v>84</v>
      </c>
      <c r="H488" s="83">
        <v>0</v>
      </c>
      <c r="I488" s="18">
        <v>0</v>
      </c>
      <c r="J488" s="18">
        <v>0</v>
      </c>
      <c r="K488" s="66">
        <v>60</v>
      </c>
      <c r="L488" s="18">
        <v>0</v>
      </c>
      <c r="M488" s="18">
        <f t="shared" si="53"/>
        <v>6546</v>
      </c>
      <c r="N488" s="66">
        <v>84</v>
      </c>
      <c r="O488" s="66">
        <v>88</v>
      </c>
      <c r="P488" s="18">
        <v>0</v>
      </c>
      <c r="Q488" s="18">
        <f t="shared" si="54"/>
        <v>0</v>
      </c>
      <c r="R488" s="66">
        <v>62</v>
      </c>
      <c r="S488" s="66">
        <v>16</v>
      </c>
      <c r="T488" s="18">
        <v>0</v>
      </c>
      <c r="U488" s="18">
        <f t="shared" si="55"/>
        <v>6546</v>
      </c>
      <c r="V488" s="66">
        <v>6</v>
      </c>
      <c r="W488" s="66">
        <v>80</v>
      </c>
      <c r="X488" s="18">
        <v>0</v>
      </c>
      <c r="Y488" s="18">
        <f t="shared" si="56"/>
        <v>0</v>
      </c>
      <c r="Z488" s="66">
        <v>3</v>
      </c>
      <c r="AA488" s="66">
        <v>275</v>
      </c>
      <c r="AB488" s="18">
        <v>0</v>
      </c>
      <c r="AC488" s="10">
        <f t="shared" si="57"/>
        <v>0</v>
      </c>
    </row>
    <row r="489" spans="1:29">
      <c r="A489" s="17">
        <v>483</v>
      </c>
      <c r="B489" s="18" t="s">
        <v>1621</v>
      </c>
      <c r="C489" s="18" t="s">
        <v>736</v>
      </c>
      <c r="D489" s="18" t="s">
        <v>26</v>
      </c>
      <c r="E489" s="7">
        <v>5357</v>
      </c>
      <c r="F489" s="7">
        <v>87</v>
      </c>
      <c r="G489" s="18">
        <f t="shared" si="52"/>
        <v>87</v>
      </c>
      <c r="H489" s="83">
        <v>0</v>
      </c>
      <c r="I489" s="18">
        <v>0</v>
      </c>
      <c r="J489" s="18">
        <v>0</v>
      </c>
      <c r="K489" s="66">
        <v>60</v>
      </c>
      <c r="L489" s="18">
        <v>0</v>
      </c>
      <c r="M489" s="18">
        <f t="shared" si="53"/>
        <v>5357</v>
      </c>
      <c r="N489" s="66">
        <v>87</v>
      </c>
      <c r="O489" s="66">
        <v>88</v>
      </c>
      <c r="P489" s="18">
        <v>0</v>
      </c>
      <c r="Q489" s="18">
        <f t="shared" si="54"/>
        <v>0</v>
      </c>
      <c r="R489" s="66">
        <v>64</v>
      </c>
      <c r="S489" s="66">
        <v>16</v>
      </c>
      <c r="T489" s="18">
        <v>0</v>
      </c>
      <c r="U489" s="18">
        <f t="shared" si="55"/>
        <v>5357</v>
      </c>
      <c r="V489" s="66">
        <v>5.291666666666667</v>
      </c>
      <c r="W489" s="66">
        <v>80</v>
      </c>
      <c r="X489" s="18">
        <v>0</v>
      </c>
      <c r="Y489" s="18">
        <f t="shared" si="56"/>
        <v>0</v>
      </c>
      <c r="Z489" s="66">
        <v>8</v>
      </c>
      <c r="AA489" s="66">
        <v>275</v>
      </c>
      <c r="AB489" s="18">
        <v>0</v>
      </c>
      <c r="AC489" s="10">
        <f t="shared" si="57"/>
        <v>0</v>
      </c>
    </row>
    <row r="490" spans="1:29">
      <c r="A490" s="17">
        <v>484</v>
      </c>
      <c r="B490" s="18" t="s">
        <v>1621</v>
      </c>
      <c r="C490" s="18" t="s">
        <v>737</v>
      </c>
      <c r="D490" s="18" t="s">
        <v>26</v>
      </c>
      <c r="E490" s="7">
        <v>9772</v>
      </c>
      <c r="F490" s="7">
        <v>297</v>
      </c>
      <c r="G490" s="18">
        <f t="shared" si="52"/>
        <v>297</v>
      </c>
      <c r="H490" s="83">
        <v>0</v>
      </c>
      <c r="I490" s="18">
        <v>0</v>
      </c>
      <c r="J490" s="18">
        <v>0</v>
      </c>
      <c r="K490" s="66">
        <v>60</v>
      </c>
      <c r="L490" s="18">
        <v>0</v>
      </c>
      <c r="M490" s="18">
        <f t="shared" si="53"/>
        <v>9772</v>
      </c>
      <c r="N490" s="66">
        <v>297</v>
      </c>
      <c r="O490" s="66">
        <v>88</v>
      </c>
      <c r="P490" s="18">
        <v>0</v>
      </c>
      <c r="Q490" s="18">
        <f t="shared" si="54"/>
        <v>9772</v>
      </c>
      <c r="R490" s="66">
        <v>67</v>
      </c>
      <c r="S490" s="66">
        <v>16</v>
      </c>
      <c r="T490" s="18">
        <v>0</v>
      </c>
      <c r="U490" s="18">
        <f t="shared" si="55"/>
        <v>9772</v>
      </c>
      <c r="V490" s="66">
        <v>7.125</v>
      </c>
      <c r="W490" s="66">
        <v>80</v>
      </c>
      <c r="X490" s="18">
        <v>0</v>
      </c>
      <c r="Y490" s="18">
        <f t="shared" si="56"/>
        <v>0</v>
      </c>
      <c r="Z490" s="66">
        <v>11</v>
      </c>
      <c r="AA490" s="66">
        <v>275</v>
      </c>
      <c r="AB490" s="18">
        <v>0</v>
      </c>
      <c r="AC490" s="10">
        <f t="shared" si="57"/>
        <v>0</v>
      </c>
    </row>
    <row r="491" spans="1:29">
      <c r="A491" s="17">
        <v>485</v>
      </c>
      <c r="B491" s="18" t="s">
        <v>1621</v>
      </c>
      <c r="C491" s="18" t="s">
        <v>215</v>
      </c>
      <c r="D491" s="18" t="s">
        <v>26</v>
      </c>
      <c r="E491" s="7">
        <v>69</v>
      </c>
      <c r="F491" s="7">
        <v>43</v>
      </c>
      <c r="G491" s="18">
        <f t="shared" si="52"/>
        <v>42</v>
      </c>
      <c r="H491" s="83">
        <v>1</v>
      </c>
      <c r="I491" s="18">
        <v>0</v>
      </c>
      <c r="J491" s="18">
        <v>0</v>
      </c>
      <c r="K491" s="66">
        <v>60</v>
      </c>
      <c r="L491" s="18">
        <v>0</v>
      </c>
      <c r="M491" s="18">
        <f t="shared" si="53"/>
        <v>0</v>
      </c>
      <c r="N491" s="66">
        <v>43</v>
      </c>
      <c r="O491" s="66">
        <v>88</v>
      </c>
      <c r="P491" s="18">
        <v>0</v>
      </c>
      <c r="Q491" s="18">
        <f t="shared" si="54"/>
        <v>0</v>
      </c>
      <c r="R491" s="66">
        <v>18</v>
      </c>
      <c r="S491" s="66">
        <v>16</v>
      </c>
      <c r="T491" s="18">
        <v>0</v>
      </c>
      <c r="U491" s="18">
        <f t="shared" si="55"/>
        <v>69</v>
      </c>
      <c r="V491" s="66">
        <v>3.625</v>
      </c>
      <c r="W491" s="66">
        <v>80</v>
      </c>
      <c r="X491" s="18">
        <v>0</v>
      </c>
      <c r="Y491" s="18">
        <f t="shared" si="56"/>
        <v>0</v>
      </c>
      <c r="Z491" s="66">
        <v>7</v>
      </c>
      <c r="AA491" s="66">
        <v>275</v>
      </c>
      <c r="AB491" s="18">
        <v>0</v>
      </c>
      <c r="AC491" s="10">
        <f t="shared" si="57"/>
        <v>0</v>
      </c>
    </row>
    <row r="492" spans="1:29">
      <c r="A492" s="17">
        <v>486</v>
      </c>
      <c r="B492" s="18" t="s">
        <v>1621</v>
      </c>
      <c r="C492" s="18" t="s">
        <v>738</v>
      </c>
      <c r="D492" s="18" t="s">
        <v>26</v>
      </c>
      <c r="E492" s="7">
        <v>6192</v>
      </c>
      <c r="F492" s="7">
        <v>124</v>
      </c>
      <c r="G492" s="18">
        <f t="shared" si="52"/>
        <v>124</v>
      </c>
      <c r="H492" s="83">
        <v>0</v>
      </c>
      <c r="I492" s="18">
        <v>0</v>
      </c>
      <c r="J492" s="18">
        <v>0</v>
      </c>
      <c r="K492" s="66">
        <v>60</v>
      </c>
      <c r="L492" s="18">
        <v>0</v>
      </c>
      <c r="M492" s="18">
        <f t="shared" si="53"/>
        <v>6192</v>
      </c>
      <c r="N492" s="66">
        <v>124</v>
      </c>
      <c r="O492" s="66">
        <v>88</v>
      </c>
      <c r="P492" s="18">
        <v>0</v>
      </c>
      <c r="Q492" s="18">
        <f t="shared" si="54"/>
        <v>6192</v>
      </c>
      <c r="R492" s="66">
        <v>70</v>
      </c>
      <c r="S492" s="66">
        <v>16</v>
      </c>
      <c r="T492" s="18">
        <v>0</v>
      </c>
      <c r="U492" s="18">
        <f t="shared" si="55"/>
        <v>6192</v>
      </c>
      <c r="V492" s="66">
        <v>6.375</v>
      </c>
      <c r="W492" s="66">
        <v>80</v>
      </c>
      <c r="X492" s="18">
        <v>0</v>
      </c>
      <c r="Y492" s="18">
        <f t="shared" si="56"/>
        <v>0</v>
      </c>
      <c r="Z492" s="66">
        <v>14</v>
      </c>
      <c r="AA492" s="66">
        <v>275</v>
      </c>
      <c r="AB492" s="18">
        <v>0</v>
      </c>
      <c r="AC492" s="10">
        <f t="shared" si="57"/>
        <v>0</v>
      </c>
    </row>
    <row r="493" spans="1:29">
      <c r="A493" s="17">
        <v>487</v>
      </c>
      <c r="B493" s="18" t="s">
        <v>1621</v>
      </c>
      <c r="C493" s="18" t="s">
        <v>739</v>
      </c>
      <c r="D493" s="18" t="s">
        <v>26</v>
      </c>
      <c r="E493" s="7">
        <v>7486</v>
      </c>
      <c r="F493" s="7">
        <v>232</v>
      </c>
      <c r="G493" s="18">
        <f t="shared" si="52"/>
        <v>232</v>
      </c>
      <c r="H493" s="83">
        <v>0</v>
      </c>
      <c r="I493" s="18">
        <v>0</v>
      </c>
      <c r="J493" s="18">
        <v>0</v>
      </c>
      <c r="K493" s="66">
        <v>60</v>
      </c>
      <c r="L493" s="18">
        <v>0</v>
      </c>
      <c r="M493" s="18">
        <f t="shared" si="53"/>
        <v>7486</v>
      </c>
      <c r="N493" s="66">
        <v>232</v>
      </c>
      <c r="O493" s="66">
        <v>88</v>
      </c>
      <c r="P493" s="18">
        <v>0</v>
      </c>
      <c r="Q493" s="18">
        <f t="shared" si="54"/>
        <v>7486</v>
      </c>
      <c r="R493" s="66">
        <v>127</v>
      </c>
      <c r="S493" s="66">
        <v>16</v>
      </c>
      <c r="T493" s="18">
        <v>0</v>
      </c>
      <c r="U493" s="18">
        <f t="shared" si="55"/>
        <v>7486</v>
      </c>
      <c r="V493" s="66">
        <v>10.583333333333334</v>
      </c>
      <c r="W493" s="66">
        <v>80</v>
      </c>
      <c r="X493" s="18">
        <v>0</v>
      </c>
      <c r="Y493" s="18">
        <f t="shared" si="56"/>
        <v>0</v>
      </c>
      <c r="Z493" s="66">
        <v>10</v>
      </c>
      <c r="AA493" s="66">
        <v>275</v>
      </c>
      <c r="AB493" s="18">
        <v>0</v>
      </c>
      <c r="AC493" s="10">
        <f t="shared" si="57"/>
        <v>0</v>
      </c>
    </row>
    <row r="494" spans="1:29">
      <c r="A494" s="17">
        <v>488</v>
      </c>
      <c r="B494" s="18" t="s">
        <v>1621</v>
      </c>
      <c r="C494" s="18" t="s">
        <v>740</v>
      </c>
      <c r="D494" s="18" t="s">
        <v>26</v>
      </c>
      <c r="E494" s="7">
        <v>7439</v>
      </c>
      <c r="F494" s="7">
        <v>446</v>
      </c>
      <c r="G494" s="18">
        <f t="shared" si="52"/>
        <v>446</v>
      </c>
      <c r="H494" s="83">
        <v>0</v>
      </c>
      <c r="I494" s="18">
        <v>0</v>
      </c>
      <c r="J494" s="18">
        <v>0</v>
      </c>
      <c r="K494" s="66">
        <v>60</v>
      </c>
      <c r="L494" s="18">
        <v>0</v>
      </c>
      <c r="M494" s="18">
        <f t="shared" si="53"/>
        <v>7439</v>
      </c>
      <c r="N494" s="66">
        <v>446</v>
      </c>
      <c r="O494" s="66">
        <v>88</v>
      </c>
      <c r="P494" s="18">
        <v>0</v>
      </c>
      <c r="Q494" s="18">
        <f t="shared" si="54"/>
        <v>7439</v>
      </c>
      <c r="R494" s="66">
        <v>8</v>
      </c>
      <c r="S494" s="66">
        <v>16</v>
      </c>
      <c r="T494" s="18">
        <v>0</v>
      </c>
      <c r="U494" s="18">
        <f t="shared" si="55"/>
        <v>0</v>
      </c>
      <c r="V494" s="66">
        <v>0.79166666666666663</v>
      </c>
      <c r="W494" s="66">
        <v>80</v>
      </c>
      <c r="X494" s="18">
        <v>0</v>
      </c>
      <c r="Y494" s="18">
        <f t="shared" si="56"/>
        <v>0</v>
      </c>
      <c r="Z494" s="66">
        <v>9</v>
      </c>
      <c r="AA494" s="66">
        <v>275</v>
      </c>
      <c r="AB494" s="18">
        <v>0</v>
      </c>
      <c r="AC494" s="10">
        <f t="shared" si="57"/>
        <v>0</v>
      </c>
    </row>
    <row r="495" spans="1:29">
      <c r="A495" s="17">
        <v>489</v>
      </c>
      <c r="B495" s="18" t="s">
        <v>1621</v>
      </c>
      <c r="C495" s="18" t="s">
        <v>403</v>
      </c>
      <c r="D495" s="18" t="s">
        <v>26</v>
      </c>
      <c r="E495" s="7">
        <v>9256</v>
      </c>
      <c r="F495" s="7">
        <v>644</v>
      </c>
      <c r="G495" s="18">
        <f t="shared" si="52"/>
        <v>644</v>
      </c>
      <c r="H495" s="83">
        <v>0</v>
      </c>
      <c r="I495" s="18">
        <v>0</v>
      </c>
      <c r="J495" s="18">
        <v>0</v>
      </c>
      <c r="K495" s="66">
        <v>60</v>
      </c>
      <c r="L495" s="18">
        <v>0</v>
      </c>
      <c r="M495" s="18">
        <f t="shared" si="53"/>
        <v>9256</v>
      </c>
      <c r="N495" s="66">
        <v>644</v>
      </c>
      <c r="O495" s="66">
        <v>88</v>
      </c>
      <c r="P495" s="18">
        <v>0</v>
      </c>
      <c r="Q495" s="18">
        <f t="shared" si="54"/>
        <v>9256</v>
      </c>
      <c r="R495" s="66">
        <v>37</v>
      </c>
      <c r="S495" s="66">
        <v>16</v>
      </c>
      <c r="T495" s="18">
        <v>0</v>
      </c>
      <c r="U495" s="18">
        <f t="shared" si="55"/>
        <v>9256</v>
      </c>
      <c r="V495" s="66">
        <v>4.833333333333333</v>
      </c>
      <c r="W495" s="66">
        <v>80</v>
      </c>
      <c r="X495" s="18">
        <v>0</v>
      </c>
      <c r="Y495" s="18">
        <f t="shared" si="56"/>
        <v>0</v>
      </c>
      <c r="Z495" s="66">
        <v>18</v>
      </c>
      <c r="AA495" s="66">
        <v>275</v>
      </c>
      <c r="AB495" s="18">
        <v>0</v>
      </c>
      <c r="AC495" s="10">
        <f t="shared" si="57"/>
        <v>0</v>
      </c>
    </row>
    <row r="496" spans="1:29">
      <c r="A496" s="17">
        <v>490</v>
      </c>
      <c r="B496" s="18" t="s">
        <v>1621</v>
      </c>
      <c r="C496" s="18" t="s">
        <v>609</v>
      </c>
      <c r="D496" s="18" t="s">
        <v>26</v>
      </c>
      <c r="E496" s="7">
        <v>4507</v>
      </c>
      <c r="F496" s="7">
        <v>250</v>
      </c>
      <c r="G496" s="18">
        <f t="shared" si="52"/>
        <v>250</v>
      </c>
      <c r="H496" s="83">
        <v>0</v>
      </c>
      <c r="I496" s="18">
        <v>0</v>
      </c>
      <c r="J496" s="18">
        <v>0</v>
      </c>
      <c r="K496" s="66">
        <v>60</v>
      </c>
      <c r="L496" s="18">
        <v>0</v>
      </c>
      <c r="M496" s="18">
        <f t="shared" si="53"/>
        <v>4507</v>
      </c>
      <c r="N496" s="66">
        <v>250</v>
      </c>
      <c r="O496" s="66">
        <v>88</v>
      </c>
      <c r="P496" s="18">
        <v>0</v>
      </c>
      <c r="Q496" s="18">
        <f t="shared" si="54"/>
        <v>4507</v>
      </c>
      <c r="R496" s="66">
        <v>13</v>
      </c>
      <c r="S496" s="66">
        <v>16</v>
      </c>
      <c r="T496" s="18">
        <v>0</v>
      </c>
      <c r="U496" s="18">
        <f t="shared" si="55"/>
        <v>0</v>
      </c>
      <c r="V496" s="66">
        <v>1.9583333333333333</v>
      </c>
      <c r="W496" s="66">
        <v>80</v>
      </c>
      <c r="X496" s="18">
        <v>0</v>
      </c>
      <c r="Y496" s="18">
        <f t="shared" si="56"/>
        <v>0</v>
      </c>
      <c r="Z496" s="66">
        <v>10</v>
      </c>
      <c r="AA496" s="66">
        <v>275</v>
      </c>
      <c r="AB496" s="18">
        <v>0</v>
      </c>
      <c r="AC496" s="10">
        <f t="shared" si="57"/>
        <v>0</v>
      </c>
    </row>
    <row r="497" spans="1:29">
      <c r="A497" s="17">
        <v>491</v>
      </c>
      <c r="B497" s="18" t="s">
        <v>1621</v>
      </c>
      <c r="C497" s="18" t="s">
        <v>741</v>
      </c>
      <c r="D497" s="18" t="s">
        <v>26</v>
      </c>
      <c r="E497" s="7">
        <v>6106</v>
      </c>
      <c r="F497" s="7">
        <v>302</v>
      </c>
      <c r="G497" s="18">
        <f t="shared" si="52"/>
        <v>302</v>
      </c>
      <c r="H497" s="83">
        <v>0</v>
      </c>
      <c r="I497" s="18">
        <v>0</v>
      </c>
      <c r="J497" s="18">
        <v>0</v>
      </c>
      <c r="K497" s="66">
        <v>60</v>
      </c>
      <c r="L497" s="18">
        <v>0</v>
      </c>
      <c r="M497" s="18">
        <f t="shared" si="53"/>
        <v>6106</v>
      </c>
      <c r="N497" s="66">
        <v>302</v>
      </c>
      <c r="O497" s="66">
        <v>88</v>
      </c>
      <c r="P497" s="18">
        <v>0</v>
      </c>
      <c r="Q497" s="18">
        <f t="shared" si="54"/>
        <v>6106</v>
      </c>
      <c r="R497" s="66">
        <v>80</v>
      </c>
      <c r="S497" s="66">
        <v>16</v>
      </c>
      <c r="T497" s="18">
        <v>0</v>
      </c>
      <c r="U497" s="18">
        <f t="shared" si="55"/>
        <v>6106</v>
      </c>
      <c r="V497" s="66">
        <v>5.291666666666667</v>
      </c>
      <c r="W497" s="66">
        <v>80</v>
      </c>
      <c r="X497" s="18">
        <v>0</v>
      </c>
      <c r="Y497" s="18">
        <f t="shared" si="56"/>
        <v>0</v>
      </c>
      <c r="Z497" s="66">
        <v>14</v>
      </c>
      <c r="AA497" s="66">
        <v>275</v>
      </c>
      <c r="AB497" s="18">
        <v>0</v>
      </c>
      <c r="AC497" s="10">
        <f t="shared" si="57"/>
        <v>0</v>
      </c>
    </row>
    <row r="498" spans="1:29">
      <c r="A498" s="17">
        <v>492</v>
      </c>
      <c r="B498" s="18" t="s">
        <v>1621</v>
      </c>
      <c r="C498" s="18" t="s">
        <v>742</v>
      </c>
      <c r="D498" s="18" t="s">
        <v>26</v>
      </c>
      <c r="E498" s="7">
        <v>2990</v>
      </c>
      <c r="F498" s="7">
        <v>61</v>
      </c>
      <c r="G498" s="18">
        <f t="shared" si="52"/>
        <v>61</v>
      </c>
      <c r="H498" s="83">
        <v>0</v>
      </c>
      <c r="I498" s="18">
        <v>0</v>
      </c>
      <c r="J498" s="18">
        <v>0</v>
      </c>
      <c r="K498" s="66">
        <v>60</v>
      </c>
      <c r="L498" s="18">
        <v>0</v>
      </c>
      <c r="M498" s="18">
        <f t="shared" si="53"/>
        <v>2990</v>
      </c>
      <c r="N498" s="66">
        <v>61</v>
      </c>
      <c r="O498" s="66">
        <v>88</v>
      </c>
      <c r="P498" s="18">
        <v>0</v>
      </c>
      <c r="Q498" s="18">
        <f t="shared" si="54"/>
        <v>0</v>
      </c>
      <c r="R498" s="66">
        <v>12</v>
      </c>
      <c r="S498" s="66">
        <v>16</v>
      </c>
      <c r="T498" s="18">
        <v>0</v>
      </c>
      <c r="U498" s="18">
        <f t="shared" si="55"/>
        <v>0</v>
      </c>
      <c r="V498" s="66">
        <v>1</v>
      </c>
      <c r="W498" s="66">
        <v>80</v>
      </c>
      <c r="X498" s="18">
        <v>0</v>
      </c>
      <c r="Y498" s="18">
        <f t="shared" si="56"/>
        <v>0</v>
      </c>
      <c r="Z498" s="66">
        <v>3</v>
      </c>
      <c r="AA498" s="66">
        <v>275</v>
      </c>
      <c r="AB498" s="18">
        <v>0</v>
      </c>
      <c r="AC498" s="10">
        <f t="shared" si="57"/>
        <v>0</v>
      </c>
    </row>
    <row r="499" spans="1:29">
      <c r="A499" s="17">
        <v>493</v>
      </c>
      <c r="B499" s="18" t="s">
        <v>1621</v>
      </c>
      <c r="C499" s="18" t="s">
        <v>743</v>
      </c>
      <c r="D499" s="18" t="s">
        <v>26</v>
      </c>
      <c r="E499" s="7">
        <v>1891</v>
      </c>
      <c r="F499" s="7">
        <v>54</v>
      </c>
      <c r="G499" s="18">
        <f t="shared" si="52"/>
        <v>54</v>
      </c>
      <c r="H499" s="83">
        <v>0</v>
      </c>
      <c r="I499" s="18">
        <v>0</v>
      </c>
      <c r="J499" s="18">
        <v>0</v>
      </c>
      <c r="K499" s="66">
        <v>60</v>
      </c>
      <c r="L499" s="18">
        <v>0</v>
      </c>
      <c r="M499" s="18">
        <f t="shared" si="53"/>
        <v>0</v>
      </c>
      <c r="N499" s="66">
        <v>54</v>
      </c>
      <c r="O499" s="66">
        <v>88</v>
      </c>
      <c r="P499" s="18">
        <v>0</v>
      </c>
      <c r="Q499" s="18">
        <f t="shared" si="54"/>
        <v>0</v>
      </c>
      <c r="R499" s="66">
        <v>9</v>
      </c>
      <c r="S499" s="66">
        <v>16</v>
      </c>
      <c r="T499" s="18">
        <v>0</v>
      </c>
      <c r="U499" s="18">
        <f t="shared" si="55"/>
        <v>0</v>
      </c>
      <c r="V499" s="66">
        <v>1</v>
      </c>
      <c r="W499" s="66">
        <v>80</v>
      </c>
      <c r="X499" s="18">
        <v>0</v>
      </c>
      <c r="Y499" s="18">
        <f t="shared" si="56"/>
        <v>0</v>
      </c>
      <c r="Z499" s="66">
        <v>6</v>
      </c>
      <c r="AA499" s="66">
        <v>275</v>
      </c>
      <c r="AB499" s="18">
        <v>0</v>
      </c>
      <c r="AC499" s="10">
        <f t="shared" si="57"/>
        <v>0</v>
      </c>
    </row>
    <row r="500" spans="1:29">
      <c r="A500" s="17">
        <v>494</v>
      </c>
      <c r="B500" s="18" t="s">
        <v>1621</v>
      </c>
      <c r="C500" s="18" t="s">
        <v>603</v>
      </c>
      <c r="D500" s="18" t="s">
        <v>26</v>
      </c>
      <c r="E500" s="7">
        <v>3439</v>
      </c>
      <c r="F500" s="7">
        <v>41</v>
      </c>
      <c r="G500" s="18">
        <f t="shared" si="52"/>
        <v>41</v>
      </c>
      <c r="H500" s="83">
        <v>0</v>
      </c>
      <c r="I500" s="18">
        <v>0</v>
      </c>
      <c r="J500" s="18">
        <v>0</v>
      </c>
      <c r="K500" s="66">
        <v>60</v>
      </c>
      <c r="L500" s="18">
        <v>0</v>
      </c>
      <c r="M500" s="18">
        <f t="shared" si="53"/>
        <v>0</v>
      </c>
      <c r="N500" s="66">
        <v>41</v>
      </c>
      <c r="O500" s="66">
        <v>88</v>
      </c>
      <c r="P500" s="18">
        <v>0</v>
      </c>
      <c r="Q500" s="18">
        <f t="shared" si="54"/>
        <v>0</v>
      </c>
      <c r="R500" s="66">
        <v>6</v>
      </c>
      <c r="S500" s="66">
        <v>16</v>
      </c>
      <c r="T500" s="18">
        <v>0</v>
      </c>
      <c r="U500" s="18">
        <f t="shared" si="55"/>
        <v>0</v>
      </c>
      <c r="V500" s="66">
        <v>0.875</v>
      </c>
      <c r="W500" s="66">
        <v>80</v>
      </c>
      <c r="X500" s="18">
        <v>0</v>
      </c>
      <c r="Y500" s="18">
        <f t="shared" si="56"/>
        <v>0</v>
      </c>
      <c r="Z500" s="66">
        <v>5</v>
      </c>
      <c r="AA500" s="66">
        <v>275</v>
      </c>
      <c r="AB500" s="18">
        <v>0</v>
      </c>
      <c r="AC500" s="10">
        <f t="shared" si="57"/>
        <v>0</v>
      </c>
    </row>
    <row r="501" spans="1:29">
      <c r="A501" s="17">
        <v>495</v>
      </c>
      <c r="B501" s="18" t="s">
        <v>1621</v>
      </c>
      <c r="C501" s="18" t="s">
        <v>744</v>
      </c>
      <c r="D501" s="18" t="s">
        <v>26</v>
      </c>
      <c r="E501" s="7">
        <v>6364</v>
      </c>
      <c r="F501" s="7">
        <v>79</v>
      </c>
      <c r="G501" s="18">
        <f t="shared" si="52"/>
        <v>78</v>
      </c>
      <c r="H501" s="83">
        <v>1</v>
      </c>
      <c r="I501" s="18">
        <v>0</v>
      </c>
      <c r="J501" s="18">
        <v>0</v>
      </c>
      <c r="K501" s="66">
        <v>60</v>
      </c>
      <c r="L501" s="18">
        <v>0</v>
      </c>
      <c r="M501" s="18">
        <f t="shared" si="53"/>
        <v>6364</v>
      </c>
      <c r="N501" s="66">
        <v>79</v>
      </c>
      <c r="O501" s="66">
        <v>88</v>
      </c>
      <c r="P501" s="18">
        <v>0</v>
      </c>
      <c r="Q501" s="18">
        <f t="shared" si="54"/>
        <v>0</v>
      </c>
      <c r="R501" s="66">
        <v>5</v>
      </c>
      <c r="S501" s="66">
        <v>16</v>
      </c>
      <c r="T501" s="18">
        <v>0</v>
      </c>
      <c r="U501" s="18">
        <f t="shared" si="55"/>
        <v>0</v>
      </c>
      <c r="V501" s="66">
        <v>0.875</v>
      </c>
      <c r="W501" s="66">
        <v>80</v>
      </c>
      <c r="X501" s="18">
        <v>0</v>
      </c>
      <c r="Y501" s="18">
        <f t="shared" si="56"/>
        <v>0</v>
      </c>
      <c r="Z501" s="66">
        <v>8</v>
      </c>
      <c r="AA501" s="66">
        <v>275</v>
      </c>
      <c r="AB501" s="18">
        <v>0</v>
      </c>
      <c r="AC501" s="10">
        <f t="shared" si="57"/>
        <v>0</v>
      </c>
    </row>
    <row r="502" spans="1:29">
      <c r="A502" s="17">
        <v>496</v>
      </c>
      <c r="B502" s="18" t="s">
        <v>1621</v>
      </c>
      <c r="C502" s="18" t="s">
        <v>745</v>
      </c>
      <c r="D502" s="18" t="s">
        <v>26</v>
      </c>
      <c r="E502" s="7">
        <v>3449</v>
      </c>
      <c r="F502" s="7">
        <v>63</v>
      </c>
      <c r="G502" s="18">
        <f t="shared" si="52"/>
        <v>63</v>
      </c>
      <c r="H502" s="83">
        <v>0</v>
      </c>
      <c r="I502" s="18">
        <v>0</v>
      </c>
      <c r="J502" s="18">
        <v>0</v>
      </c>
      <c r="K502" s="66">
        <v>60</v>
      </c>
      <c r="L502" s="18">
        <v>0</v>
      </c>
      <c r="M502" s="18">
        <f t="shared" si="53"/>
        <v>3449</v>
      </c>
      <c r="N502" s="66">
        <v>63</v>
      </c>
      <c r="O502" s="66">
        <v>88</v>
      </c>
      <c r="P502" s="18">
        <v>0</v>
      </c>
      <c r="Q502" s="18">
        <f t="shared" si="54"/>
        <v>0</v>
      </c>
      <c r="R502" s="66">
        <v>5</v>
      </c>
      <c r="S502" s="66">
        <v>16</v>
      </c>
      <c r="T502" s="18">
        <v>0</v>
      </c>
      <c r="U502" s="18">
        <f t="shared" si="55"/>
        <v>0</v>
      </c>
      <c r="V502" s="66">
        <v>0.91666666666666663</v>
      </c>
      <c r="W502" s="66">
        <v>80</v>
      </c>
      <c r="X502" s="18">
        <v>0</v>
      </c>
      <c r="Y502" s="18">
        <f t="shared" si="56"/>
        <v>0</v>
      </c>
      <c r="Z502" s="66">
        <v>10</v>
      </c>
      <c r="AA502" s="66">
        <v>275</v>
      </c>
      <c r="AB502" s="18">
        <v>0</v>
      </c>
      <c r="AC502" s="10">
        <f t="shared" si="57"/>
        <v>0</v>
      </c>
    </row>
    <row r="503" spans="1:29">
      <c r="A503" s="17">
        <v>497</v>
      </c>
      <c r="B503" s="18" t="s">
        <v>1621</v>
      </c>
      <c r="C503" s="18" t="s">
        <v>746</v>
      </c>
      <c r="D503" s="18" t="s">
        <v>26</v>
      </c>
      <c r="E503" s="7">
        <v>2183</v>
      </c>
      <c r="F503" s="7">
        <v>21</v>
      </c>
      <c r="G503" s="18">
        <f t="shared" si="52"/>
        <v>21</v>
      </c>
      <c r="H503" s="83">
        <v>0</v>
      </c>
      <c r="I503" s="18">
        <v>0</v>
      </c>
      <c r="J503" s="18">
        <v>0</v>
      </c>
      <c r="K503" s="66">
        <v>60</v>
      </c>
      <c r="L503" s="18">
        <v>0</v>
      </c>
      <c r="M503" s="18">
        <f t="shared" si="53"/>
        <v>0</v>
      </c>
      <c r="N503" s="66">
        <v>21</v>
      </c>
      <c r="O503" s="66">
        <v>88</v>
      </c>
      <c r="P503" s="18">
        <v>0</v>
      </c>
      <c r="Q503" s="18">
        <f t="shared" si="54"/>
        <v>0</v>
      </c>
      <c r="R503" s="66">
        <v>5</v>
      </c>
      <c r="S503" s="66">
        <v>16</v>
      </c>
      <c r="T503" s="18">
        <v>0</v>
      </c>
      <c r="U503" s="18">
        <f t="shared" si="55"/>
        <v>0</v>
      </c>
      <c r="V503" s="66">
        <v>0.66666666666666663</v>
      </c>
      <c r="W503" s="66">
        <v>80</v>
      </c>
      <c r="X503" s="18">
        <v>0</v>
      </c>
      <c r="Y503" s="18">
        <f t="shared" si="56"/>
        <v>0</v>
      </c>
      <c r="Z503" s="66">
        <v>0</v>
      </c>
      <c r="AA503" s="66">
        <v>275</v>
      </c>
      <c r="AB503" s="18">
        <v>0</v>
      </c>
      <c r="AC503" s="10">
        <f t="shared" si="57"/>
        <v>0</v>
      </c>
    </row>
    <row r="504" spans="1:29">
      <c r="A504" s="17">
        <v>498</v>
      </c>
      <c r="B504" s="18" t="s">
        <v>1622</v>
      </c>
      <c r="C504" s="18" t="s">
        <v>551</v>
      </c>
      <c r="D504" s="18" t="s">
        <v>26</v>
      </c>
      <c r="E504" s="7">
        <v>6297</v>
      </c>
      <c r="F504" s="7">
        <v>11</v>
      </c>
      <c r="G504" s="18">
        <f t="shared" si="52"/>
        <v>10</v>
      </c>
      <c r="H504" s="83">
        <v>1</v>
      </c>
      <c r="I504" s="18">
        <v>0</v>
      </c>
      <c r="J504" s="18">
        <v>0</v>
      </c>
      <c r="K504" s="66">
        <v>60</v>
      </c>
      <c r="L504" s="18">
        <v>0</v>
      </c>
      <c r="M504" s="18">
        <f t="shared" si="53"/>
        <v>0</v>
      </c>
      <c r="N504" s="66">
        <v>11</v>
      </c>
      <c r="O504" s="66">
        <v>88</v>
      </c>
      <c r="P504" s="18">
        <v>0</v>
      </c>
      <c r="Q504" s="18">
        <f t="shared" si="54"/>
        <v>0</v>
      </c>
      <c r="R504" s="66">
        <v>10</v>
      </c>
      <c r="S504" s="66">
        <v>16</v>
      </c>
      <c r="T504" s="18">
        <v>0</v>
      </c>
      <c r="U504" s="18">
        <f t="shared" si="55"/>
        <v>0</v>
      </c>
      <c r="V504" s="66">
        <v>53</v>
      </c>
      <c r="W504" s="66">
        <v>80</v>
      </c>
      <c r="X504" s="18">
        <v>0</v>
      </c>
      <c r="Y504" s="18">
        <f t="shared" si="56"/>
        <v>0</v>
      </c>
      <c r="Z504" s="66">
        <v>134</v>
      </c>
      <c r="AA504" s="66">
        <v>275</v>
      </c>
      <c r="AB504" s="18">
        <v>0</v>
      </c>
      <c r="AC504" s="10">
        <f t="shared" si="57"/>
        <v>0</v>
      </c>
    </row>
    <row r="505" spans="1:29">
      <c r="A505" s="17">
        <v>499</v>
      </c>
      <c r="B505" s="18" t="s">
        <v>1622</v>
      </c>
      <c r="C505" s="18" t="s">
        <v>747</v>
      </c>
      <c r="D505" s="18" t="s">
        <v>26</v>
      </c>
      <c r="E505" s="7">
        <v>6024</v>
      </c>
      <c r="F505" s="7">
        <v>25</v>
      </c>
      <c r="G505" s="18">
        <f t="shared" si="52"/>
        <v>25</v>
      </c>
      <c r="H505" s="83">
        <v>0</v>
      </c>
      <c r="I505" s="18">
        <v>0</v>
      </c>
      <c r="J505" s="18">
        <v>0</v>
      </c>
      <c r="K505" s="66">
        <v>60</v>
      </c>
      <c r="L505" s="18">
        <v>0</v>
      </c>
      <c r="M505" s="18">
        <f t="shared" si="53"/>
        <v>0</v>
      </c>
      <c r="N505" s="66">
        <v>25</v>
      </c>
      <c r="O505" s="66">
        <v>88</v>
      </c>
      <c r="P505" s="18">
        <v>0</v>
      </c>
      <c r="Q505" s="18">
        <f t="shared" si="54"/>
        <v>0</v>
      </c>
      <c r="R505" s="66">
        <v>13</v>
      </c>
      <c r="S505" s="66">
        <v>16</v>
      </c>
      <c r="T505" s="18">
        <v>0</v>
      </c>
      <c r="U505" s="18">
        <f t="shared" si="55"/>
        <v>0</v>
      </c>
      <c r="V505" s="66">
        <v>71</v>
      </c>
      <c r="W505" s="66">
        <v>80</v>
      </c>
      <c r="X505" s="18">
        <v>0</v>
      </c>
      <c r="Y505" s="18">
        <f t="shared" si="56"/>
        <v>0</v>
      </c>
      <c r="Z505" s="66">
        <v>174</v>
      </c>
      <c r="AA505" s="66">
        <v>275</v>
      </c>
      <c r="AB505" s="18">
        <v>0</v>
      </c>
      <c r="AC505" s="10">
        <f t="shared" si="57"/>
        <v>0</v>
      </c>
    </row>
    <row r="506" spans="1:29">
      <c r="A506" s="17">
        <v>500</v>
      </c>
      <c r="B506" s="18" t="s">
        <v>1622</v>
      </c>
      <c r="C506" s="18" t="s">
        <v>748</v>
      </c>
      <c r="D506" s="18" t="s">
        <v>26</v>
      </c>
      <c r="E506" s="7">
        <v>5780</v>
      </c>
      <c r="F506" s="7">
        <v>23</v>
      </c>
      <c r="G506" s="18">
        <f t="shared" si="52"/>
        <v>23</v>
      </c>
      <c r="H506" s="83">
        <v>0</v>
      </c>
      <c r="I506" s="18">
        <v>0</v>
      </c>
      <c r="J506" s="18">
        <v>0</v>
      </c>
      <c r="K506" s="66">
        <v>60</v>
      </c>
      <c r="L506" s="18">
        <v>0</v>
      </c>
      <c r="M506" s="18">
        <f t="shared" si="53"/>
        <v>0</v>
      </c>
      <c r="N506" s="66">
        <v>23</v>
      </c>
      <c r="O506" s="66">
        <v>88</v>
      </c>
      <c r="P506" s="18">
        <v>0</v>
      </c>
      <c r="Q506" s="18">
        <f t="shared" si="54"/>
        <v>0</v>
      </c>
      <c r="R506" s="66">
        <v>15</v>
      </c>
      <c r="S506" s="66">
        <v>16</v>
      </c>
      <c r="T506" s="18">
        <v>0</v>
      </c>
      <c r="U506" s="18">
        <f t="shared" si="55"/>
        <v>0</v>
      </c>
      <c r="V506" s="66">
        <v>75</v>
      </c>
      <c r="W506" s="66">
        <v>80</v>
      </c>
      <c r="X506" s="18">
        <v>0</v>
      </c>
      <c r="Y506" s="18">
        <f t="shared" si="56"/>
        <v>0</v>
      </c>
      <c r="Z506" s="66">
        <v>129</v>
      </c>
      <c r="AA506" s="66">
        <v>275</v>
      </c>
      <c r="AB506" s="18">
        <v>0</v>
      </c>
      <c r="AC506" s="10">
        <f t="shared" si="57"/>
        <v>0</v>
      </c>
    </row>
    <row r="507" spans="1:29">
      <c r="A507" s="17">
        <v>501</v>
      </c>
      <c r="B507" s="18" t="s">
        <v>1622</v>
      </c>
      <c r="C507" s="18" t="s">
        <v>548</v>
      </c>
      <c r="D507" s="18" t="s">
        <v>26</v>
      </c>
      <c r="E507" s="7">
        <v>4782</v>
      </c>
      <c r="F507" s="7">
        <v>10</v>
      </c>
      <c r="G507" s="18">
        <f t="shared" si="52"/>
        <v>10</v>
      </c>
      <c r="H507" s="83">
        <v>0</v>
      </c>
      <c r="I507" s="18">
        <v>0</v>
      </c>
      <c r="J507" s="18">
        <v>0</v>
      </c>
      <c r="K507" s="66">
        <v>60</v>
      </c>
      <c r="L507" s="18">
        <v>0</v>
      </c>
      <c r="M507" s="18">
        <f t="shared" si="53"/>
        <v>0</v>
      </c>
      <c r="N507" s="66">
        <v>10</v>
      </c>
      <c r="O507" s="66">
        <v>88</v>
      </c>
      <c r="P507" s="18">
        <v>0</v>
      </c>
      <c r="Q507" s="18">
        <f t="shared" si="54"/>
        <v>0</v>
      </c>
      <c r="R507" s="66">
        <v>10</v>
      </c>
      <c r="S507" s="66">
        <v>16</v>
      </c>
      <c r="T507" s="18">
        <v>0</v>
      </c>
      <c r="U507" s="18">
        <f t="shared" si="55"/>
        <v>0</v>
      </c>
      <c r="V507" s="66">
        <v>54</v>
      </c>
      <c r="W507" s="66">
        <v>80</v>
      </c>
      <c r="X507" s="18">
        <v>0</v>
      </c>
      <c r="Y507" s="18">
        <f t="shared" si="56"/>
        <v>0</v>
      </c>
      <c r="Z507" s="66">
        <v>110</v>
      </c>
      <c r="AA507" s="66">
        <v>275</v>
      </c>
      <c r="AB507" s="18">
        <v>0</v>
      </c>
      <c r="AC507" s="10">
        <f t="shared" si="57"/>
        <v>0</v>
      </c>
    </row>
    <row r="508" spans="1:29">
      <c r="A508" s="17">
        <v>502</v>
      </c>
      <c r="B508" s="18" t="s">
        <v>1622</v>
      </c>
      <c r="C508" s="18" t="s">
        <v>749</v>
      </c>
      <c r="D508" s="18" t="s">
        <v>26</v>
      </c>
      <c r="E508" s="7">
        <v>31</v>
      </c>
      <c r="F508" s="7">
        <v>3</v>
      </c>
      <c r="G508" s="18">
        <f t="shared" si="52"/>
        <v>3</v>
      </c>
      <c r="H508" s="83">
        <v>0</v>
      </c>
      <c r="I508" s="18">
        <v>0</v>
      </c>
      <c r="J508" s="18">
        <v>0</v>
      </c>
      <c r="K508" s="66">
        <v>60</v>
      </c>
      <c r="L508" s="18">
        <v>0</v>
      </c>
      <c r="M508" s="18">
        <f t="shared" si="53"/>
        <v>0</v>
      </c>
      <c r="N508" s="66">
        <v>3</v>
      </c>
      <c r="O508" s="66">
        <v>88</v>
      </c>
      <c r="P508" s="18">
        <v>0</v>
      </c>
      <c r="Q508" s="18">
        <f t="shared" si="54"/>
        <v>0</v>
      </c>
      <c r="R508" s="66">
        <v>5</v>
      </c>
      <c r="S508" s="66">
        <v>16</v>
      </c>
      <c r="T508" s="18">
        <v>0</v>
      </c>
      <c r="U508" s="18">
        <f t="shared" si="55"/>
        <v>0</v>
      </c>
      <c r="V508" s="66">
        <v>35</v>
      </c>
      <c r="W508" s="66">
        <v>80</v>
      </c>
      <c r="X508" s="18">
        <v>0</v>
      </c>
      <c r="Y508" s="18">
        <f t="shared" si="56"/>
        <v>0</v>
      </c>
      <c r="Z508" s="66">
        <v>25</v>
      </c>
      <c r="AA508" s="66">
        <v>275</v>
      </c>
      <c r="AB508" s="18">
        <v>0</v>
      </c>
      <c r="AC508" s="10">
        <f t="shared" si="57"/>
        <v>0</v>
      </c>
    </row>
    <row r="509" spans="1:29">
      <c r="A509" s="17">
        <v>503</v>
      </c>
      <c r="B509" s="18" t="s">
        <v>1622</v>
      </c>
      <c r="C509" s="18" t="s">
        <v>750</v>
      </c>
      <c r="D509" s="18" t="s">
        <v>26</v>
      </c>
      <c r="E509" s="7">
        <v>3368</v>
      </c>
      <c r="F509" s="7">
        <v>11</v>
      </c>
      <c r="G509" s="18">
        <f t="shared" si="52"/>
        <v>11</v>
      </c>
      <c r="H509" s="83">
        <v>0</v>
      </c>
      <c r="I509" s="18">
        <v>0</v>
      </c>
      <c r="J509" s="18">
        <v>0</v>
      </c>
      <c r="K509" s="66">
        <v>60</v>
      </c>
      <c r="L509" s="18">
        <v>0</v>
      </c>
      <c r="M509" s="18">
        <f t="shared" si="53"/>
        <v>0</v>
      </c>
      <c r="N509" s="66">
        <v>11</v>
      </c>
      <c r="O509" s="66">
        <v>88</v>
      </c>
      <c r="P509" s="18">
        <v>0</v>
      </c>
      <c r="Q509" s="18">
        <f t="shared" si="54"/>
        <v>0</v>
      </c>
      <c r="R509" s="66">
        <v>9</v>
      </c>
      <c r="S509" s="66">
        <v>16</v>
      </c>
      <c r="T509" s="18">
        <v>0</v>
      </c>
      <c r="U509" s="18">
        <f t="shared" si="55"/>
        <v>0</v>
      </c>
      <c r="V509" s="66">
        <v>52</v>
      </c>
      <c r="W509" s="66">
        <v>80</v>
      </c>
      <c r="X509" s="18">
        <v>0</v>
      </c>
      <c r="Y509" s="18">
        <f t="shared" si="56"/>
        <v>0</v>
      </c>
      <c r="Z509" s="66">
        <v>97</v>
      </c>
      <c r="AA509" s="66">
        <v>275</v>
      </c>
      <c r="AB509" s="18">
        <v>0</v>
      </c>
      <c r="AC509" s="10">
        <f t="shared" si="57"/>
        <v>0</v>
      </c>
    </row>
    <row r="510" spans="1:29">
      <c r="A510" s="17">
        <v>504</v>
      </c>
      <c r="B510" s="18" t="s">
        <v>1622</v>
      </c>
      <c r="C510" s="18" t="s">
        <v>751</v>
      </c>
      <c r="D510" s="18" t="s">
        <v>26</v>
      </c>
      <c r="E510" s="7">
        <v>3879</v>
      </c>
      <c r="F510" s="7">
        <v>4</v>
      </c>
      <c r="G510" s="18">
        <f t="shared" si="52"/>
        <v>4</v>
      </c>
      <c r="H510" s="83">
        <v>0</v>
      </c>
      <c r="I510" s="18">
        <v>0</v>
      </c>
      <c r="J510" s="18">
        <v>0</v>
      </c>
      <c r="K510" s="66">
        <v>60</v>
      </c>
      <c r="L510" s="18">
        <v>0</v>
      </c>
      <c r="M510" s="18">
        <f t="shared" si="53"/>
        <v>0</v>
      </c>
      <c r="N510" s="66">
        <v>4</v>
      </c>
      <c r="O510" s="66">
        <v>88</v>
      </c>
      <c r="P510" s="18">
        <v>0</v>
      </c>
      <c r="Q510" s="18">
        <f t="shared" si="54"/>
        <v>0</v>
      </c>
      <c r="R510" s="66">
        <v>10</v>
      </c>
      <c r="S510" s="66">
        <v>16</v>
      </c>
      <c r="T510" s="18">
        <v>0</v>
      </c>
      <c r="U510" s="18">
        <f t="shared" si="55"/>
        <v>0</v>
      </c>
      <c r="V510" s="66">
        <v>47</v>
      </c>
      <c r="W510" s="66">
        <v>80</v>
      </c>
      <c r="X510" s="18">
        <v>0</v>
      </c>
      <c r="Y510" s="18">
        <f t="shared" si="56"/>
        <v>0</v>
      </c>
      <c r="Z510" s="66">
        <v>58</v>
      </c>
      <c r="AA510" s="66">
        <v>275</v>
      </c>
      <c r="AB510" s="18">
        <v>0</v>
      </c>
      <c r="AC510" s="10">
        <f t="shared" si="57"/>
        <v>0</v>
      </c>
    </row>
    <row r="511" spans="1:29">
      <c r="A511" s="17">
        <v>505</v>
      </c>
      <c r="B511" s="18" t="s">
        <v>1622</v>
      </c>
      <c r="C511" s="18" t="s">
        <v>752</v>
      </c>
      <c r="D511" s="18" t="s">
        <v>26</v>
      </c>
      <c r="E511" s="7">
        <v>3550</v>
      </c>
      <c r="F511" s="7">
        <v>21</v>
      </c>
      <c r="G511" s="18">
        <f t="shared" si="52"/>
        <v>21</v>
      </c>
      <c r="H511" s="83">
        <v>0</v>
      </c>
      <c r="I511" s="18">
        <v>0</v>
      </c>
      <c r="J511" s="18">
        <v>0</v>
      </c>
      <c r="K511" s="66">
        <v>60</v>
      </c>
      <c r="L511" s="18">
        <v>0</v>
      </c>
      <c r="M511" s="18">
        <f t="shared" si="53"/>
        <v>0</v>
      </c>
      <c r="N511" s="66">
        <v>21</v>
      </c>
      <c r="O511" s="66">
        <v>88</v>
      </c>
      <c r="P511" s="18">
        <v>0</v>
      </c>
      <c r="Q511" s="18">
        <f t="shared" si="54"/>
        <v>0</v>
      </c>
      <c r="R511" s="66">
        <v>19</v>
      </c>
      <c r="S511" s="66">
        <v>16</v>
      </c>
      <c r="T511" s="18">
        <v>0</v>
      </c>
      <c r="U511" s="18">
        <f t="shared" si="55"/>
        <v>3550</v>
      </c>
      <c r="V511" s="66">
        <v>99</v>
      </c>
      <c r="W511" s="66">
        <v>80</v>
      </c>
      <c r="X511" s="18">
        <v>0</v>
      </c>
      <c r="Y511" s="18">
        <f t="shared" si="56"/>
        <v>3550</v>
      </c>
      <c r="Z511" s="66">
        <v>297</v>
      </c>
      <c r="AA511" s="66">
        <v>275</v>
      </c>
      <c r="AB511" s="18">
        <v>0</v>
      </c>
      <c r="AC511" s="10">
        <f t="shared" si="57"/>
        <v>3550</v>
      </c>
    </row>
    <row r="512" spans="1:29" ht="30">
      <c r="A512" s="17">
        <v>506</v>
      </c>
      <c r="B512" s="18" t="s">
        <v>1622</v>
      </c>
      <c r="C512" s="98" t="s">
        <v>753</v>
      </c>
      <c r="D512" s="18" t="s">
        <v>26</v>
      </c>
      <c r="E512" s="7">
        <v>9</v>
      </c>
      <c r="F512" s="7">
        <v>7</v>
      </c>
      <c r="G512" s="18">
        <f t="shared" ref="G512:G539" si="58">F512-H512</f>
        <v>7</v>
      </c>
      <c r="H512" s="83">
        <v>0</v>
      </c>
      <c r="I512" s="18">
        <v>0</v>
      </c>
      <c r="J512" s="18">
        <v>0</v>
      </c>
      <c r="K512" s="66">
        <v>60</v>
      </c>
      <c r="L512" s="18">
        <v>0</v>
      </c>
      <c r="M512" s="18">
        <f t="shared" si="53"/>
        <v>0</v>
      </c>
      <c r="N512" s="66">
        <v>7</v>
      </c>
      <c r="O512" s="66">
        <v>88</v>
      </c>
      <c r="P512" s="18">
        <v>0</v>
      </c>
      <c r="Q512" s="18">
        <f t="shared" si="54"/>
        <v>0</v>
      </c>
      <c r="R512" s="66">
        <v>4</v>
      </c>
      <c r="S512" s="66">
        <v>16</v>
      </c>
      <c r="T512" s="18">
        <v>0</v>
      </c>
      <c r="U512" s="18">
        <f t="shared" si="55"/>
        <v>0</v>
      </c>
      <c r="V512" s="66">
        <v>32</v>
      </c>
      <c r="W512" s="66">
        <v>80</v>
      </c>
      <c r="X512" s="18">
        <v>0</v>
      </c>
      <c r="Y512" s="18">
        <f t="shared" si="56"/>
        <v>0</v>
      </c>
      <c r="Z512" s="66">
        <v>27</v>
      </c>
      <c r="AA512" s="66">
        <v>275</v>
      </c>
      <c r="AB512" s="18">
        <v>0</v>
      </c>
      <c r="AC512" s="10">
        <f t="shared" si="57"/>
        <v>0</v>
      </c>
    </row>
    <row r="513" spans="1:29">
      <c r="A513" s="17">
        <v>507</v>
      </c>
      <c r="B513" s="18" t="s">
        <v>1622</v>
      </c>
      <c r="C513" s="18" t="s">
        <v>754</v>
      </c>
      <c r="D513" s="18" t="s">
        <v>26</v>
      </c>
      <c r="E513" s="7">
        <v>9908</v>
      </c>
      <c r="F513" s="7">
        <v>7</v>
      </c>
      <c r="G513" s="18">
        <f t="shared" si="58"/>
        <v>7</v>
      </c>
      <c r="H513" s="83">
        <v>0</v>
      </c>
      <c r="I513" s="18">
        <v>0</v>
      </c>
      <c r="J513" s="18">
        <v>0</v>
      </c>
      <c r="K513" s="66">
        <v>60</v>
      </c>
      <c r="L513" s="18">
        <v>0</v>
      </c>
      <c r="M513" s="18">
        <f t="shared" si="53"/>
        <v>0</v>
      </c>
      <c r="N513" s="66">
        <v>7</v>
      </c>
      <c r="O513" s="66">
        <v>88</v>
      </c>
      <c r="P513" s="18">
        <v>0</v>
      </c>
      <c r="Q513" s="18">
        <f t="shared" si="54"/>
        <v>0</v>
      </c>
      <c r="R513" s="66">
        <v>8</v>
      </c>
      <c r="S513" s="66">
        <v>16</v>
      </c>
      <c r="T513" s="18">
        <v>0</v>
      </c>
      <c r="U513" s="18">
        <f t="shared" si="55"/>
        <v>0</v>
      </c>
      <c r="V513" s="66">
        <v>45</v>
      </c>
      <c r="W513" s="66">
        <v>80</v>
      </c>
      <c r="X513" s="18">
        <v>0</v>
      </c>
      <c r="Y513" s="18">
        <f t="shared" si="56"/>
        <v>0</v>
      </c>
      <c r="Z513" s="66">
        <v>151</v>
      </c>
      <c r="AA513" s="66">
        <v>275</v>
      </c>
      <c r="AB513" s="18">
        <v>0</v>
      </c>
      <c r="AC513" s="10">
        <f t="shared" si="57"/>
        <v>0</v>
      </c>
    </row>
    <row r="514" spans="1:29">
      <c r="A514" s="17">
        <v>508</v>
      </c>
      <c r="B514" s="18" t="s">
        <v>1622</v>
      </c>
      <c r="C514" s="18" t="s">
        <v>755</v>
      </c>
      <c r="D514" s="18" t="s">
        <v>26</v>
      </c>
      <c r="E514" s="7">
        <v>1551</v>
      </c>
      <c r="F514" s="7">
        <v>8</v>
      </c>
      <c r="G514" s="18">
        <f t="shared" si="58"/>
        <v>7</v>
      </c>
      <c r="H514" s="83">
        <v>1</v>
      </c>
      <c r="I514" s="18">
        <v>0</v>
      </c>
      <c r="J514" s="18">
        <v>0</v>
      </c>
      <c r="K514" s="66">
        <v>60</v>
      </c>
      <c r="L514" s="18">
        <v>0</v>
      </c>
      <c r="M514" s="18">
        <f t="shared" si="53"/>
        <v>0</v>
      </c>
      <c r="N514" s="66">
        <v>8</v>
      </c>
      <c r="O514" s="66">
        <v>88</v>
      </c>
      <c r="P514" s="18">
        <v>0</v>
      </c>
      <c r="Q514" s="18">
        <f t="shared" si="54"/>
        <v>0</v>
      </c>
      <c r="R514" s="66">
        <v>8</v>
      </c>
      <c r="S514" s="66">
        <v>16</v>
      </c>
      <c r="T514" s="18">
        <v>0</v>
      </c>
      <c r="U514" s="18">
        <f t="shared" si="55"/>
        <v>0</v>
      </c>
      <c r="V514" s="66">
        <v>45</v>
      </c>
      <c r="W514" s="66">
        <v>80</v>
      </c>
      <c r="X514" s="18">
        <v>0</v>
      </c>
      <c r="Y514" s="18">
        <f t="shared" si="56"/>
        <v>0</v>
      </c>
      <c r="Z514" s="66">
        <v>112</v>
      </c>
      <c r="AA514" s="66">
        <v>275</v>
      </c>
      <c r="AB514" s="18">
        <v>0</v>
      </c>
      <c r="AC514" s="10">
        <f t="shared" si="57"/>
        <v>0</v>
      </c>
    </row>
    <row r="515" spans="1:29">
      <c r="A515" s="17">
        <v>509</v>
      </c>
      <c r="B515" s="18" t="s">
        <v>1622</v>
      </c>
      <c r="C515" s="18" t="s">
        <v>756</v>
      </c>
      <c r="D515" s="18" t="s">
        <v>26</v>
      </c>
      <c r="E515" s="7">
        <v>8752</v>
      </c>
      <c r="F515" s="7">
        <v>10</v>
      </c>
      <c r="G515" s="18">
        <f t="shared" si="58"/>
        <v>10</v>
      </c>
      <c r="H515" s="83">
        <v>0</v>
      </c>
      <c r="I515" s="18">
        <v>0</v>
      </c>
      <c r="J515" s="18">
        <v>0</v>
      </c>
      <c r="K515" s="66">
        <v>60</v>
      </c>
      <c r="L515" s="18">
        <v>0</v>
      </c>
      <c r="M515" s="18">
        <f t="shared" si="53"/>
        <v>0</v>
      </c>
      <c r="N515" s="66">
        <v>10</v>
      </c>
      <c r="O515" s="66">
        <v>88</v>
      </c>
      <c r="P515" s="18">
        <v>0</v>
      </c>
      <c r="Q515" s="18">
        <f t="shared" si="54"/>
        <v>0</v>
      </c>
      <c r="R515" s="66">
        <v>9</v>
      </c>
      <c r="S515" s="66">
        <v>16</v>
      </c>
      <c r="T515" s="18">
        <v>0</v>
      </c>
      <c r="U515" s="18">
        <f t="shared" si="55"/>
        <v>0</v>
      </c>
      <c r="V515" s="66">
        <v>51</v>
      </c>
      <c r="W515" s="66">
        <v>80</v>
      </c>
      <c r="X515" s="18">
        <v>0</v>
      </c>
      <c r="Y515" s="18">
        <f t="shared" si="56"/>
        <v>0</v>
      </c>
      <c r="Z515" s="66">
        <v>119</v>
      </c>
      <c r="AA515" s="66">
        <v>275</v>
      </c>
      <c r="AB515" s="18">
        <v>0</v>
      </c>
      <c r="AC515" s="10">
        <f t="shared" si="57"/>
        <v>0</v>
      </c>
    </row>
    <row r="516" spans="1:29">
      <c r="A516" s="17">
        <v>510</v>
      </c>
      <c r="B516" s="18" t="s">
        <v>1622</v>
      </c>
      <c r="C516" s="18" t="s">
        <v>757</v>
      </c>
      <c r="D516" s="18" t="s">
        <v>26</v>
      </c>
      <c r="E516" s="7">
        <v>3826</v>
      </c>
      <c r="F516" s="7">
        <v>1</v>
      </c>
      <c r="G516" s="18">
        <f t="shared" si="58"/>
        <v>1</v>
      </c>
      <c r="H516" s="83">
        <v>0</v>
      </c>
      <c r="I516" s="18">
        <v>0</v>
      </c>
      <c r="J516" s="18">
        <v>0</v>
      </c>
      <c r="K516" s="66">
        <v>60</v>
      </c>
      <c r="L516" s="18">
        <v>0</v>
      </c>
      <c r="M516" s="18">
        <f t="shared" si="53"/>
        <v>0</v>
      </c>
      <c r="N516" s="66">
        <v>1</v>
      </c>
      <c r="O516" s="66">
        <v>88</v>
      </c>
      <c r="P516" s="18">
        <v>0</v>
      </c>
      <c r="Q516" s="18">
        <f t="shared" si="54"/>
        <v>0</v>
      </c>
      <c r="R516" s="66">
        <v>2</v>
      </c>
      <c r="S516" s="66">
        <v>16</v>
      </c>
      <c r="T516" s="18">
        <v>0</v>
      </c>
      <c r="U516" s="18">
        <f t="shared" si="55"/>
        <v>0</v>
      </c>
      <c r="V516" s="66">
        <v>2</v>
      </c>
      <c r="W516" s="66">
        <v>80</v>
      </c>
      <c r="X516" s="18">
        <v>0</v>
      </c>
      <c r="Y516" s="18">
        <f t="shared" si="56"/>
        <v>0</v>
      </c>
      <c r="Z516" s="66">
        <v>6</v>
      </c>
      <c r="AA516" s="66">
        <v>275</v>
      </c>
      <c r="AB516" s="18">
        <v>0</v>
      </c>
      <c r="AC516" s="10">
        <f t="shared" si="57"/>
        <v>0</v>
      </c>
    </row>
    <row r="517" spans="1:29">
      <c r="A517" s="17">
        <v>511</v>
      </c>
      <c r="B517" s="18" t="s">
        <v>1622</v>
      </c>
      <c r="C517" s="18" t="s">
        <v>758</v>
      </c>
      <c r="D517" s="18" t="s">
        <v>26</v>
      </c>
      <c r="E517" s="7">
        <v>5203</v>
      </c>
      <c r="F517" s="7">
        <v>18</v>
      </c>
      <c r="G517" s="18">
        <f t="shared" si="58"/>
        <v>18</v>
      </c>
      <c r="H517" s="83">
        <v>0</v>
      </c>
      <c r="I517" s="18">
        <v>0</v>
      </c>
      <c r="J517" s="18">
        <v>0</v>
      </c>
      <c r="K517" s="66">
        <v>60</v>
      </c>
      <c r="L517" s="18">
        <v>0</v>
      </c>
      <c r="M517" s="18">
        <f t="shared" si="53"/>
        <v>0</v>
      </c>
      <c r="N517" s="66">
        <v>18</v>
      </c>
      <c r="O517" s="66">
        <v>88</v>
      </c>
      <c r="P517" s="18">
        <v>0</v>
      </c>
      <c r="Q517" s="18">
        <f t="shared" si="54"/>
        <v>0</v>
      </c>
      <c r="R517" s="66">
        <v>115</v>
      </c>
      <c r="S517" s="66">
        <v>16</v>
      </c>
      <c r="T517" s="18">
        <v>0</v>
      </c>
      <c r="U517" s="18">
        <f t="shared" si="55"/>
        <v>5203</v>
      </c>
      <c r="V517" s="66">
        <v>233</v>
      </c>
      <c r="W517" s="66">
        <v>80</v>
      </c>
      <c r="X517" s="18">
        <v>0</v>
      </c>
      <c r="Y517" s="18">
        <f t="shared" si="56"/>
        <v>5203</v>
      </c>
      <c r="Z517" s="66">
        <v>311</v>
      </c>
      <c r="AA517" s="66">
        <v>275</v>
      </c>
      <c r="AB517" s="18">
        <v>0</v>
      </c>
      <c r="AC517" s="10">
        <f t="shared" si="57"/>
        <v>5203</v>
      </c>
    </row>
    <row r="518" spans="1:29">
      <c r="A518" s="17">
        <v>512</v>
      </c>
      <c r="B518" s="18" t="s">
        <v>1622</v>
      </c>
      <c r="C518" s="18" t="s">
        <v>759</v>
      </c>
      <c r="D518" s="18" t="s">
        <v>26</v>
      </c>
      <c r="E518" s="7">
        <v>6304</v>
      </c>
      <c r="F518" s="7">
        <v>26</v>
      </c>
      <c r="G518" s="18">
        <f t="shared" si="58"/>
        <v>26</v>
      </c>
      <c r="H518" s="83">
        <v>0</v>
      </c>
      <c r="I518" s="18">
        <v>0</v>
      </c>
      <c r="J518" s="18">
        <v>0</v>
      </c>
      <c r="K518" s="66">
        <v>60</v>
      </c>
      <c r="L518" s="18">
        <v>0</v>
      </c>
      <c r="M518" s="18">
        <f t="shared" si="53"/>
        <v>0</v>
      </c>
      <c r="N518" s="66">
        <v>26</v>
      </c>
      <c r="O518" s="66">
        <v>88</v>
      </c>
      <c r="P518" s="18">
        <v>0</v>
      </c>
      <c r="Q518" s="18">
        <f t="shared" si="54"/>
        <v>0</v>
      </c>
      <c r="R518" s="66">
        <v>101</v>
      </c>
      <c r="S518" s="66">
        <v>16</v>
      </c>
      <c r="T518" s="18">
        <v>0</v>
      </c>
      <c r="U518" s="18">
        <f t="shared" si="55"/>
        <v>6304</v>
      </c>
      <c r="V518" s="66">
        <v>213</v>
      </c>
      <c r="W518" s="66">
        <v>80</v>
      </c>
      <c r="X518" s="18">
        <v>0</v>
      </c>
      <c r="Y518" s="18">
        <f t="shared" si="56"/>
        <v>6304</v>
      </c>
      <c r="Z518" s="66">
        <v>461</v>
      </c>
      <c r="AA518" s="66">
        <v>275</v>
      </c>
      <c r="AB518" s="18">
        <v>0</v>
      </c>
      <c r="AC518" s="10">
        <f t="shared" si="57"/>
        <v>6304</v>
      </c>
    </row>
    <row r="519" spans="1:29">
      <c r="A519" s="17">
        <v>513</v>
      </c>
      <c r="B519" s="18" t="s">
        <v>1622</v>
      </c>
      <c r="C519" s="18" t="s">
        <v>760</v>
      </c>
      <c r="D519" s="18" t="s">
        <v>26</v>
      </c>
      <c r="E519" s="7">
        <v>3931</v>
      </c>
      <c r="F519" s="7">
        <v>9</v>
      </c>
      <c r="G519" s="18">
        <f t="shared" si="58"/>
        <v>9</v>
      </c>
      <c r="H519" s="83">
        <v>0</v>
      </c>
      <c r="I519" s="18">
        <v>0</v>
      </c>
      <c r="J519" s="18">
        <v>0</v>
      </c>
      <c r="K519" s="66">
        <v>60</v>
      </c>
      <c r="L519" s="18">
        <v>0</v>
      </c>
      <c r="M519" s="18">
        <f t="shared" si="53"/>
        <v>0</v>
      </c>
      <c r="N519" s="66">
        <v>9</v>
      </c>
      <c r="O519" s="66">
        <v>88</v>
      </c>
      <c r="P519" s="18">
        <v>0</v>
      </c>
      <c r="Q519" s="18">
        <f t="shared" si="54"/>
        <v>0</v>
      </c>
      <c r="R519" s="66">
        <v>31</v>
      </c>
      <c r="S519" s="66">
        <v>16</v>
      </c>
      <c r="T519" s="18">
        <v>0</v>
      </c>
      <c r="U519" s="18">
        <f t="shared" si="55"/>
        <v>3931</v>
      </c>
      <c r="V519" s="66">
        <v>91</v>
      </c>
      <c r="W519" s="66">
        <v>80</v>
      </c>
      <c r="X519" s="18">
        <v>0</v>
      </c>
      <c r="Y519" s="18">
        <f t="shared" si="56"/>
        <v>3931</v>
      </c>
      <c r="Z519" s="66">
        <v>196</v>
      </c>
      <c r="AA519" s="66">
        <v>275</v>
      </c>
      <c r="AB519" s="18">
        <v>0</v>
      </c>
      <c r="AC519" s="10">
        <f t="shared" si="57"/>
        <v>0</v>
      </c>
    </row>
    <row r="520" spans="1:29">
      <c r="A520" s="17">
        <v>514</v>
      </c>
      <c r="B520" s="18" t="s">
        <v>1622</v>
      </c>
      <c r="C520" s="18" t="s">
        <v>761</v>
      </c>
      <c r="D520" s="18" t="s">
        <v>26</v>
      </c>
      <c r="E520" s="7">
        <v>6379</v>
      </c>
      <c r="F520" s="7">
        <v>24</v>
      </c>
      <c r="G520" s="18">
        <f t="shared" si="58"/>
        <v>24</v>
      </c>
      <c r="H520" s="83">
        <v>0</v>
      </c>
      <c r="I520" s="18">
        <v>0</v>
      </c>
      <c r="J520" s="18">
        <v>0</v>
      </c>
      <c r="K520" s="66">
        <v>60</v>
      </c>
      <c r="L520" s="18">
        <v>0</v>
      </c>
      <c r="M520" s="18">
        <f t="shared" si="53"/>
        <v>0</v>
      </c>
      <c r="N520" s="66">
        <v>24</v>
      </c>
      <c r="O520" s="66">
        <v>88</v>
      </c>
      <c r="P520" s="18">
        <v>0</v>
      </c>
      <c r="Q520" s="18">
        <f t="shared" si="54"/>
        <v>0</v>
      </c>
      <c r="R520" s="66">
        <v>72</v>
      </c>
      <c r="S520" s="66">
        <v>16</v>
      </c>
      <c r="T520" s="18">
        <v>0</v>
      </c>
      <c r="U520" s="18">
        <f t="shared" si="55"/>
        <v>6379</v>
      </c>
      <c r="V520" s="66">
        <v>274</v>
      </c>
      <c r="W520" s="66">
        <v>80</v>
      </c>
      <c r="X520" s="18">
        <v>0</v>
      </c>
      <c r="Y520" s="18">
        <f t="shared" si="56"/>
        <v>6379</v>
      </c>
      <c r="Z520" s="66">
        <v>420</v>
      </c>
      <c r="AA520" s="66">
        <v>275</v>
      </c>
      <c r="AB520" s="18">
        <v>0</v>
      </c>
      <c r="AC520" s="10">
        <f t="shared" si="57"/>
        <v>6379</v>
      </c>
    </row>
    <row r="521" spans="1:29">
      <c r="A521" s="17">
        <v>515</v>
      </c>
      <c r="B521" s="18" t="s">
        <v>1622</v>
      </c>
      <c r="C521" s="18" t="s">
        <v>403</v>
      </c>
      <c r="D521" s="18" t="s">
        <v>26</v>
      </c>
      <c r="E521" s="7">
        <v>8013</v>
      </c>
      <c r="F521" s="7">
        <v>17</v>
      </c>
      <c r="G521" s="18">
        <f t="shared" si="58"/>
        <v>17</v>
      </c>
      <c r="H521" s="83">
        <v>0</v>
      </c>
      <c r="I521" s="18">
        <v>0</v>
      </c>
      <c r="J521" s="18">
        <v>0</v>
      </c>
      <c r="K521" s="66">
        <v>60</v>
      </c>
      <c r="L521" s="18">
        <v>0</v>
      </c>
      <c r="M521" s="18">
        <f t="shared" si="53"/>
        <v>0</v>
      </c>
      <c r="N521" s="66">
        <v>17</v>
      </c>
      <c r="O521" s="66">
        <v>88</v>
      </c>
      <c r="P521" s="18">
        <v>0</v>
      </c>
      <c r="Q521" s="18">
        <f t="shared" si="54"/>
        <v>0</v>
      </c>
      <c r="R521" s="66">
        <v>8</v>
      </c>
      <c r="S521" s="66">
        <v>16</v>
      </c>
      <c r="T521" s="18">
        <v>0</v>
      </c>
      <c r="U521" s="18">
        <f t="shared" si="55"/>
        <v>0</v>
      </c>
      <c r="V521" s="66">
        <v>33</v>
      </c>
      <c r="W521" s="66">
        <v>80</v>
      </c>
      <c r="X521" s="18">
        <v>0</v>
      </c>
      <c r="Y521" s="18">
        <f t="shared" si="56"/>
        <v>0</v>
      </c>
      <c r="Z521" s="66">
        <v>118</v>
      </c>
      <c r="AA521" s="66">
        <v>275</v>
      </c>
      <c r="AB521" s="18">
        <v>0</v>
      </c>
      <c r="AC521" s="10">
        <f t="shared" si="57"/>
        <v>0</v>
      </c>
    </row>
    <row r="522" spans="1:29">
      <c r="A522" s="17">
        <v>516</v>
      </c>
      <c r="B522" s="18" t="s">
        <v>1622</v>
      </c>
      <c r="C522" s="18" t="s">
        <v>762</v>
      </c>
      <c r="D522" s="18" t="s">
        <v>26</v>
      </c>
      <c r="E522" s="7">
        <v>8960</v>
      </c>
      <c r="F522" s="7">
        <v>9</v>
      </c>
      <c r="G522" s="18">
        <f t="shared" si="58"/>
        <v>9</v>
      </c>
      <c r="H522" s="83">
        <v>0</v>
      </c>
      <c r="I522" s="18">
        <v>0</v>
      </c>
      <c r="J522" s="18">
        <v>0</v>
      </c>
      <c r="K522" s="66">
        <v>60</v>
      </c>
      <c r="L522" s="18">
        <v>0</v>
      </c>
      <c r="M522" s="18">
        <f t="shared" si="53"/>
        <v>0</v>
      </c>
      <c r="N522" s="66">
        <v>9</v>
      </c>
      <c r="O522" s="66">
        <v>88</v>
      </c>
      <c r="P522" s="18">
        <v>0</v>
      </c>
      <c r="Q522" s="18">
        <f t="shared" si="54"/>
        <v>0</v>
      </c>
      <c r="R522" s="66">
        <v>9</v>
      </c>
      <c r="S522" s="66">
        <v>16</v>
      </c>
      <c r="T522" s="18">
        <v>0</v>
      </c>
      <c r="U522" s="18">
        <f t="shared" si="55"/>
        <v>0</v>
      </c>
      <c r="V522" s="66">
        <v>37</v>
      </c>
      <c r="W522" s="66">
        <v>80</v>
      </c>
      <c r="X522" s="18">
        <v>0</v>
      </c>
      <c r="Y522" s="18">
        <f t="shared" si="56"/>
        <v>0</v>
      </c>
      <c r="Z522" s="66">
        <v>212</v>
      </c>
      <c r="AA522" s="66">
        <v>275</v>
      </c>
      <c r="AB522" s="18">
        <v>0</v>
      </c>
      <c r="AC522" s="10">
        <f t="shared" si="57"/>
        <v>0</v>
      </c>
    </row>
    <row r="523" spans="1:29">
      <c r="A523" s="17">
        <v>517</v>
      </c>
      <c r="B523" s="18" t="s">
        <v>1622</v>
      </c>
      <c r="C523" s="18" t="s">
        <v>551</v>
      </c>
      <c r="D523" s="18" t="s">
        <v>26</v>
      </c>
      <c r="E523" s="7">
        <v>4381</v>
      </c>
      <c r="F523" s="7">
        <v>22</v>
      </c>
      <c r="G523" s="18">
        <f t="shared" si="58"/>
        <v>22</v>
      </c>
      <c r="H523" s="83">
        <v>0</v>
      </c>
      <c r="I523" s="18">
        <v>0</v>
      </c>
      <c r="J523" s="18">
        <v>0</v>
      </c>
      <c r="K523" s="66">
        <v>60</v>
      </c>
      <c r="L523" s="18">
        <v>0</v>
      </c>
      <c r="M523" s="18">
        <f t="shared" si="53"/>
        <v>0</v>
      </c>
      <c r="N523" s="66">
        <v>22</v>
      </c>
      <c r="O523" s="66">
        <v>88</v>
      </c>
      <c r="P523" s="18">
        <v>0</v>
      </c>
      <c r="Q523" s="18">
        <f t="shared" si="54"/>
        <v>0</v>
      </c>
      <c r="R523" s="66">
        <v>4</v>
      </c>
      <c r="S523" s="66">
        <v>16</v>
      </c>
      <c r="T523" s="18">
        <v>0</v>
      </c>
      <c r="U523" s="18">
        <f t="shared" si="55"/>
        <v>0</v>
      </c>
      <c r="V523" s="66">
        <v>16</v>
      </c>
      <c r="W523" s="66">
        <v>80</v>
      </c>
      <c r="X523" s="18">
        <v>0</v>
      </c>
      <c r="Y523" s="18">
        <f t="shared" si="56"/>
        <v>0</v>
      </c>
      <c r="Z523" s="66">
        <v>167</v>
      </c>
      <c r="AA523" s="66">
        <v>275</v>
      </c>
      <c r="AB523" s="18">
        <v>0</v>
      </c>
      <c r="AC523" s="10">
        <f t="shared" si="57"/>
        <v>0</v>
      </c>
    </row>
    <row r="524" spans="1:29">
      <c r="A524" s="17">
        <v>518</v>
      </c>
      <c r="B524" s="18" t="s">
        <v>1622</v>
      </c>
      <c r="C524" s="18" t="s">
        <v>486</v>
      </c>
      <c r="D524" s="18" t="s">
        <v>26</v>
      </c>
      <c r="E524" s="7">
        <v>1615</v>
      </c>
      <c r="F524" s="7">
        <v>10</v>
      </c>
      <c r="G524" s="18">
        <f t="shared" si="58"/>
        <v>10</v>
      </c>
      <c r="H524" s="83">
        <v>0</v>
      </c>
      <c r="I524" s="18">
        <v>0</v>
      </c>
      <c r="J524" s="18">
        <v>0</v>
      </c>
      <c r="K524" s="66">
        <v>60</v>
      </c>
      <c r="L524" s="18">
        <v>0</v>
      </c>
      <c r="M524" s="18">
        <f t="shared" si="53"/>
        <v>0</v>
      </c>
      <c r="N524" s="66">
        <v>10</v>
      </c>
      <c r="O524" s="66">
        <v>88</v>
      </c>
      <c r="P524" s="18">
        <v>0</v>
      </c>
      <c r="Q524" s="18">
        <f t="shared" si="54"/>
        <v>0</v>
      </c>
      <c r="R524" s="66">
        <v>5</v>
      </c>
      <c r="S524" s="66">
        <v>16</v>
      </c>
      <c r="T524" s="18">
        <v>0</v>
      </c>
      <c r="U524" s="18">
        <f t="shared" si="55"/>
        <v>0</v>
      </c>
      <c r="V524" s="66">
        <v>23</v>
      </c>
      <c r="W524" s="66">
        <v>80</v>
      </c>
      <c r="X524" s="18">
        <v>0</v>
      </c>
      <c r="Y524" s="18">
        <f t="shared" si="56"/>
        <v>0</v>
      </c>
      <c r="Z524" s="66">
        <v>177</v>
      </c>
      <c r="AA524" s="66">
        <v>275</v>
      </c>
      <c r="AB524" s="18">
        <v>0</v>
      </c>
      <c r="AC524" s="10">
        <f t="shared" si="57"/>
        <v>0</v>
      </c>
    </row>
    <row r="525" spans="1:29">
      <c r="A525" s="17">
        <v>519</v>
      </c>
      <c r="B525" s="18" t="s">
        <v>1622</v>
      </c>
      <c r="C525" s="18" t="s">
        <v>763</v>
      </c>
      <c r="D525" s="18" t="s">
        <v>26</v>
      </c>
      <c r="E525" s="7">
        <v>5578</v>
      </c>
      <c r="F525" s="7">
        <v>8</v>
      </c>
      <c r="G525" s="18">
        <f t="shared" si="58"/>
        <v>8</v>
      </c>
      <c r="H525" s="83">
        <v>0</v>
      </c>
      <c r="I525" s="18">
        <v>0</v>
      </c>
      <c r="J525" s="18">
        <v>0</v>
      </c>
      <c r="K525" s="66">
        <v>60</v>
      </c>
      <c r="L525" s="18">
        <v>0</v>
      </c>
      <c r="M525" s="18">
        <f t="shared" si="53"/>
        <v>0</v>
      </c>
      <c r="N525" s="66">
        <v>8</v>
      </c>
      <c r="O525" s="66">
        <v>88</v>
      </c>
      <c r="P525" s="18">
        <v>0</v>
      </c>
      <c r="Q525" s="18">
        <f t="shared" si="54"/>
        <v>0</v>
      </c>
      <c r="R525" s="66">
        <v>19</v>
      </c>
      <c r="S525" s="66">
        <v>16</v>
      </c>
      <c r="T525" s="18">
        <v>0</v>
      </c>
      <c r="U525" s="18">
        <f t="shared" si="55"/>
        <v>5578</v>
      </c>
      <c r="V525" s="66">
        <v>56</v>
      </c>
      <c r="W525" s="66">
        <v>80</v>
      </c>
      <c r="X525" s="18">
        <v>0</v>
      </c>
      <c r="Y525" s="18">
        <f t="shared" si="56"/>
        <v>0</v>
      </c>
      <c r="Z525" s="66">
        <v>219</v>
      </c>
      <c r="AA525" s="66">
        <v>275</v>
      </c>
      <c r="AB525" s="18">
        <v>0</v>
      </c>
      <c r="AC525" s="10">
        <f t="shared" si="57"/>
        <v>0</v>
      </c>
    </row>
    <row r="526" spans="1:29">
      <c r="A526" s="17">
        <v>520</v>
      </c>
      <c r="B526" s="18" t="s">
        <v>1622</v>
      </c>
      <c r="C526" s="18" t="s">
        <v>764</v>
      </c>
      <c r="D526" s="18" t="s">
        <v>26</v>
      </c>
      <c r="E526" s="7">
        <v>10086</v>
      </c>
      <c r="F526" s="7">
        <v>8</v>
      </c>
      <c r="G526" s="18">
        <f t="shared" si="58"/>
        <v>8</v>
      </c>
      <c r="H526" s="83">
        <v>0</v>
      </c>
      <c r="I526" s="18">
        <v>0</v>
      </c>
      <c r="J526" s="18">
        <v>0</v>
      </c>
      <c r="K526" s="66">
        <v>60</v>
      </c>
      <c r="L526" s="18">
        <v>0</v>
      </c>
      <c r="M526" s="18">
        <f t="shared" si="53"/>
        <v>0</v>
      </c>
      <c r="N526" s="66">
        <v>8</v>
      </c>
      <c r="O526" s="66">
        <v>88</v>
      </c>
      <c r="P526" s="18">
        <v>0</v>
      </c>
      <c r="Q526" s="18">
        <f t="shared" si="54"/>
        <v>0</v>
      </c>
      <c r="R526" s="66">
        <v>144</v>
      </c>
      <c r="S526" s="66">
        <v>16</v>
      </c>
      <c r="T526" s="18">
        <v>0</v>
      </c>
      <c r="U526" s="18">
        <f t="shared" si="55"/>
        <v>10086</v>
      </c>
      <c r="V526" s="66">
        <v>163</v>
      </c>
      <c r="W526" s="66">
        <v>80</v>
      </c>
      <c r="X526" s="18">
        <v>0</v>
      </c>
      <c r="Y526" s="18">
        <f t="shared" si="56"/>
        <v>10086</v>
      </c>
      <c r="Z526" s="66">
        <v>672</v>
      </c>
      <c r="AA526" s="66">
        <v>275</v>
      </c>
      <c r="AB526" s="18">
        <v>0</v>
      </c>
      <c r="AC526" s="10">
        <f t="shared" si="57"/>
        <v>10086</v>
      </c>
    </row>
    <row r="527" spans="1:29">
      <c r="A527" s="17">
        <v>521</v>
      </c>
      <c r="B527" s="18" t="s">
        <v>1622</v>
      </c>
      <c r="C527" s="18" t="s">
        <v>765</v>
      </c>
      <c r="D527" s="18" t="s">
        <v>26</v>
      </c>
      <c r="E527" s="7">
        <v>6200</v>
      </c>
      <c r="F527" s="7">
        <v>8</v>
      </c>
      <c r="G527" s="18">
        <f t="shared" si="58"/>
        <v>8</v>
      </c>
      <c r="H527" s="83">
        <v>0</v>
      </c>
      <c r="I527" s="18">
        <v>0</v>
      </c>
      <c r="J527" s="18">
        <v>0</v>
      </c>
      <c r="K527" s="66">
        <v>60</v>
      </c>
      <c r="L527" s="18">
        <v>0</v>
      </c>
      <c r="M527" s="18">
        <f t="shared" si="53"/>
        <v>0</v>
      </c>
      <c r="N527" s="66">
        <v>8</v>
      </c>
      <c r="O527" s="66">
        <v>88</v>
      </c>
      <c r="P527" s="18">
        <v>0</v>
      </c>
      <c r="Q527" s="18">
        <f t="shared" si="54"/>
        <v>0</v>
      </c>
      <c r="R527" s="66">
        <v>110</v>
      </c>
      <c r="S527" s="66">
        <v>16</v>
      </c>
      <c r="T527" s="18">
        <v>0</v>
      </c>
      <c r="U527" s="18">
        <f t="shared" si="55"/>
        <v>6200</v>
      </c>
      <c r="V527" s="66">
        <v>124</v>
      </c>
      <c r="W527" s="66">
        <v>80</v>
      </c>
      <c r="X527" s="18">
        <v>0</v>
      </c>
      <c r="Y527" s="18">
        <f t="shared" si="56"/>
        <v>6200</v>
      </c>
      <c r="Z527" s="66">
        <v>1062</v>
      </c>
      <c r="AA527" s="66">
        <v>275</v>
      </c>
      <c r="AB527" s="18">
        <v>0</v>
      </c>
      <c r="AC527" s="10">
        <f t="shared" si="57"/>
        <v>6200</v>
      </c>
    </row>
    <row r="528" spans="1:29">
      <c r="A528" s="17">
        <v>522</v>
      </c>
      <c r="B528" s="18" t="s">
        <v>1622</v>
      </c>
      <c r="C528" s="18" t="s">
        <v>766</v>
      </c>
      <c r="D528" s="18" t="s">
        <v>26</v>
      </c>
      <c r="E528" s="7">
        <v>5908</v>
      </c>
      <c r="F528" s="7">
        <v>11</v>
      </c>
      <c r="G528" s="18">
        <f t="shared" si="58"/>
        <v>11</v>
      </c>
      <c r="H528" s="83">
        <v>0</v>
      </c>
      <c r="I528" s="18">
        <v>0</v>
      </c>
      <c r="J528" s="18">
        <v>0</v>
      </c>
      <c r="K528" s="66">
        <v>60</v>
      </c>
      <c r="L528" s="18">
        <v>0</v>
      </c>
      <c r="M528" s="18">
        <f t="shared" si="53"/>
        <v>0</v>
      </c>
      <c r="N528" s="66">
        <v>11</v>
      </c>
      <c r="O528" s="66">
        <v>88</v>
      </c>
      <c r="P528" s="18">
        <v>0</v>
      </c>
      <c r="Q528" s="18">
        <f t="shared" si="54"/>
        <v>0</v>
      </c>
      <c r="R528" s="66">
        <v>99</v>
      </c>
      <c r="S528" s="66">
        <v>16</v>
      </c>
      <c r="T528" s="18">
        <v>0</v>
      </c>
      <c r="U528" s="18">
        <f t="shared" si="55"/>
        <v>5908</v>
      </c>
      <c r="V528" s="66">
        <v>172</v>
      </c>
      <c r="W528" s="66">
        <v>80</v>
      </c>
      <c r="X528" s="18">
        <v>0</v>
      </c>
      <c r="Y528" s="18">
        <f t="shared" si="56"/>
        <v>5908</v>
      </c>
      <c r="Z528" s="66">
        <v>72</v>
      </c>
      <c r="AA528" s="66">
        <v>275</v>
      </c>
      <c r="AB528" s="18">
        <v>0</v>
      </c>
      <c r="AC528" s="10">
        <f t="shared" si="57"/>
        <v>0</v>
      </c>
    </row>
    <row r="529" spans="1:29">
      <c r="A529" s="17">
        <v>523</v>
      </c>
      <c r="B529" s="18" t="s">
        <v>1622</v>
      </c>
      <c r="C529" s="18" t="s">
        <v>767</v>
      </c>
      <c r="D529" s="18" t="s">
        <v>26</v>
      </c>
      <c r="E529" s="7">
        <v>8354</v>
      </c>
      <c r="F529" s="7">
        <v>7</v>
      </c>
      <c r="G529" s="18">
        <f t="shared" si="58"/>
        <v>7</v>
      </c>
      <c r="H529" s="83">
        <v>0</v>
      </c>
      <c r="I529" s="18">
        <v>0</v>
      </c>
      <c r="J529" s="18">
        <v>0</v>
      </c>
      <c r="K529" s="66">
        <v>60</v>
      </c>
      <c r="L529" s="18">
        <v>0</v>
      </c>
      <c r="M529" s="18">
        <f t="shared" si="53"/>
        <v>0</v>
      </c>
      <c r="N529" s="66">
        <v>7</v>
      </c>
      <c r="O529" s="66">
        <v>88</v>
      </c>
      <c r="P529" s="18">
        <v>0</v>
      </c>
      <c r="Q529" s="18">
        <f t="shared" si="54"/>
        <v>0</v>
      </c>
      <c r="R529" s="66">
        <v>69</v>
      </c>
      <c r="S529" s="66">
        <v>16</v>
      </c>
      <c r="T529" s="18">
        <v>0</v>
      </c>
      <c r="U529" s="18">
        <f t="shared" si="55"/>
        <v>8354</v>
      </c>
      <c r="V529" s="66">
        <v>143</v>
      </c>
      <c r="W529" s="66">
        <v>80</v>
      </c>
      <c r="X529" s="18">
        <v>0</v>
      </c>
      <c r="Y529" s="18">
        <f t="shared" si="56"/>
        <v>8354</v>
      </c>
      <c r="Z529" s="66">
        <v>60</v>
      </c>
      <c r="AA529" s="66">
        <v>275</v>
      </c>
      <c r="AB529" s="18">
        <v>0</v>
      </c>
      <c r="AC529" s="10">
        <f t="shared" si="57"/>
        <v>0</v>
      </c>
    </row>
    <row r="530" spans="1:29">
      <c r="A530" s="17">
        <v>524</v>
      </c>
      <c r="B530" s="18" t="s">
        <v>1622</v>
      </c>
      <c r="C530" s="18" t="s">
        <v>547</v>
      </c>
      <c r="D530" s="18" t="s">
        <v>26</v>
      </c>
      <c r="E530" s="7">
        <v>5727</v>
      </c>
      <c r="F530" s="7">
        <v>11</v>
      </c>
      <c r="G530" s="18">
        <f t="shared" si="58"/>
        <v>11</v>
      </c>
      <c r="H530" s="83">
        <v>0</v>
      </c>
      <c r="I530" s="18">
        <v>0</v>
      </c>
      <c r="J530" s="18">
        <v>0</v>
      </c>
      <c r="K530" s="66">
        <v>60</v>
      </c>
      <c r="L530" s="18">
        <v>0</v>
      </c>
      <c r="M530" s="18">
        <f t="shared" si="53"/>
        <v>0</v>
      </c>
      <c r="N530" s="66">
        <v>11</v>
      </c>
      <c r="O530" s="66">
        <v>88</v>
      </c>
      <c r="P530" s="18">
        <v>0</v>
      </c>
      <c r="Q530" s="18">
        <f t="shared" si="54"/>
        <v>0</v>
      </c>
      <c r="R530" s="66">
        <v>70</v>
      </c>
      <c r="S530" s="66">
        <v>16</v>
      </c>
      <c r="T530" s="18">
        <v>0</v>
      </c>
      <c r="U530" s="18">
        <f t="shared" si="55"/>
        <v>5727</v>
      </c>
      <c r="V530" s="66">
        <v>150</v>
      </c>
      <c r="W530" s="66">
        <v>80</v>
      </c>
      <c r="X530" s="18">
        <v>0</v>
      </c>
      <c r="Y530" s="18">
        <f t="shared" si="56"/>
        <v>5727</v>
      </c>
      <c r="Z530" s="66">
        <v>66</v>
      </c>
      <c r="AA530" s="66">
        <v>275</v>
      </c>
      <c r="AB530" s="18">
        <v>0</v>
      </c>
      <c r="AC530" s="10">
        <f t="shared" si="57"/>
        <v>0</v>
      </c>
    </row>
    <row r="531" spans="1:29">
      <c r="A531" s="17">
        <v>525</v>
      </c>
      <c r="B531" s="18" t="s">
        <v>1622</v>
      </c>
      <c r="C531" s="18" t="s">
        <v>768</v>
      </c>
      <c r="D531" s="18" t="s">
        <v>26</v>
      </c>
      <c r="E531" s="7">
        <v>133</v>
      </c>
      <c r="F531" s="7">
        <v>1</v>
      </c>
      <c r="G531" s="18">
        <f t="shared" si="58"/>
        <v>1</v>
      </c>
      <c r="H531" s="83">
        <v>0</v>
      </c>
      <c r="I531" s="18">
        <v>0</v>
      </c>
      <c r="J531" s="18">
        <v>0</v>
      </c>
      <c r="K531" s="66">
        <v>60</v>
      </c>
      <c r="L531" s="18">
        <v>0</v>
      </c>
      <c r="M531" s="18">
        <f t="shared" si="53"/>
        <v>0</v>
      </c>
      <c r="N531" s="66">
        <v>1</v>
      </c>
      <c r="O531" s="66">
        <v>88</v>
      </c>
      <c r="P531" s="18">
        <v>0</v>
      </c>
      <c r="Q531" s="18">
        <f t="shared" si="54"/>
        <v>0</v>
      </c>
      <c r="R531" s="66">
        <v>10</v>
      </c>
      <c r="S531" s="66">
        <v>16</v>
      </c>
      <c r="T531" s="18">
        <v>0</v>
      </c>
      <c r="U531" s="18">
        <f t="shared" si="55"/>
        <v>0</v>
      </c>
      <c r="V531" s="66">
        <v>54</v>
      </c>
      <c r="W531" s="66">
        <v>80</v>
      </c>
      <c r="X531" s="18">
        <v>0</v>
      </c>
      <c r="Y531" s="18">
        <f t="shared" si="56"/>
        <v>0</v>
      </c>
      <c r="Z531" s="66">
        <v>5</v>
      </c>
      <c r="AA531" s="66">
        <v>275</v>
      </c>
      <c r="AB531" s="18">
        <v>0</v>
      </c>
      <c r="AC531" s="10">
        <f t="shared" si="57"/>
        <v>0</v>
      </c>
    </row>
    <row r="532" spans="1:29">
      <c r="A532" s="17">
        <v>526</v>
      </c>
      <c r="B532" s="18" t="s">
        <v>1622</v>
      </c>
      <c r="C532" s="18" t="s">
        <v>769</v>
      </c>
      <c r="D532" s="18" t="s">
        <v>26</v>
      </c>
      <c r="E532" s="7">
        <v>7113</v>
      </c>
      <c r="F532" s="7">
        <v>10</v>
      </c>
      <c r="G532" s="18">
        <f t="shared" si="58"/>
        <v>10</v>
      </c>
      <c r="H532" s="83">
        <v>0</v>
      </c>
      <c r="I532" s="18">
        <v>0</v>
      </c>
      <c r="J532" s="18">
        <v>0</v>
      </c>
      <c r="K532" s="66">
        <v>60</v>
      </c>
      <c r="L532" s="18">
        <v>0</v>
      </c>
      <c r="M532" s="18">
        <f t="shared" si="53"/>
        <v>0</v>
      </c>
      <c r="N532" s="66">
        <v>10</v>
      </c>
      <c r="O532" s="66">
        <v>88</v>
      </c>
      <c r="P532" s="18">
        <v>0</v>
      </c>
      <c r="Q532" s="18">
        <f t="shared" si="54"/>
        <v>0</v>
      </c>
      <c r="R532" s="66">
        <v>79</v>
      </c>
      <c r="S532" s="66">
        <v>16</v>
      </c>
      <c r="T532" s="18">
        <v>0</v>
      </c>
      <c r="U532" s="18">
        <f t="shared" si="55"/>
        <v>7113</v>
      </c>
      <c r="V532" s="66">
        <v>110</v>
      </c>
      <c r="W532" s="66">
        <v>80</v>
      </c>
      <c r="X532" s="18">
        <v>0</v>
      </c>
      <c r="Y532" s="18">
        <f t="shared" si="56"/>
        <v>7113</v>
      </c>
      <c r="Z532" s="66">
        <v>57</v>
      </c>
      <c r="AA532" s="66">
        <v>275</v>
      </c>
      <c r="AB532" s="18">
        <v>0</v>
      </c>
      <c r="AC532" s="10">
        <f t="shared" si="57"/>
        <v>0</v>
      </c>
    </row>
    <row r="533" spans="1:29">
      <c r="A533" s="17">
        <v>527</v>
      </c>
      <c r="B533" s="18" t="s">
        <v>1622</v>
      </c>
      <c r="C533" s="18" t="s">
        <v>770</v>
      </c>
      <c r="D533" s="18" t="s">
        <v>26</v>
      </c>
      <c r="E533" s="7">
        <v>3776</v>
      </c>
      <c r="F533" s="7">
        <v>23</v>
      </c>
      <c r="G533" s="18">
        <f t="shared" si="58"/>
        <v>23</v>
      </c>
      <c r="H533" s="83">
        <v>0</v>
      </c>
      <c r="I533" s="18">
        <v>0</v>
      </c>
      <c r="J533" s="18">
        <v>0</v>
      </c>
      <c r="K533" s="66">
        <v>60</v>
      </c>
      <c r="L533" s="18">
        <v>0</v>
      </c>
      <c r="M533" s="18">
        <f t="shared" si="53"/>
        <v>0</v>
      </c>
      <c r="N533" s="66">
        <v>23</v>
      </c>
      <c r="O533" s="66">
        <v>88</v>
      </c>
      <c r="P533" s="18">
        <v>0</v>
      </c>
      <c r="Q533" s="18">
        <f t="shared" si="54"/>
        <v>0</v>
      </c>
      <c r="R533" s="66">
        <v>78</v>
      </c>
      <c r="S533" s="66">
        <v>16</v>
      </c>
      <c r="T533" s="18">
        <v>0</v>
      </c>
      <c r="U533" s="18">
        <f t="shared" si="55"/>
        <v>3776</v>
      </c>
      <c r="V533" s="66">
        <v>173</v>
      </c>
      <c r="W533" s="66">
        <v>80</v>
      </c>
      <c r="X533" s="18">
        <v>0</v>
      </c>
      <c r="Y533" s="18">
        <f t="shared" si="56"/>
        <v>3776</v>
      </c>
      <c r="Z533" s="66">
        <v>134</v>
      </c>
      <c r="AA533" s="66">
        <v>275</v>
      </c>
      <c r="AB533" s="18">
        <v>0</v>
      </c>
      <c r="AC533" s="10">
        <f t="shared" si="57"/>
        <v>0</v>
      </c>
    </row>
    <row r="534" spans="1:29">
      <c r="A534" s="17">
        <v>528</v>
      </c>
      <c r="B534" s="18" t="s">
        <v>1622</v>
      </c>
      <c r="C534" s="18" t="s">
        <v>771</v>
      </c>
      <c r="D534" s="18" t="s">
        <v>26</v>
      </c>
      <c r="E534" s="7">
        <v>7305</v>
      </c>
      <c r="F534" s="7">
        <v>6</v>
      </c>
      <c r="G534" s="18">
        <f t="shared" si="58"/>
        <v>6</v>
      </c>
      <c r="H534" s="83">
        <v>0</v>
      </c>
      <c r="I534" s="18">
        <v>0</v>
      </c>
      <c r="J534" s="18">
        <v>0</v>
      </c>
      <c r="K534" s="66">
        <v>60</v>
      </c>
      <c r="L534" s="18">
        <v>0</v>
      </c>
      <c r="M534" s="18">
        <f t="shared" si="53"/>
        <v>0</v>
      </c>
      <c r="N534" s="66">
        <v>6</v>
      </c>
      <c r="O534" s="66">
        <v>88</v>
      </c>
      <c r="P534" s="18">
        <v>0</v>
      </c>
      <c r="Q534" s="18">
        <f t="shared" si="54"/>
        <v>0</v>
      </c>
      <c r="R534" s="66">
        <v>80</v>
      </c>
      <c r="S534" s="66">
        <v>16</v>
      </c>
      <c r="T534" s="18">
        <v>0</v>
      </c>
      <c r="U534" s="18">
        <f t="shared" si="55"/>
        <v>7305</v>
      </c>
      <c r="V534" s="66">
        <v>132</v>
      </c>
      <c r="W534" s="66">
        <v>80</v>
      </c>
      <c r="X534" s="18">
        <v>0</v>
      </c>
      <c r="Y534" s="18">
        <f t="shared" si="56"/>
        <v>7305</v>
      </c>
      <c r="Z534" s="66">
        <v>65</v>
      </c>
      <c r="AA534" s="66">
        <v>275</v>
      </c>
      <c r="AB534" s="18">
        <v>0</v>
      </c>
      <c r="AC534" s="10">
        <f t="shared" si="57"/>
        <v>0</v>
      </c>
    </row>
    <row r="535" spans="1:29">
      <c r="A535" s="17">
        <v>529</v>
      </c>
      <c r="B535" s="18" t="s">
        <v>1622</v>
      </c>
      <c r="C535" s="18" t="s">
        <v>403</v>
      </c>
      <c r="D535" s="18" t="s">
        <v>26</v>
      </c>
      <c r="E535" s="7">
        <v>7162</v>
      </c>
      <c r="F535" s="7">
        <v>14</v>
      </c>
      <c r="G535" s="18">
        <f t="shared" si="58"/>
        <v>14</v>
      </c>
      <c r="H535" s="83">
        <v>0</v>
      </c>
      <c r="I535" s="18">
        <v>0</v>
      </c>
      <c r="J535" s="18">
        <v>0</v>
      </c>
      <c r="K535" s="66">
        <v>60</v>
      </c>
      <c r="L535" s="18">
        <v>0</v>
      </c>
      <c r="M535" s="18">
        <f t="shared" si="53"/>
        <v>0</v>
      </c>
      <c r="N535" s="66">
        <v>14</v>
      </c>
      <c r="O535" s="66">
        <v>88</v>
      </c>
      <c r="P535" s="18">
        <v>0</v>
      </c>
      <c r="Q535" s="18">
        <f t="shared" si="54"/>
        <v>0</v>
      </c>
      <c r="R535" s="66">
        <v>83</v>
      </c>
      <c r="S535" s="66">
        <v>16</v>
      </c>
      <c r="T535" s="18">
        <v>0</v>
      </c>
      <c r="U535" s="18">
        <f t="shared" si="55"/>
        <v>7162</v>
      </c>
      <c r="V535" s="66">
        <v>152</v>
      </c>
      <c r="W535" s="66">
        <v>80</v>
      </c>
      <c r="X535" s="18">
        <v>0</v>
      </c>
      <c r="Y535" s="18">
        <f t="shared" si="56"/>
        <v>7162</v>
      </c>
      <c r="Z535" s="66">
        <v>436</v>
      </c>
      <c r="AA535" s="66">
        <v>275</v>
      </c>
      <c r="AB535" s="18">
        <v>0</v>
      </c>
      <c r="AC535" s="10">
        <f t="shared" si="57"/>
        <v>7162</v>
      </c>
    </row>
    <row r="536" spans="1:29">
      <c r="A536" s="17">
        <v>530</v>
      </c>
      <c r="B536" s="18" t="s">
        <v>1622</v>
      </c>
      <c r="C536" s="18" t="s">
        <v>772</v>
      </c>
      <c r="D536" s="18" t="s">
        <v>26</v>
      </c>
      <c r="E536" s="7">
        <v>11451</v>
      </c>
      <c r="F536" s="7">
        <v>23</v>
      </c>
      <c r="G536" s="18">
        <f t="shared" si="58"/>
        <v>23</v>
      </c>
      <c r="H536" s="83">
        <v>0</v>
      </c>
      <c r="I536" s="18">
        <v>0</v>
      </c>
      <c r="J536" s="18">
        <v>0</v>
      </c>
      <c r="K536" s="66">
        <v>60</v>
      </c>
      <c r="L536" s="18">
        <v>0</v>
      </c>
      <c r="M536" s="18">
        <f t="shared" si="53"/>
        <v>0</v>
      </c>
      <c r="N536" s="66">
        <v>23</v>
      </c>
      <c r="O536" s="66">
        <v>88</v>
      </c>
      <c r="P536" s="18">
        <v>0</v>
      </c>
      <c r="Q536" s="18">
        <f t="shared" si="54"/>
        <v>0</v>
      </c>
      <c r="R536" s="66">
        <v>127</v>
      </c>
      <c r="S536" s="66">
        <v>16</v>
      </c>
      <c r="T536" s="18">
        <v>0</v>
      </c>
      <c r="U536" s="18">
        <f t="shared" si="55"/>
        <v>11451</v>
      </c>
      <c r="V536" s="66">
        <v>187</v>
      </c>
      <c r="W536" s="66">
        <v>80</v>
      </c>
      <c r="X536" s="18">
        <v>0</v>
      </c>
      <c r="Y536" s="18">
        <f t="shared" si="56"/>
        <v>11451</v>
      </c>
      <c r="Z536" s="66">
        <v>330</v>
      </c>
      <c r="AA536" s="66">
        <v>275</v>
      </c>
      <c r="AB536" s="18">
        <v>0</v>
      </c>
      <c r="AC536" s="10">
        <f t="shared" si="57"/>
        <v>11451</v>
      </c>
    </row>
    <row r="537" spans="1:29">
      <c r="A537" s="17">
        <v>531</v>
      </c>
      <c r="B537" s="18" t="s">
        <v>1622</v>
      </c>
      <c r="C537" s="18" t="s">
        <v>773</v>
      </c>
      <c r="D537" s="18" t="s">
        <v>26</v>
      </c>
      <c r="E537" s="7">
        <v>4130</v>
      </c>
      <c r="F537" s="7">
        <v>27</v>
      </c>
      <c r="G537" s="18">
        <f t="shared" si="58"/>
        <v>27</v>
      </c>
      <c r="H537" s="83">
        <v>0</v>
      </c>
      <c r="I537" s="18">
        <v>0</v>
      </c>
      <c r="J537" s="18">
        <v>0</v>
      </c>
      <c r="K537" s="66">
        <v>60</v>
      </c>
      <c r="L537" s="18">
        <v>0</v>
      </c>
      <c r="M537" s="18">
        <f t="shared" si="53"/>
        <v>0</v>
      </c>
      <c r="N537" s="66">
        <v>27</v>
      </c>
      <c r="O537" s="66">
        <v>88</v>
      </c>
      <c r="P537" s="18">
        <v>0</v>
      </c>
      <c r="Q537" s="18">
        <f t="shared" si="54"/>
        <v>0</v>
      </c>
      <c r="R537" s="66">
        <v>70</v>
      </c>
      <c r="S537" s="66">
        <v>16</v>
      </c>
      <c r="T537" s="18">
        <v>0</v>
      </c>
      <c r="U537" s="18">
        <f t="shared" si="55"/>
        <v>4130</v>
      </c>
      <c r="V537" s="66">
        <v>131</v>
      </c>
      <c r="W537" s="66">
        <v>80</v>
      </c>
      <c r="X537" s="18">
        <v>0</v>
      </c>
      <c r="Y537" s="18">
        <f t="shared" si="56"/>
        <v>4130</v>
      </c>
      <c r="Z537" s="66">
        <v>240</v>
      </c>
      <c r="AA537" s="66">
        <v>275</v>
      </c>
      <c r="AB537" s="18">
        <v>0</v>
      </c>
      <c r="AC537" s="10">
        <f t="shared" si="57"/>
        <v>0</v>
      </c>
    </row>
    <row r="538" spans="1:29">
      <c r="A538" s="17">
        <v>532</v>
      </c>
      <c r="B538" s="18" t="s">
        <v>1622</v>
      </c>
      <c r="C538" s="18" t="s">
        <v>774</v>
      </c>
      <c r="D538" s="18" t="s">
        <v>26</v>
      </c>
      <c r="E538" s="7">
        <v>40</v>
      </c>
      <c r="F538" s="7">
        <v>2</v>
      </c>
      <c r="G538" s="18">
        <f t="shared" si="58"/>
        <v>2</v>
      </c>
      <c r="H538" s="83">
        <v>0</v>
      </c>
      <c r="I538" s="18">
        <v>0</v>
      </c>
      <c r="J538" s="18">
        <v>0</v>
      </c>
      <c r="K538" s="66">
        <v>60</v>
      </c>
      <c r="L538" s="18">
        <v>0</v>
      </c>
      <c r="M538" s="18">
        <f t="shared" si="53"/>
        <v>0</v>
      </c>
      <c r="N538" s="66">
        <v>2</v>
      </c>
      <c r="O538" s="66">
        <v>88</v>
      </c>
      <c r="P538" s="18">
        <v>0</v>
      </c>
      <c r="Q538" s="18">
        <f t="shared" si="54"/>
        <v>0</v>
      </c>
      <c r="R538" s="66">
        <v>13</v>
      </c>
      <c r="S538" s="66">
        <v>16</v>
      </c>
      <c r="T538" s="18">
        <v>0</v>
      </c>
      <c r="U538" s="18">
        <f t="shared" si="55"/>
        <v>0</v>
      </c>
      <c r="V538" s="66">
        <v>73</v>
      </c>
      <c r="W538" s="66">
        <v>80</v>
      </c>
      <c r="X538" s="18">
        <v>0</v>
      </c>
      <c r="Y538" s="18">
        <f t="shared" si="56"/>
        <v>0</v>
      </c>
      <c r="Z538" s="66">
        <v>24</v>
      </c>
      <c r="AA538" s="66">
        <v>275</v>
      </c>
      <c r="AB538" s="18">
        <v>0</v>
      </c>
      <c r="AC538" s="10">
        <f t="shared" si="57"/>
        <v>0</v>
      </c>
    </row>
    <row r="539" spans="1:29" ht="15.75" thickBot="1">
      <c r="A539" s="21">
        <v>533</v>
      </c>
      <c r="B539" s="22" t="s">
        <v>1622</v>
      </c>
      <c r="C539" s="22" t="s">
        <v>775</v>
      </c>
      <c r="D539" s="22" t="s">
        <v>26</v>
      </c>
      <c r="E539" s="8">
        <v>7399</v>
      </c>
      <c r="F539" s="8">
        <v>3</v>
      </c>
      <c r="G539" s="22">
        <f t="shared" si="58"/>
        <v>3</v>
      </c>
      <c r="H539" s="97">
        <v>0</v>
      </c>
      <c r="I539" s="22">
        <v>0</v>
      </c>
      <c r="J539" s="22">
        <v>0</v>
      </c>
      <c r="K539" s="91">
        <v>60</v>
      </c>
      <c r="L539" s="22">
        <v>0</v>
      </c>
      <c r="M539" s="22">
        <f t="shared" si="53"/>
        <v>0</v>
      </c>
      <c r="N539" s="91">
        <v>3</v>
      </c>
      <c r="O539" s="91">
        <v>88</v>
      </c>
      <c r="P539" s="22">
        <v>0</v>
      </c>
      <c r="Q539" s="22">
        <f t="shared" si="54"/>
        <v>0</v>
      </c>
      <c r="R539" s="91">
        <v>21</v>
      </c>
      <c r="S539" s="91">
        <v>16</v>
      </c>
      <c r="T539" s="22">
        <v>0</v>
      </c>
      <c r="U539" s="22">
        <f t="shared" si="55"/>
        <v>7399</v>
      </c>
      <c r="V539" s="91">
        <v>66</v>
      </c>
      <c r="W539" s="91">
        <v>80</v>
      </c>
      <c r="X539" s="22">
        <v>0</v>
      </c>
      <c r="Y539" s="22">
        <f t="shared" si="56"/>
        <v>0</v>
      </c>
      <c r="Z539" s="91">
        <v>199</v>
      </c>
      <c r="AA539" s="91">
        <v>275</v>
      </c>
      <c r="AB539" s="22">
        <v>0</v>
      </c>
      <c r="AC539" s="11">
        <f t="shared" si="57"/>
        <v>0</v>
      </c>
    </row>
    <row r="540" spans="1:29" ht="15.75" thickBot="1">
      <c r="A540" s="29"/>
      <c r="B540" s="30"/>
      <c r="C540" s="30"/>
      <c r="D540" s="30"/>
      <c r="E540" s="30">
        <f t="shared" ref="E540:J540" si="59">SUM(E7:E539)</f>
        <v>2784828</v>
      </c>
      <c r="F540" s="30">
        <f t="shared" si="59"/>
        <v>16491</v>
      </c>
      <c r="G540" s="30">
        <f t="shared" si="59"/>
        <v>16467</v>
      </c>
      <c r="H540" s="30">
        <f t="shared" si="59"/>
        <v>24</v>
      </c>
      <c r="I540" s="30">
        <f t="shared" si="59"/>
        <v>0</v>
      </c>
      <c r="J540" s="30">
        <f t="shared" si="59"/>
        <v>0</v>
      </c>
      <c r="K540" s="30"/>
      <c r="L540" s="30">
        <f>SUM(L7:L539)</f>
        <v>0</v>
      </c>
      <c r="M540" s="30">
        <f>SUM(M7:M539)</f>
        <v>412460</v>
      </c>
      <c r="N540" s="30"/>
      <c r="O540" s="30"/>
      <c r="P540" s="30">
        <f>SUM(P7:P539)</f>
        <v>0</v>
      </c>
      <c r="Q540" s="30">
        <f>SUM(Q7:Q539)</f>
        <v>278935</v>
      </c>
      <c r="R540" s="30"/>
      <c r="S540" s="30"/>
      <c r="T540" s="30">
        <f>SUM(T7:T539)</f>
        <v>0</v>
      </c>
      <c r="U540" s="30">
        <f>SUM(U7:U539)</f>
        <v>1746058</v>
      </c>
      <c r="V540" s="30"/>
      <c r="W540" s="30"/>
      <c r="X540" s="30">
        <f>SUM(X7:X539)</f>
        <v>0</v>
      </c>
      <c r="Y540" s="30">
        <f>SUM(Y7:Y539)</f>
        <v>1096109</v>
      </c>
      <c r="Z540" s="30"/>
      <c r="AA540" s="30"/>
      <c r="AB540" s="30">
        <f>SUM(AB7:AB539)</f>
        <v>0</v>
      </c>
      <c r="AC540" s="94">
        <f>SUM(AC7:AC539)</f>
        <v>509220</v>
      </c>
    </row>
  </sheetData>
  <mergeCells count="28">
    <mergeCell ref="P5:P6"/>
    <mergeCell ref="F5:F6"/>
    <mergeCell ref="B4:B6"/>
    <mergeCell ref="A4:A6"/>
    <mergeCell ref="C4:C6"/>
    <mergeCell ref="D5:D6"/>
    <mergeCell ref="E5:E6"/>
    <mergeCell ref="K5:K6"/>
    <mergeCell ref="L5:L6"/>
    <mergeCell ref="M5:M6"/>
    <mergeCell ref="N5:N6"/>
    <mergeCell ref="O5:O6"/>
    <mergeCell ref="C2:O2"/>
    <mergeCell ref="AC5:AC6"/>
    <mergeCell ref="G6:H6"/>
    <mergeCell ref="I6:J6"/>
    <mergeCell ref="W5:W6"/>
    <mergeCell ref="X5:X6"/>
    <mergeCell ref="Y5:Y6"/>
    <mergeCell ref="Z5:Z6"/>
    <mergeCell ref="AA5:AA6"/>
    <mergeCell ref="AB5:AB6"/>
    <mergeCell ref="Q5:Q6"/>
    <mergeCell ref="R5:R6"/>
    <mergeCell ref="S5:S6"/>
    <mergeCell ref="T5:T6"/>
    <mergeCell ref="U5:U6"/>
    <mergeCell ref="V5:V6"/>
  </mergeCells>
  <pageMargins left="0.7" right="0.7" top="0.75" bottom="0.75" header="0.3" footer="0.3"/>
  <pageSetup paperSize="9" scale="82" orientation="landscape" r:id="rId1"/>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890"/>
  <sheetViews>
    <sheetView zoomScaleNormal="100" zoomScaleSheetLayoutView="100" workbookViewId="0">
      <selection activeCell="A4" sqref="A4"/>
    </sheetView>
  </sheetViews>
  <sheetFormatPr defaultRowHeight="15"/>
  <cols>
    <col min="1" max="1" width="5.5703125" customWidth="1"/>
    <col min="2" max="2" width="10" customWidth="1"/>
    <col min="3" max="3" width="27.28515625" customWidth="1"/>
    <col min="4" max="4" width="13.7109375" customWidth="1"/>
    <col min="5" max="5" width="13.85546875" customWidth="1"/>
    <col min="8" max="8" width="11.28515625" customWidth="1"/>
    <col min="9" max="9" width="11" customWidth="1"/>
    <col min="10" max="10" width="12.140625" customWidth="1"/>
    <col min="11" max="11" width="11.42578125" customWidth="1"/>
    <col min="12" max="12" width="13.42578125" customWidth="1"/>
  </cols>
  <sheetData>
    <row r="1" spans="1:17" ht="23.25">
      <c r="A1" s="370" t="s">
        <v>19</v>
      </c>
      <c r="B1" s="370"/>
      <c r="C1" s="370"/>
      <c r="D1" s="370"/>
      <c r="E1" s="370"/>
      <c r="F1" s="370"/>
      <c r="G1" s="370"/>
      <c r="H1" s="370"/>
      <c r="I1" s="370"/>
      <c r="J1" s="370"/>
      <c r="K1" s="370"/>
      <c r="L1" s="370"/>
    </row>
    <row r="2" spans="1:17" ht="18.75">
      <c r="A2" s="371" t="s">
        <v>1813</v>
      </c>
      <c r="B2" s="371"/>
      <c r="C2" s="371"/>
      <c r="D2" s="371"/>
      <c r="E2" s="371"/>
      <c r="F2" s="371"/>
      <c r="G2" s="371"/>
      <c r="H2" s="371"/>
      <c r="I2" s="371"/>
      <c r="J2" s="371"/>
      <c r="K2" s="371"/>
      <c r="L2" s="371"/>
    </row>
    <row r="3" spans="1:17" ht="18.75">
      <c r="A3" s="371" t="s">
        <v>1920</v>
      </c>
      <c r="B3" s="371"/>
      <c r="C3" s="371"/>
      <c r="D3" s="371"/>
      <c r="E3" s="371"/>
      <c r="F3" s="371"/>
      <c r="G3" s="371"/>
      <c r="H3" s="371"/>
      <c r="I3" s="371"/>
      <c r="J3" s="371"/>
      <c r="K3" s="371"/>
      <c r="L3" s="371"/>
    </row>
    <row r="4" spans="1:17" ht="15.75" thickBot="1"/>
    <row r="5" spans="1:17" ht="30" customHeight="1" thickBot="1">
      <c r="A5" s="372" t="s">
        <v>0</v>
      </c>
      <c r="B5" s="374" t="s">
        <v>1623</v>
      </c>
      <c r="C5" s="374" t="s">
        <v>1</v>
      </c>
      <c r="D5" s="376" t="s">
        <v>2</v>
      </c>
      <c r="E5" s="1" t="s">
        <v>10</v>
      </c>
      <c r="F5" s="2" t="s">
        <v>11</v>
      </c>
      <c r="G5" s="2" t="s">
        <v>18</v>
      </c>
      <c r="H5" s="2" t="s">
        <v>12</v>
      </c>
      <c r="I5" s="2" t="s">
        <v>13</v>
      </c>
      <c r="J5" s="2" t="s">
        <v>14</v>
      </c>
      <c r="K5" s="2" t="s">
        <v>15</v>
      </c>
      <c r="L5" s="3" t="s">
        <v>16</v>
      </c>
    </row>
    <row r="6" spans="1:17" ht="137.25" customHeight="1" thickBot="1">
      <c r="A6" s="373"/>
      <c r="B6" s="375"/>
      <c r="C6" s="375"/>
      <c r="D6" s="377"/>
      <c r="E6" s="5" t="s">
        <v>3</v>
      </c>
      <c r="F6" s="5" t="s">
        <v>17</v>
      </c>
      <c r="G6" s="5" t="s">
        <v>4</v>
      </c>
      <c r="H6" s="5" t="s">
        <v>5</v>
      </c>
      <c r="I6" s="5" t="s">
        <v>6</v>
      </c>
      <c r="J6" s="5" t="s">
        <v>7</v>
      </c>
      <c r="K6" s="5" t="s">
        <v>8</v>
      </c>
      <c r="L6" s="13" t="s">
        <v>9</v>
      </c>
    </row>
    <row r="7" spans="1:17">
      <c r="A7" s="18">
        <v>1</v>
      </c>
      <c r="B7" s="16" t="s">
        <v>1614</v>
      </c>
      <c r="C7" s="7" t="s">
        <v>776</v>
      </c>
      <c r="D7" s="18" t="s">
        <v>27</v>
      </c>
      <c r="E7" s="18">
        <v>7181724</v>
      </c>
      <c r="F7" s="7">
        <v>3929</v>
      </c>
      <c r="G7" s="7">
        <v>8</v>
      </c>
      <c r="H7" s="18">
        <f>G7*F7</f>
        <v>31432</v>
      </c>
      <c r="I7" s="18">
        <f>N7*60</f>
        <v>1080</v>
      </c>
      <c r="J7" s="18">
        <f>I7*F7</f>
        <v>4243320</v>
      </c>
      <c r="K7" s="18">
        <f>H7/E7</f>
        <v>4.3766649901889852E-3</v>
      </c>
      <c r="L7" s="18">
        <f>J7/E7</f>
        <v>0.59084977367551306</v>
      </c>
      <c r="N7">
        <v>18</v>
      </c>
      <c r="P7">
        <v>3929</v>
      </c>
      <c r="Q7">
        <f>P7-F7</f>
        <v>0</v>
      </c>
    </row>
    <row r="8" spans="1:17">
      <c r="A8" s="18">
        <v>2</v>
      </c>
      <c r="B8" s="18" t="s">
        <v>1614</v>
      </c>
      <c r="C8" s="7" t="s">
        <v>777</v>
      </c>
      <c r="D8" s="18" t="s">
        <v>27</v>
      </c>
      <c r="E8" s="18">
        <v>7181824</v>
      </c>
      <c r="F8" s="7">
        <v>4482</v>
      </c>
      <c r="G8" s="7">
        <v>9</v>
      </c>
      <c r="H8" s="18">
        <f t="shared" ref="H8:H71" si="0">G8*F8</f>
        <v>40338</v>
      </c>
      <c r="I8" s="18">
        <f t="shared" ref="I8:I71" si="1">N8*60</f>
        <v>720</v>
      </c>
      <c r="J8" s="18">
        <f t="shared" ref="J8:J71" si="2">I8*F8</f>
        <v>3227040</v>
      </c>
      <c r="K8" s="18">
        <f t="shared" ref="K8:K71" si="3">H8/E8</f>
        <v>5.6166789940828403E-3</v>
      </c>
      <c r="L8" s="18">
        <f t="shared" ref="L8:L71" si="4">J8/E8</f>
        <v>0.44933431952662722</v>
      </c>
      <c r="N8">
        <v>12</v>
      </c>
      <c r="P8">
        <v>4482</v>
      </c>
      <c r="Q8">
        <f t="shared" ref="Q8:Q71" si="5">P8-F8</f>
        <v>0</v>
      </c>
    </row>
    <row r="9" spans="1:17">
      <c r="A9" s="18">
        <v>3</v>
      </c>
      <c r="B9" s="18" t="s">
        <v>1614</v>
      </c>
      <c r="C9" s="7" t="s">
        <v>778</v>
      </c>
      <c r="D9" s="18" t="s">
        <v>27</v>
      </c>
      <c r="E9" s="18">
        <v>7181824</v>
      </c>
      <c r="F9" s="7">
        <v>3347</v>
      </c>
      <c r="G9" s="7">
        <v>36</v>
      </c>
      <c r="H9" s="18">
        <f t="shared" si="0"/>
        <v>120492</v>
      </c>
      <c r="I9" s="18">
        <f t="shared" si="1"/>
        <v>3660</v>
      </c>
      <c r="J9" s="18">
        <f t="shared" si="2"/>
        <v>12250020</v>
      </c>
      <c r="K9" s="18">
        <f t="shared" si="3"/>
        <v>1.6777353496827546E-2</v>
      </c>
      <c r="L9" s="18">
        <f t="shared" si="4"/>
        <v>1.7056976055108006</v>
      </c>
      <c r="N9">
        <v>61</v>
      </c>
      <c r="P9">
        <v>3347</v>
      </c>
      <c r="Q9">
        <f t="shared" si="5"/>
        <v>0</v>
      </c>
    </row>
    <row r="10" spans="1:17">
      <c r="A10" s="18">
        <v>4</v>
      </c>
      <c r="B10" s="18" t="s">
        <v>1614</v>
      </c>
      <c r="C10" s="7" t="s">
        <v>779</v>
      </c>
      <c r="D10" s="18" t="s">
        <v>27</v>
      </c>
      <c r="E10" s="18">
        <v>7181824</v>
      </c>
      <c r="F10" s="7">
        <v>3782</v>
      </c>
      <c r="G10" s="7">
        <v>4</v>
      </c>
      <c r="H10" s="18">
        <f t="shared" si="0"/>
        <v>15128</v>
      </c>
      <c r="I10" s="18">
        <f t="shared" si="1"/>
        <v>360</v>
      </c>
      <c r="J10" s="18">
        <f t="shared" si="2"/>
        <v>1361520</v>
      </c>
      <c r="K10" s="18">
        <f t="shared" si="3"/>
        <v>2.1064286732729734E-3</v>
      </c>
      <c r="L10" s="18">
        <f t="shared" si="4"/>
        <v>0.18957858059456761</v>
      </c>
      <c r="N10">
        <v>6</v>
      </c>
      <c r="P10">
        <v>3782</v>
      </c>
      <c r="Q10">
        <f t="shared" si="5"/>
        <v>0</v>
      </c>
    </row>
    <row r="11" spans="1:17">
      <c r="A11" s="18">
        <v>5</v>
      </c>
      <c r="B11" s="18" t="s">
        <v>1614</v>
      </c>
      <c r="C11" s="7" t="s">
        <v>780</v>
      </c>
      <c r="D11" s="18" t="s">
        <v>27</v>
      </c>
      <c r="E11" s="18">
        <v>7181824</v>
      </c>
      <c r="F11" s="7">
        <v>4696</v>
      </c>
      <c r="G11" s="7">
        <v>1</v>
      </c>
      <c r="H11" s="18">
        <f t="shared" si="0"/>
        <v>4696</v>
      </c>
      <c r="I11" s="18">
        <f t="shared" si="1"/>
        <v>180</v>
      </c>
      <c r="J11" s="18">
        <f t="shared" si="2"/>
        <v>845280</v>
      </c>
      <c r="K11" s="18">
        <f t="shared" si="3"/>
        <v>6.5387288800171101E-4</v>
      </c>
      <c r="L11" s="18">
        <f t="shared" si="4"/>
        <v>0.11769711984030798</v>
      </c>
      <c r="N11">
        <v>3</v>
      </c>
      <c r="P11">
        <v>4696</v>
      </c>
      <c r="Q11">
        <f t="shared" si="5"/>
        <v>0</v>
      </c>
    </row>
    <row r="12" spans="1:17">
      <c r="A12" s="18">
        <v>6</v>
      </c>
      <c r="B12" s="18" t="s">
        <v>1614</v>
      </c>
      <c r="C12" s="7" t="s">
        <v>434</v>
      </c>
      <c r="D12" s="18" t="s">
        <v>27</v>
      </c>
      <c r="E12" s="18">
        <v>7181824</v>
      </c>
      <c r="F12" s="7">
        <v>4036</v>
      </c>
      <c r="G12" s="7">
        <v>6</v>
      </c>
      <c r="H12" s="18">
        <f t="shared" si="0"/>
        <v>24216</v>
      </c>
      <c r="I12" s="18">
        <f t="shared" si="1"/>
        <v>960</v>
      </c>
      <c r="J12" s="18">
        <f t="shared" si="2"/>
        <v>3874560</v>
      </c>
      <c r="K12" s="18">
        <f t="shared" si="3"/>
        <v>3.3718453696442575E-3</v>
      </c>
      <c r="L12" s="18">
        <f t="shared" si="4"/>
        <v>0.53949525914308116</v>
      </c>
      <c r="N12">
        <v>16</v>
      </c>
      <c r="P12">
        <v>4036</v>
      </c>
      <c r="Q12">
        <f t="shared" si="5"/>
        <v>0</v>
      </c>
    </row>
    <row r="13" spans="1:17">
      <c r="A13" s="18">
        <v>7</v>
      </c>
      <c r="B13" s="18" t="s">
        <v>1614</v>
      </c>
      <c r="C13" s="7" t="s">
        <v>781</v>
      </c>
      <c r="D13" s="18" t="s">
        <v>27</v>
      </c>
      <c r="E13" s="18">
        <v>7181824</v>
      </c>
      <c r="F13" s="7">
        <v>2325</v>
      </c>
      <c r="G13" s="7">
        <v>2</v>
      </c>
      <c r="H13" s="18">
        <f t="shared" si="0"/>
        <v>4650</v>
      </c>
      <c r="I13" s="18">
        <f t="shared" si="1"/>
        <v>300</v>
      </c>
      <c r="J13" s="18">
        <f t="shared" si="2"/>
        <v>697500</v>
      </c>
      <c r="K13" s="18">
        <f t="shared" si="3"/>
        <v>6.4746782989947953E-4</v>
      </c>
      <c r="L13" s="18">
        <f t="shared" si="4"/>
        <v>9.7120174484921939E-2</v>
      </c>
      <c r="N13">
        <v>5</v>
      </c>
      <c r="P13">
        <v>2325</v>
      </c>
      <c r="Q13">
        <f t="shared" si="5"/>
        <v>0</v>
      </c>
    </row>
    <row r="14" spans="1:17">
      <c r="A14" s="18">
        <v>8</v>
      </c>
      <c r="B14" s="18" t="s">
        <v>1614</v>
      </c>
      <c r="C14" s="7" t="s">
        <v>782</v>
      </c>
      <c r="D14" s="18" t="s">
        <v>27</v>
      </c>
      <c r="E14" s="18">
        <v>7181824</v>
      </c>
      <c r="F14" s="7">
        <v>3573</v>
      </c>
      <c r="G14" s="7">
        <v>1</v>
      </c>
      <c r="H14" s="18">
        <f t="shared" si="0"/>
        <v>3573</v>
      </c>
      <c r="I14" s="18">
        <f t="shared" si="1"/>
        <v>240</v>
      </c>
      <c r="J14" s="18">
        <f t="shared" si="2"/>
        <v>857520</v>
      </c>
      <c r="K14" s="18">
        <f t="shared" si="3"/>
        <v>4.9750592607114845E-4</v>
      </c>
      <c r="L14" s="18">
        <f t="shared" si="4"/>
        <v>0.11940142225707565</v>
      </c>
      <c r="N14">
        <v>4</v>
      </c>
      <c r="P14">
        <v>3573</v>
      </c>
      <c r="Q14">
        <f t="shared" si="5"/>
        <v>0</v>
      </c>
    </row>
    <row r="15" spans="1:17">
      <c r="A15" s="18">
        <v>9</v>
      </c>
      <c r="B15" s="18" t="s">
        <v>1614</v>
      </c>
      <c r="C15" s="7" t="s">
        <v>783</v>
      </c>
      <c r="D15" s="18" t="s">
        <v>27</v>
      </c>
      <c r="E15" s="18">
        <v>7181824</v>
      </c>
      <c r="F15" s="7">
        <v>2358</v>
      </c>
      <c r="G15" s="7">
        <v>29</v>
      </c>
      <c r="H15" s="18">
        <f t="shared" si="0"/>
        <v>68382</v>
      </c>
      <c r="I15" s="18">
        <f t="shared" si="1"/>
        <v>4140</v>
      </c>
      <c r="J15" s="18">
        <f t="shared" si="2"/>
        <v>9762120</v>
      </c>
      <c r="K15" s="18">
        <f t="shared" si="3"/>
        <v>9.521536590147572E-3</v>
      </c>
      <c r="L15" s="18">
        <f t="shared" si="4"/>
        <v>1.3592814304555501</v>
      </c>
      <c r="N15">
        <v>69</v>
      </c>
      <c r="P15">
        <v>2358</v>
      </c>
      <c r="Q15">
        <f t="shared" si="5"/>
        <v>0</v>
      </c>
    </row>
    <row r="16" spans="1:17">
      <c r="A16" s="18">
        <v>10</v>
      </c>
      <c r="B16" s="18" t="s">
        <v>1614</v>
      </c>
      <c r="C16" s="7" t="s">
        <v>784</v>
      </c>
      <c r="D16" s="18" t="s">
        <v>27</v>
      </c>
      <c r="E16" s="18">
        <v>7181824</v>
      </c>
      <c r="F16" s="7">
        <v>5195</v>
      </c>
      <c r="G16" s="7">
        <v>26</v>
      </c>
      <c r="H16" s="18">
        <f t="shared" si="0"/>
        <v>135070</v>
      </c>
      <c r="I16" s="18">
        <f t="shared" si="1"/>
        <v>2700</v>
      </c>
      <c r="J16" s="18">
        <f t="shared" si="2"/>
        <v>14026500</v>
      </c>
      <c r="K16" s="18">
        <f t="shared" si="3"/>
        <v>1.8807199953660796E-2</v>
      </c>
      <c r="L16" s="18">
        <f t="shared" si="4"/>
        <v>1.9530553798032366</v>
      </c>
      <c r="N16">
        <v>45</v>
      </c>
      <c r="P16">
        <v>5195</v>
      </c>
      <c r="Q16">
        <f t="shared" si="5"/>
        <v>0</v>
      </c>
    </row>
    <row r="17" spans="1:17">
      <c r="A17" s="18">
        <v>11</v>
      </c>
      <c r="B17" s="18" t="s">
        <v>1614</v>
      </c>
      <c r="C17" s="7" t="s">
        <v>785</v>
      </c>
      <c r="D17" s="18" t="s">
        <v>27</v>
      </c>
      <c r="E17" s="18">
        <v>7181824</v>
      </c>
      <c r="F17" s="7">
        <v>2483</v>
      </c>
      <c r="G17" s="7">
        <v>24</v>
      </c>
      <c r="H17" s="18">
        <f t="shared" si="0"/>
        <v>59592</v>
      </c>
      <c r="I17" s="18">
        <f t="shared" si="1"/>
        <v>3120</v>
      </c>
      <c r="J17" s="18">
        <f t="shared" si="2"/>
        <v>7746960</v>
      </c>
      <c r="K17" s="18">
        <f t="shared" si="3"/>
        <v>8.2976135310472657E-3</v>
      </c>
      <c r="L17" s="18">
        <f t="shared" si="4"/>
        <v>1.0786897590361446</v>
      </c>
      <c r="N17">
        <v>52</v>
      </c>
      <c r="P17">
        <v>2483</v>
      </c>
      <c r="Q17">
        <f t="shared" si="5"/>
        <v>0</v>
      </c>
    </row>
    <row r="18" spans="1:17">
      <c r="A18" s="18">
        <v>12</v>
      </c>
      <c r="B18" s="18" t="s">
        <v>1614</v>
      </c>
      <c r="C18" s="7" t="s">
        <v>786</v>
      </c>
      <c r="D18" s="18" t="s">
        <v>27</v>
      </c>
      <c r="E18" s="18">
        <v>7181824</v>
      </c>
      <c r="F18" s="7">
        <v>4108</v>
      </c>
      <c r="G18" s="7">
        <v>22</v>
      </c>
      <c r="H18" s="18">
        <f t="shared" si="0"/>
        <v>90376</v>
      </c>
      <c r="I18" s="18">
        <f t="shared" si="1"/>
        <v>2580</v>
      </c>
      <c r="J18" s="18">
        <f t="shared" si="2"/>
        <v>10598640</v>
      </c>
      <c r="K18" s="18">
        <f t="shared" si="3"/>
        <v>1.2583989805375348E-2</v>
      </c>
      <c r="L18" s="18">
        <f t="shared" si="4"/>
        <v>1.4757588044485634</v>
      </c>
      <c r="N18">
        <v>43</v>
      </c>
      <c r="P18">
        <v>4108</v>
      </c>
      <c r="Q18">
        <f t="shared" si="5"/>
        <v>0</v>
      </c>
    </row>
    <row r="19" spans="1:17">
      <c r="A19" s="18">
        <v>13</v>
      </c>
      <c r="B19" s="18" t="s">
        <v>1614</v>
      </c>
      <c r="C19" s="7" t="s">
        <v>787</v>
      </c>
      <c r="D19" s="18" t="s">
        <v>27</v>
      </c>
      <c r="E19" s="18">
        <v>7181824</v>
      </c>
      <c r="F19" s="7">
        <v>3135</v>
      </c>
      <c r="G19" s="7">
        <v>41</v>
      </c>
      <c r="H19" s="18">
        <f t="shared" si="0"/>
        <v>128535</v>
      </c>
      <c r="I19" s="18">
        <f t="shared" si="1"/>
        <v>3420</v>
      </c>
      <c r="J19" s="18">
        <f t="shared" si="2"/>
        <v>10721700</v>
      </c>
      <c r="K19" s="18">
        <f t="shared" si="3"/>
        <v>1.7897263981963358E-2</v>
      </c>
      <c r="L19" s="18">
        <f t="shared" si="4"/>
        <v>1.4928937272759677</v>
      </c>
      <c r="N19">
        <v>57</v>
      </c>
      <c r="P19">
        <v>3135</v>
      </c>
      <c r="Q19">
        <f t="shared" si="5"/>
        <v>0</v>
      </c>
    </row>
    <row r="20" spans="1:17">
      <c r="A20" s="18">
        <v>14</v>
      </c>
      <c r="B20" s="18" t="s">
        <v>1614</v>
      </c>
      <c r="C20" s="7" t="s">
        <v>788</v>
      </c>
      <c r="D20" s="18" t="s">
        <v>27</v>
      </c>
      <c r="E20" s="18">
        <v>7181824</v>
      </c>
      <c r="F20" s="7">
        <v>4854</v>
      </c>
      <c r="G20" s="7">
        <v>29</v>
      </c>
      <c r="H20" s="18">
        <f t="shared" si="0"/>
        <v>140766</v>
      </c>
      <c r="I20" s="18">
        <f t="shared" si="1"/>
        <v>2580</v>
      </c>
      <c r="J20" s="18">
        <f t="shared" si="2"/>
        <v>12523320</v>
      </c>
      <c r="K20" s="18">
        <f t="shared" si="3"/>
        <v>1.9600313235189279E-2</v>
      </c>
      <c r="L20" s="18">
        <f t="shared" si="4"/>
        <v>1.7437520050616668</v>
      </c>
      <c r="N20">
        <v>43</v>
      </c>
      <c r="P20">
        <v>4854</v>
      </c>
      <c r="Q20">
        <f t="shared" si="5"/>
        <v>0</v>
      </c>
    </row>
    <row r="21" spans="1:17">
      <c r="A21" s="18">
        <v>15</v>
      </c>
      <c r="B21" s="18" t="s">
        <v>1614</v>
      </c>
      <c r="C21" s="7" t="s">
        <v>789</v>
      </c>
      <c r="D21" s="18" t="s">
        <v>27</v>
      </c>
      <c r="E21" s="18">
        <v>7181824</v>
      </c>
      <c r="F21" s="7">
        <v>4217</v>
      </c>
      <c r="G21" s="7">
        <v>16</v>
      </c>
      <c r="H21" s="18">
        <f t="shared" si="0"/>
        <v>67472</v>
      </c>
      <c r="I21" s="18">
        <f t="shared" si="1"/>
        <v>2040</v>
      </c>
      <c r="J21" s="18">
        <f t="shared" si="2"/>
        <v>8602680</v>
      </c>
      <c r="K21" s="18">
        <f t="shared" si="3"/>
        <v>9.3948278320382123E-3</v>
      </c>
      <c r="L21" s="18">
        <f t="shared" si="4"/>
        <v>1.197840548584872</v>
      </c>
      <c r="N21">
        <v>34</v>
      </c>
      <c r="P21">
        <v>4217</v>
      </c>
      <c r="Q21">
        <f t="shared" si="5"/>
        <v>0</v>
      </c>
    </row>
    <row r="22" spans="1:17">
      <c r="A22" s="18">
        <v>16</v>
      </c>
      <c r="B22" s="18" t="s">
        <v>1614</v>
      </c>
      <c r="C22" s="7" t="s">
        <v>790</v>
      </c>
      <c r="D22" s="18" t="s">
        <v>27</v>
      </c>
      <c r="E22" s="18">
        <v>7181824</v>
      </c>
      <c r="F22" s="7">
        <v>7072</v>
      </c>
      <c r="G22" s="7">
        <v>18</v>
      </c>
      <c r="H22" s="18">
        <f t="shared" si="0"/>
        <v>127296</v>
      </c>
      <c r="I22" s="18">
        <f t="shared" si="1"/>
        <v>1500</v>
      </c>
      <c r="J22" s="18">
        <f t="shared" si="2"/>
        <v>10608000</v>
      </c>
      <c r="K22" s="18">
        <f t="shared" si="3"/>
        <v>1.7724745134383688E-2</v>
      </c>
      <c r="L22" s="18">
        <f t="shared" si="4"/>
        <v>1.4770620945319741</v>
      </c>
      <c r="N22">
        <v>25</v>
      </c>
      <c r="P22">
        <v>7072</v>
      </c>
      <c r="Q22">
        <f t="shared" si="5"/>
        <v>0</v>
      </c>
    </row>
    <row r="23" spans="1:17">
      <c r="A23" s="18">
        <v>17</v>
      </c>
      <c r="B23" s="18" t="s">
        <v>1614</v>
      </c>
      <c r="C23" s="7" t="s">
        <v>791</v>
      </c>
      <c r="D23" s="18" t="s">
        <v>27</v>
      </c>
      <c r="E23" s="18">
        <v>7181824</v>
      </c>
      <c r="F23" s="7">
        <v>4346</v>
      </c>
      <c r="G23" s="7">
        <v>19</v>
      </c>
      <c r="H23" s="18">
        <f t="shared" si="0"/>
        <v>82574</v>
      </c>
      <c r="I23" s="18">
        <f t="shared" si="1"/>
        <v>2280</v>
      </c>
      <c r="J23" s="18">
        <f t="shared" si="2"/>
        <v>9908880</v>
      </c>
      <c r="K23" s="18">
        <f t="shared" si="3"/>
        <v>1.1497636255079489E-2</v>
      </c>
      <c r="L23" s="18">
        <f t="shared" si="4"/>
        <v>1.3797163506095387</v>
      </c>
      <c r="N23">
        <v>38</v>
      </c>
      <c r="P23">
        <v>4346</v>
      </c>
      <c r="Q23">
        <f t="shared" si="5"/>
        <v>0</v>
      </c>
    </row>
    <row r="24" spans="1:17">
      <c r="A24" s="18">
        <v>18</v>
      </c>
      <c r="B24" s="18" t="s">
        <v>1614</v>
      </c>
      <c r="C24" s="7" t="s">
        <v>640</v>
      </c>
      <c r="D24" s="18" t="s">
        <v>27</v>
      </c>
      <c r="E24" s="18">
        <v>7181824</v>
      </c>
      <c r="F24" s="7">
        <v>5170</v>
      </c>
      <c r="G24" s="7">
        <v>11</v>
      </c>
      <c r="H24" s="18">
        <f t="shared" si="0"/>
        <v>56870</v>
      </c>
      <c r="I24" s="18">
        <f t="shared" si="1"/>
        <v>1440</v>
      </c>
      <c r="J24" s="18">
        <f t="shared" si="2"/>
        <v>7444800</v>
      </c>
      <c r="K24" s="18">
        <f t="shared" si="3"/>
        <v>7.9186011798673978E-3</v>
      </c>
      <c r="L24" s="18">
        <f t="shared" si="4"/>
        <v>1.0366168817280959</v>
      </c>
      <c r="N24">
        <v>24</v>
      </c>
      <c r="P24">
        <v>5170</v>
      </c>
      <c r="Q24">
        <f t="shared" si="5"/>
        <v>0</v>
      </c>
    </row>
    <row r="25" spans="1:17">
      <c r="A25" s="18">
        <v>19</v>
      </c>
      <c r="B25" s="18" t="s">
        <v>1614</v>
      </c>
      <c r="C25" s="7" t="s">
        <v>792</v>
      </c>
      <c r="D25" s="18" t="s">
        <v>27</v>
      </c>
      <c r="E25" s="18">
        <v>7181824</v>
      </c>
      <c r="F25" s="7">
        <v>4478</v>
      </c>
      <c r="G25" s="7">
        <v>19</v>
      </c>
      <c r="H25" s="18">
        <f t="shared" si="0"/>
        <v>85082</v>
      </c>
      <c r="I25" s="18">
        <f t="shared" si="1"/>
        <v>1860</v>
      </c>
      <c r="J25" s="18">
        <f t="shared" si="2"/>
        <v>8329080</v>
      </c>
      <c r="K25" s="18">
        <f t="shared" si="3"/>
        <v>1.1846851162044628E-2</v>
      </c>
      <c r="L25" s="18">
        <f t="shared" si="4"/>
        <v>1.1597443769159479</v>
      </c>
      <c r="N25">
        <v>31</v>
      </c>
      <c r="P25">
        <v>4478</v>
      </c>
      <c r="Q25">
        <f t="shared" si="5"/>
        <v>0</v>
      </c>
    </row>
    <row r="26" spans="1:17">
      <c r="A26" s="18">
        <v>20</v>
      </c>
      <c r="B26" s="18" t="s">
        <v>1614</v>
      </c>
      <c r="C26" s="7" t="s">
        <v>793</v>
      </c>
      <c r="D26" s="18" t="s">
        <v>27</v>
      </c>
      <c r="E26" s="18">
        <v>7181824</v>
      </c>
      <c r="F26" s="7">
        <v>4581</v>
      </c>
      <c r="G26" s="7">
        <v>7</v>
      </c>
      <c r="H26" s="18">
        <f t="shared" si="0"/>
        <v>32067</v>
      </c>
      <c r="I26" s="18">
        <f t="shared" si="1"/>
        <v>60</v>
      </c>
      <c r="J26" s="18">
        <f t="shared" si="2"/>
        <v>274860</v>
      </c>
      <c r="K26" s="18">
        <f t="shared" si="3"/>
        <v>4.4650216992229274E-3</v>
      </c>
      <c r="L26" s="18">
        <f t="shared" si="4"/>
        <v>3.827161456476795E-2</v>
      </c>
      <c r="N26">
        <v>1</v>
      </c>
      <c r="P26">
        <v>4581</v>
      </c>
      <c r="Q26">
        <f t="shared" si="5"/>
        <v>0</v>
      </c>
    </row>
    <row r="27" spans="1:17">
      <c r="A27" s="18">
        <v>21</v>
      </c>
      <c r="B27" s="18" t="s">
        <v>1614</v>
      </c>
      <c r="C27" s="7" t="s">
        <v>794</v>
      </c>
      <c r="D27" s="18" t="s">
        <v>27</v>
      </c>
      <c r="E27" s="18">
        <v>7181824</v>
      </c>
      <c r="F27" s="7">
        <v>2618</v>
      </c>
      <c r="G27" s="7">
        <v>6</v>
      </c>
      <c r="H27" s="18">
        <f t="shared" si="0"/>
        <v>15708</v>
      </c>
      <c r="I27" s="18">
        <f t="shared" si="1"/>
        <v>60</v>
      </c>
      <c r="J27" s="18">
        <f t="shared" si="2"/>
        <v>157080</v>
      </c>
      <c r="K27" s="18">
        <f t="shared" si="3"/>
        <v>2.1871881015184998E-3</v>
      </c>
      <c r="L27" s="18">
        <f t="shared" si="4"/>
        <v>2.1871881015185002E-2</v>
      </c>
      <c r="N27">
        <v>1</v>
      </c>
      <c r="P27">
        <v>2618</v>
      </c>
      <c r="Q27">
        <f t="shared" si="5"/>
        <v>0</v>
      </c>
    </row>
    <row r="28" spans="1:17">
      <c r="A28" s="18">
        <v>22</v>
      </c>
      <c r="B28" s="18" t="s">
        <v>1614</v>
      </c>
      <c r="C28" s="7" t="s">
        <v>795</v>
      </c>
      <c r="D28" s="18" t="s">
        <v>27</v>
      </c>
      <c r="E28" s="18">
        <v>7181824</v>
      </c>
      <c r="F28" s="7">
        <v>2319</v>
      </c>
      <c r="G28" s="7">
        <v>5</v>
      </c>
      <c r="H28" s="18">
        <f t="shared" si="0"/>
        <v>11595</v>
      </c>
      <c r="I28" s="18">
        <f t="shared" si="1"/>
        <v>60</v>
      </c>
      <c r="J28" s="18">
        <f t="shared" si="2"/>
        <v>139140</v>
      </c>
      <c r="K28" s="18">
        <f t="shared" si="3"/>
        <v>1.6144923629428959E-3</v>
      </c>
      <c r="L28" s="18">
        <f t="shared" si="4"/>
        <v>1.9373908355314749E-2</v>
      </c>
      <c r="N28">
        <v>1</v>
      </c>
      <c r="P28">
        <v>2319</v>
      </c>
      <c r="Q28">
        <f t="shared" si="5"/>
        <v>0</v>
      </c>
    </row>
    <row r="29" spans="1:17">
      <c r="A29" s="18">
        <v>23</v>
      </c>
      <c r="B29" s="18" t="s">
        <v>1614</v>
      </c>
      <c r="C29" s="7" t="s">
        <v>796</v>
      </c>
      <c r="D29" s="18" t="s">
        <v>27</v>
      </c>
      <c r="E29" s="18">
        <v>7181824</v>
      </c>
      <c r="F29" s="7">
        <v>4752</v>
      </c>
      <c r="G29" s="7">
        <v>9</v>
      </c>
      <c r="H29" s="18">
        <f t="shared" si="0"/>
        <v>42768</v>
      </c>
      <c r="I29" s="18">
        <f t="shared" si="1"/>
        <v>60</v>
      </c>
      <c r="J29" s="18">
        <f t="shared" si="2"/>
        <v>285120</v>
      </c>
      <c r="K29" s="18">
        <f t="shared" si="3"/>
        <v>5.9550331503528909E-3</v>
      </c>
      <c r="L29" s="18">
        <f t="shared" si="4"/>
        <v>3.9700221002352605E-2</v>
      </c>
      <c r="N29">
        <v>1</v>
      </c>
      <c r="P29">
        <v>4752</v>
      </c>
      <c r="Q29">
        <f t="shared" si="5"/>
        <v>0</v>
      </c>
    </row>
    <row r="30" spans="1:17">
      <c r="A30" s="18">
        <v>24</v>
      </c>
      <c r="B30" s="18" t="s">
        <v>1614</v>
      </c>
      <c r="C30" s="7" t="s">
        <v>797</v>
      </c>
      <c r="D30" s="18" t="s">
        <v>27</v>
      </c>
      <c r="E30" s="18">
        <v>7181824</v>
      </c>
      <c r="F30" s="7">
        <v>6281</v>
      </c>
      <c r="G30" s="7">
        <v>8</v>
      </c>
      <c r="H30" s="18">
        <f t="shared" si="0"/>
        <v>50248</v>
      </c>
      <c r="I30" s="18">
        <f t="shared" si="1"/>
        <v>60</v>
      </c>
      <c r="J30" s="18">
        <f t="shared" si="2"/>
        <v>376860</v>
      </c>
      <c r="K30" s="18">
        <f t="shared" si="3"/>
        <v>6.9965512939331289E-3</v>
      </c>
      <c r="L30" s="18">
        <f t="shared" si="4"/>
        <v>5.2474134704498465E-2</v>
      </c>
      <c r="N30">
        <v>1</v>
      </c>
      <c r="P30">
        <v>6281</v>
      </c>
      <c r="Q30">
        <f t="shared" si="5"/>
        <v>0</v>
      </c>
    </row>
    <row r="31" spans="1:17">
      <c r="A31" s="18">
        <v>25</v>
      </c>
      <c r="B31" s="18" t="s">
        <v>1614</v>
      </c>
      <c r="C31" s="7" t="s">
        <v>798</v>
      </c>
      <c r="D31" s="18" t="s">
        <v>27</v>
      </c>
      <c r="E31" s="18">
        <v>7181824</v>
      </c>
      <c r="F31" s="7">
        <v>10647</v>
      </c>
      <c r="G31" s="7">
        <v>34</v>
      </c>
      <c r="H31" s="18">
        <f t="shared" si="0"/>
        <v>361998</v>
      </c>
      <c r="I31" s="18">
        <f t="shared" si="1"/>
        <v>2760</v>
      </c>
      <c r="J31" s="18">
        <f t="shared" si="2"/>
        <v>29385720</v>
      </c>
      <c r="K31" s="18">
        <f t="shared" si="3"/>
        <v>5.0404743975903617E-2</v>
      </c>
      <c r="L31" s="18">
        <f t="shared" si="4"/>
        <v>4.0916792168674698</v>
      </c>
      <c r="N31">
        <v>46</v>
      </c>
      <c r="P31">
        <v>10647</v>
      </c>
      <c r="Q31">
        <f t="shared" si="5"/>
        <v>0</v>
      </c>
    </row>
    <row r="32" spans="1:17">
      <c r="A32" s="18">
        <v>26</v>
      </c>
      <c r="B32" s="18" t="s">
        <v>1614</v>
      </c>
      <c r="C32" s="7" t="s">
        <v>799</v>
      </c>
      <c r="D32" s="18" t="s">
        <v>27</v>
      </c>
      <c r="E32" s="18">
        <v>7181824</v>
      </c>
      <c r="F32" s="7">
        <v>11038</v>
      </c>
      <c r="G32" s="7">
        <v>32</v>
      </c>
      <c r="H32" s="18">
        <f t="shared" si="0"/>
        <v>353216</v>
      </c>
      <c r="I32" s="18">
        <f t="shared" si="1"/>
        <v>2700</v>
      </c>
      <c r="J32" s="18">
        <f t="shared" si="2"/>
        <v>29802600</v>
      </c>
      <c r="K32" s="18">
        <f t="shared" si="3"/>
        <v>4.9181934839951522E-2</v>
      </c>
      <c r="L32" s="18">
        <f t="shared" si="4"/>
        <v>4.1497257521209097</v>
      </c>
      <c r="N32">
        <v>45</v>
      </c>
      <c r="P32">
        <v>11038</v>
      </c>
      <c r="Q32">
        <f t="shared" si="5"/>
        <v>0</v>
      </c>
    </row>
    <row r="33" spans="1:17">
      <c r="A33" s="18">
        <v>27</v>
      </c>
      <c r="B33" s="18" t="s">
        <v>1614</v>
      </c>
      <c r="C33" s="7" t="s">
        <v>800</v>
      </c>
      <c r="D33" s="18" t="s">
        <v>27</v>
      </c>
      <c r="E33" s="18">
        <v>7181824</v>
      </c>
      <c r="F33" s="7">
        <v>593</v>
      </c>
      <c r="G33" s="7">
        <v>24</v>
      </c>
      <c r="H33" s="18">
        <f t="shared" si="0"/>
        <v>14232</v>
      </c>
      <c r="I33" s="18">
        <f t="shared" si="1"/>
        <v>3000</v>
      </c>
      <c r="J33" s="18">
        <f t="shared" si="2"/>
        <v>1779000</v>
      </c>
      <c r="K33" s="18">
        <f t="shared" si="3"/>
        <v>1.9816692806729876E-3</v>
      </c>
      <c r="L33" s="18">
        <f t="shared" si="4"/>
        <v>0.24770866008412348</v>
      </c>
      <c r="N33">
        <v>50</v>
      </c>
      <c r="P33">
        <v>593</v>
      </c>
      <c r="Q33">
        <f t="shared" si="5"/>
        <v>0</v>
      </c>
    </row>
    <row r="34" spans="1:17">
      <c r="A34" s="18">
        <v>28</v>
      </c>
      <c r="B34" s="18" t="s">
        <v>1614</v>
      </c>
      <c r="C34" s="7" t="s">
        <v>801</v>
      </c>
      <c r="D34" s="18" t="s">
        <v>27</v>
      </c>
      <c r="E34" s="18">
        <v>7181824</v>
      </c>
      <c r="F34" s="7">
        <v>8128</v>
      </c>
      <c r="G34" s="7">
        <v>21</v>
      </c>
      <c r="H34" s="18">
        <f t="shared" si="0"/>
        <v>170688</v>
      </c>
      <c r="I34" s="18">
        <f t="shared" si="1"/>
        <v>1800</v>
      </c>
      <c r="J34" s="18">
        <f t="shared" si="2"/>
        <v>14630400</v>
      </c>
      <c r="K34" s="18">
        <f t="shared" si="3"/>
        <v>2.3766664290297283E-2</v>
      </c>
      <c r="L34" s="18">
        <f t="shared" si="4"/>
        <v>2.0371426534540529</v>
      </c>
      <c r="N34">
        <v>30</v>
      </c>
      <c r="P34">
        <v>8128</v>
      </c>
      <c r="Q34">
        <f t="shared" si="5"/>
        <v>0</v>
      </c>
    </row>
    <row r="35" spans="1:17">
      <c r="A35" s="18">
        <v>29</v>
      </c>
      <c r="B35" s="18" t="s">
        <v>1614</v>
      </c>
      <c r="C35" s="7" t="s">
        <v>802</v>
      </c>
      <c r="D35" s="18" t="s">
        <v>27</v>
      </c>
      <c r="E35" s="18">
        <v>7181824</v>
      </c>
      <c r="F35" s="7">
        <v>4791</v>
      </c>
      <c r="G35" s="7">
        <v>20</v>
      </c>
      <c r="H35" s="18">
        <f t="shared" si="0"/>
        <v>95820</v>
      </c>
      <c r="I35" s="18">
        <f t="shared" si="1"/>
        <v>2400</v>
      </c>
      <c r="J35" s="18">
        <f t="shared" si="2"/>
        <v>11498400</v>
      </c>
      <c r="K35" s="18">
        <f t="shared" si="3"/>
        <v>1.3342014507735082E-2</v>
      </c>
      <c r="L35" s="18">
        <f t="shared" si="4"/>
        <v>1.6010417409282098</v>
      </c>
      <c r="N35">
        <v>40</v>
      </c>
      <c r="P35">
        <v>4791</v>
      </c>
      <c r="Q35">
        <f t="shared" si="5"/>
        <v>0</v>
      </c>
    </row>
    <row r="36" spans="1:17">
      <c r="A36" s="18">
        <v>30</v>
      </c>
      <c r="B36" s="18" t="s">
        <v>1614</v>
      </c>
      <c r="C36" s="7" t="s">
        <v>803</v>
      </c>
      <c r="D36" s="18" t="s">
        <v>27</v>
      </c>
      <c r="E36" s="18">
        <v>7181824</v>
      </c>
      <c r="F36" s="7">
        <v>2866</v>
      </c>
      <c r="G36" s="7">
        <v>2</v>
      </c>
      <c r="H36" s="18">
        <f t="shared" si="0"/>
        <v>5732</v>
      </c>
      <c r="I36" s="18">
        <f t="shared" si="1"/>
        <v>120</v>
      </c>
      <c r="J36" s="18">
        <f t="shared" si="2"/>
        <v>343920</v>
      </c>
      <c r="K36" s="18">
        <f t="shared" si="3"/>
        <v>7.9812593569544453E-4</v>
      </c>
      <c r="L36" s="18">
        <f t="shared" si="4"/>
        <v>4.788755614172667E-2</v>
      </c>
      <c r="N36">
        <v>2</v>
      </c>
      <c r="P36">
        <v>2866</v>
      </c>
      <c r="Q36">
        <f t="shared" si="5"/>
        <v>0</v>
      </c>
    </row>
    <row r="37" spans="1:17">
      <c r="A37" s="18">
        <v>31</v>
      </c>
      <c r="B37" s="18" t="s">
        <v>1614</v>
      </c>
      <c r="C37" s="7" t="s">
        <v>804</v>
      </c>
      <c r="D37" s="18" t="s">
        <v>27</v>
      </c>
      <c r="E37" s="18">
        <v>7181824</v>
      </c>
      <c r="F37" s="7">
        <v>5854</v>
      </c>
      <c r="G37" s="7">
        <v>31</v>
      </c>
      <c r="H37" s="18">
        <f t="shared" si="0"/>
        <v>181474</v>
      </c>
      <c r="I37" s="18">
        <f t="shared" si="1"/>
        <v>3120</v>
      </c>
      <c r="J37" s="18">
        <f t="shared" si="2"/>
        <v>18264480</v>
      </c>
      <c r="K37" s="18">
        <f t="shared" si="3"/>
        <v>2.5268511174877023E-2</v>
      </c>
      <c r="L37" s="18">
        <f t="shared" si="4"/>
        <v>2.5431533827618167</v>
      </c>
      <c r="N37">
        <v>52</v>
      </c>
      <c r="P37">
        <v>5854</v>
      </c>
      <c r="Q37">
        <f t="shared" si="5"/>
        <v>0</v>
      </c>
    </row>
    <row r="38" spans="1:17">
      <c r="A38" s="18">
        <v>32</v>
      </c>
      <c r="B38" s="18" t="s">
        <v>1614</v>
      </c>
      <c r="C38" s="7" t="s">
        <v>805</v>
      </c>
      <c r="D38" s="18" t="s">
        <v>27</v>
      </c>
      <c r="E38" s="18">
        <v>7181824</v>
      </c>
      <c r="F38" s="7">
        <v>7773</v>
      </c>
      <c r="G38" s="7">
        <v>11</v>
      </c>
      <c r="H38" s="18">
        <f t="shared" si="0"/>
        <v>85503</v>
      </c>
      <c r="I38" s="18">
        <f t="shared" si="1"/>
        <v>1680</v>
      </c>
      <c r="J38" s="18">
        <f t="shared" si="2"/>
        <v>13058640</v>
      </c>
      <c r="K38" s="18">
        <f t="shared" si="3"/>
        <v>1.1905471367719399E-2</v>
      </c>
      <c r="L38" s="18">
        <f t="shared" si="4"/>
        <v>1.8182901725244172</v>
      </c>
      <c r="N38">
        <v>28</v>
      </c>
      <c r="P38">
        <v>7773</v>
      </c>
      <c r="Q38">
        <f t="shared" si="5"/>
        <v>0</v>
      </c>
    </row>
    <row r="39" spans="1:17">
      <c r="A39" s="18">
        <v>33</v>
      </c>
      <c r="B39" s="18" t="s">
        <v>1614</v>
      </c>
      <c r="C39" s="7" t="s">
        <v>806</v>
      </c>
      <c r="D39" s="18" t="s">
        <v>27</v>
      </c>
      <c r="E39" s="18">
        <v>7181824</v>
      </c>
      <c r="F39" s="7">
        <v>6530</v>
      </c>
      <c r="G39" s="7">
        <v>12</v>
      </c>
      <c r="H39" s="18">
        <f t="shared" si="0"/>
        <v>78360</v>
      </c>
      <c r="I39" s="18">
        <f t="shared" si="1"/>
        <v>3300</v>
      </c>
      <c r="J39" s="18">
        <f t="shared" si="2"/>
        <v>21549000</v>
      </c>
      <c r="K39" s="18">
        <f t="shared" si="3"/>
        <v>1.0910877236757682E-2</v>
      </c>
      <c r="L39" s="18">
        <f t="shared" si="4"/>
        <v>3.0004912401083623</v>
      </c>
      <c r="N39">
        <v>55</v>
      </c>
      <c r="P39">
        <v>6530</v>
      </c>
      <c r="Q39">
        <f t="shared" si="5"/>
        <v>0</v>
      </c>
    </row>
    <row r="40" spans="1:17">
      <c r="A40" s="18">
        <v>34</v>
      </c>
      <c r="B40" s="18" t="s">
        <v>1614</v>
      </c>
      <c r="C40" s="7" t="s">
        <v>807</v>
      </c>
      <c r="D40" s="18" t="s">
        <v>27</v>
      </c>
      <c r="E40" s="18">
        <v>7181824</v>
      </c>
      <c r="F40" s="7">
        <v>4179</v>
      </c>
      <c r="G40" s="7">
        <v>13</v>
      </c>
      <c r="H40" s="18">
        <f t="shared" si="0"/>
        <v>54327</v>
      </c>
      <c r="I40" s="18">
        <f t="shared" si="1"/>
        <v>2220</v>
      </c>
      <c r="J40" s="18">
        <f t="shared" si="2"/>
        <v>9277380</v>
      </c>
      <c r="K40" s="18">
        <f t="shared" si="3"/>
        <v>7.5645128591288226E-3</v>
      </c>
      <c r="L40" s="18">
        <f t="shared" si="4"/>
        <v>1.2917860420973837</v>
      </c>
      <c r="N40">
        <v>37</v>
      </c>
      <c r="P40">
        <v>4179</v>
      </c>
      <c r="Q40">
        <f t="shared" si="5"/>
        <v>0</v>
      </c>
    </row>
    <row r="41" spans="1:17">
      <c r="A41" s="18">
        <v>35</v>
      </c>
      <c r="B41" s="18" t="s">
        <v>1614</v>
      </c>
      <c r="C41" s="7" t="s">
        <v>808</v>
      </c>
      <c r="D41" s="18" t="s">
        <v>27</v>
      </c>
      <c r="E41" s="18">
        <v>7181824</v>
      </c>
      <c r="F41" s="7">
        <v>3533</v>
      </c>
      <c r="G41" s="7">
        <v>25</v>
      </c>
      <c r="H41" s="18">
        <f t="shared" si="0"/>
        <v>88325</v>
      </c>
      <c r="I41" s="18">
        <f t="shared" si="1"/>
        <v>3420</v>
      </c>
      <c r="J41" s="18">
        <f t="shared" si="2"/>
        <v>12082860</v>
      </c>
      <c r="K41" s="18">
        <f t="shared" si="3"/>
        <v>1.2298407758251943E-2</v>
      </c>
      <c r="L41" s="18">
        <f t="shared" si="4"/>
        <v>1.6824221813288658</v>
      </c>
      <c r="N41">
        <v>57</v>
      </c>
      <c r="P41">
        <v>3533</v>
      </c>
      <c r="Q41">
        <f t="shared" si="5"/>
        <v>0</v>
      </c>
    </row>
    <row r="42" spans="1:17">
      <c r="A42" s="18">
        <v>36</v>
      </c>
      <c r="B42" s="18" t="s">
        <v>1614</v>
      </c>
      <c r="C42" s="7" t="s">
        <v>809</v>
      </c>
      <c r="D42" s="18" t="s">
        <v>27</v>
      </c>
      <c r="E42" s="18">
        <v>7181824</v>
      </c>
      <c r="F42" s="7">
        <v>4769</v>
      </c>
      <c r="G42" s="7">
        <v>30</v>
      </c>
      <c r="H42" s="18">
        <f t="shared" si="0"/>
        <v>143070</v>
      </c>
      <c r="I42" s="18">
        <f t="shared" si="1"/>
        <v>3960</v>
      </c>
      <c r="J42" s="18">
        <f t="shared" si="2"/>
        <v>18885240</v>
      </c>
      <c r="K42" s="18">
        <f t="shared" si="3"/>
        <v>1.9921123101874955E-2</v>
      </c>
      <c r="L42" s="18">
        <f t="shared" si="4"/>
        <v>2.6295882494474943</v>
      </c>
      <c r="N42">
        <v>66</v>
      </c>
      <c r="P42">
        <v>4769</v>
      </c>
      <c r="Q42">
        <f t="shared" si="5"/>
        <v>0</v>
      </c>
    </row>
    <row r="43" spans="1:17">
      <c r="A43" s="18">
        <v>37</v>
      </c>
      <c r="B43" s="18" t="s">
        <v>1614</v>
      </c>
      <c r="C43" s="7" t="s">
        <v>810</v>
      </c>
      <c r="D43" s="18" t="s">
        <v>27</v>
      </c>
      <c r="E43" s="18">
        <v>7181824</v>
      </c>
      <c r="F43" s="7">
        <v>9303</v>
      </c>
      <c r="G43" s="7">
        <v>28</v>
      </c>
      <c r="H43" s="18">
        <f t="shared" si="0"/>
        <v>260484</v>
      </c>
      <c r="I43" s="18">
        <f t="shared" si="1"/>
        <v>3060</v>
      </c>
      <c r="J43" s="18">
        <f t="shared" si="2"/>
        <v>28467180</v>
      </c>
      <c r="K43" s="18">
        <f t="shared" si="3"/>
        <v>3.6269894667427104E-2</v>
      </c>
      <c r="L43" s="18">
        <f t="shared" si="4"/>
        <v>3.9637813457973907</v>
      </c>
      <c r="N43">
        <v>51</v>
      </c>
      <c r="P43">
        <v>9303</v>
      </c>
      <c r="Q43">
        <f t="shared" si="5"/>
        <v>0</v>
      </c>
    </row>
    <row r="44" spans="1:17">
      <c r="A44" s="18">
        <v>38</v>
      </c>
      <c r="B44" s="18" t="s">
        <v>1614</v>
      </c>
      <c r="C44" s="7" t="s">
        <v>486</v>
      </c>
      <c r="D44" s="18" t="s">
        <v>27</v>
      </c>
      <c r="E44" s="18">
        <v>7181824</v>
      </c>
      <c r="F44" s="7">
        <v>5275</v>
      </c>
      <c r="G44" s="7">
        <v>22</v>
      </c>
      <c r="H44" s="18">
        <f t="shared" si="0"/>
        <v>116050</v>
      </c>
      <c r="I44" s="18">
        <f t="shared" si="1"/>
        <v>3780</v>
      </c>
      <c r="J44" s="18">
        <f t="shared" si="2"/>
        <v>19939500</v>
      </c>
      <c r="K44" s="18">
        <f t="shared" si="3"/>
        <v>1.6158847668781635E-2</v>
      </c>
      <c r="L44" s="18">
        <f t="shared" si="4"/>
        <v>2.7763838267270264</v>
      </c>
      <c r="N44">
        <v>63</v>
      </c>
      <c r="P44">
        <v>5275</v>
      </c>
      <c r="Q44">
        <f t="shared" si="5"/>
        <v>0</v>
      </c>
    </row>
    <row r="45" spans="1:17">
      <c r="A45" s="18">
        <v>39</v>
      </c>
      <c r="B45" s="18" t="s">
        <v>1614</v>
      </c>
      <c r="C45" s="7" t="s">
        <v>811</v>
      </c>
      <c r="D45" s="18" t="s">
        <v>27</v>
      </c>
      <c r="E45" s="18">
        <v>7181824</v>
      </c>
      <c r="F45" s="7">
        <v>3279</v>
      </c>
      <c r="G45" s="7">
        <v>21</v>
      </c>
      <c r="H45" s="18">
        <f t="shared" si="0"/>
        <v>68859</v>
      </c>
      <c r="I45" s="18">
        <f t="shared" si="1"/>
        <v>3180</v>
      </c>
      <c r="J45" s="18">
        <f t="shared" si="2"/>
        <v>10427220</v>
      </c>
      <c r="K45" s="18">
        <f t="shared" si="3"/>
        <v>9.5879542578598421E-3</v>
      </c>
      <c r="L45" s="18">
        <f t="shared" si="4"/>
        <v>1.4518902161902045</v>
      </c>
      <c r="N45">
        <v>53</v>
      </c>
      <c r="P45">
        <v>3279</v>
      </c>
      <c r="Q45">
        <f t="shared" si="5"/>
        <v>0</v>
      </c>
    </row>
    <row r="46" spans="1:17">
      <c r="A46" s="18">
        <v>40</v>
      </c>
      <c r="B46" s="18" t="s">
        <v>1614</v>
      </c>
      <c r="C46" s="7" t="s">
        <v>812</v>
      </c>
      <c r="D46" s="18" t="s">
        <v>27</v>
      </c>
      <c r="E46" s="18">
        <v>7181824</v>
      </c>
      <c r="F46" s="7">
        <v>2378</v>
      </c>
      <c r="G46" s="7">
        <v>18</v>
      </c>
      <c r="H46" s="18">
        <f t="shared" si="0"/>
        <v>42804</v>
      </c>
      <c r="I46" s="18">
        <f t="shared" si="1"/>
        <v>2280</v>
      </c>
      <c r="J46" s="18">
        <f t="shared" si="2"/>
        <v>5421840</v>
      </c>
      <c r="K46" s="18">
        <f t="shared" si="3"/>
        <v>5.9600458045198541E-3</v>
      </c>
      <c r="L46" s="18">
        <f t="shared" si="4"/>
        <v>0.75493913523918155</v>
      </c>
      <c r="N46">
        <v>38</v>
      </c>
      <c r="P46">
        <v>2378</v>
      </c>
      <c r="Q46">
        <f t="shared" si="5"/>
        <v>0</v>
      </c>
    </row>
    <row r="47" spans="1:17">
      <c r="A47" s="18">
        <v>41</v>
      </c>
      <c r="B47" s="18" t="s">
        <v>1614</v>
      </c>
      <c r="C47" s="7" t="s">
        <v>813</v>
      </c>
      <c r="D47" s="18" t="s">
        <v>27</v>
      </c>
      <c r="E47" s="18">
        <v>7181824</v>
      </c>
      <c r="F47" s="7">
        <v>6526</v>
      </c>
      <c r="G47" s="7">
        <v>15</v>
      </c>
      <c r="H47" s="18">
        <f t="shared" si="0"/>
        <v>97890</v>
      </c>
      <c r="I47" s="18">
        <f t="shared" si="1"/>
        <v>2400</v>
      </c>
      <c r="J47" s="18">
        <f t="shared" si="2"/>
        <v>15662400</v>
      </c>
      <c r="K47" s="18">
        <f t="shared" si="3"/>
        <v>1.3630242122335497E-2</v>
      </c>
      <c r="L47" s="18">
        <f t="shared" si="4"/>
        <v>2.1808387395736792</v>
      </c>
      <c r="N47">
        <v>40</v>
      </c>
      <c r="P47">
        <v>6526</v>
      </c>
      <c r="Q47">
        <f t="shared" si="5"/>
        <v>0</v>
      </c>
    </row>
    <row r="48" spans="1:17">
      <c r="A48" s="18">
        <v>42</v>
      </c>
      <c r="B48" s="18" t="s">
        <v>1614</v>
      </c>
      <c r="C48" s="7" t="s">
        <v>814</v>
      </c>
      <c r="D48" s="18" t="s">
        <v>27</v>
      </c>
      <c r="E48" s="18">
        <v>7181824</v>
      </c>
      <c r="F48" s="7">
        <v>8303</v>
      </c>
      <c r="G48" s="7">
        <v>45</v>
      </c>
      <c r="H48" s="18">
        <f t="shared" si="0"/>
        <v>373635</v>
      </c>
      <c r="I48" s="18">
        <f t="shared" si="1"/>
        <v>6060</v>
      </c>
      <c r="J48" s="18">
        <f t="shared" si="2"/>
        <v>50316180</v>
      </c>
      <c r="K48" s="18">
        <f t="shared" si="3"/>
        <v>5.2025084435374631E-2</v>
      </c>
      <c r="L48" s="18">
        <f t="shared" si="4"/>
        <v>7.0060447039637843</v>
      </c>
      <c r="N48">
        <v>101</v>
      </c>
      <c r="P48">
        <v>8303</v>
      </c>
      <c r="Q48">
        <f t="shared" si="5"/>
        <v>0</v>
      </c>
    </row>
    <row r="49" spans="1:17">
      <c r="A49" s="18">
        <v>43</v>
      </c>
      <c r="B49" s="18" t="s">
        <v>1614</v>
      </c>
      <c r="C49" s="7" t="s">
        <v>815</v>
      </c>
      <c r="D49" s="18" t="s">
        <v>27</v>
      </c>
      <c r="E49" s="18">
        <v>7181824</v>
      </c>
      <c r="F49" s="7">
        <v>8231</v>
      </c>
      <c r="G49" s="7">
        <v>23</v>
      </c>
      <c r="H49" s="18">
        <f t="shared" si="0"/>
        <v>189313</v>
      </c>
      <c r="I49" s="18">
        <f t="shared" si="1"/>
        <v>3840</v>
      </c>
      <c r="J49" s="18">
        <f t="shared" si="2"/>
        <v>31607040</v>
      </c>
      <c r="K49" s="18">
        <f t="shared" si="3"/>
        <v>2.6360016619733372E-2</v>
      </c>
      <c r="L49" s="18">
        <f t="shared" si="4"/>
        <v>4.4009766878163541</v>
      </c>
      <c r="N49">
        <v>64</v>
      </c>
      <c r="P49">
        <v>8231</v>
      </c>
      <c r="Q49">
        <f t="shared" si="5"/>
        <v>0</v>
      </c>
    </row>
    <row r="50" spans="1:17">
      <c r="A50" s="18">
        <v>44</v>
      </c>
      <c r="B50" s="18" t="s">
        <v>1614</v>
      </c>
      <c r="C50" s="7" t="s">
        <v>816</v>
      </c>
      <c r="D50" s="18" t="s">
        <v>27</v>
      </c>
      <c r="E50" s="18">
        <v>7181824</v>
      </c>
      <c r="F50" s="7">
        <v>5441</v>
      </c>
      <c r="G50" s="7">
        <v>22</v>
      </c>
      <c r="H50" s="18">
        <f t="shared" si="0"/>
        <v>119702</v>
      </c>
      <c r="I50" s="18">
        <f t="shared" si="1"/>
        <v>2160</v>
      </c>
      <c r="J50" s="18">
        <f t="shared" si="2"/>
        <v>11752560</v>
      </c>
      <c r="K50" s="18">
        <f t="shared" si="3"/>
        <v>1.6667353585941399E-2</v>
      </c>
      <c r="L50" s="18">
        <f t="shared" si="4"/>
        <v>1.6364310793469736</v>
      </c>
      <c r="N50">
        <v>36</v>
      </c>
      <c r="P50">
        <v>5441</v>
      </c>
      <c r="Q50">
        <f t="shared" si="5"/>
        <v>0</v>
      </c>
    </row>
    <row r="51" spans="1:17">
      <c r="A51" s="18">
        <v>45</v>
      </c>
      <c r="B51" s="18" t="s">
        <v>1614</v>
      </c>
      <c r="C51" s="7" t="s">
        <v>817</v>
      </c>
      <c r="D51" s="18" t="s">
        <v>27</v>
      </c>
      <c r="E51" s="18">
        <v>7181824</v>
      </c>
      <c r="F51" s="7">
        <v>6164</v>
      </c>
      <c r="G51" s="7">
        <v>11</v>
      </c>
      <c r="H51" s="18">
        <f t="shared" si="0"/>
        <v>67804</v>
      </c>
      <c r="I51" s="18">
        <f t="shared" si="1"/>
        <v>1740</v>
      </c>
      <c r="J51" s="18">
        <f t="shared" si="2"/>
        <v>10725360</v>
      </c>
      <c r="K51" s="18">
        <f t="shared" si="3"/>
        <v>9.4410556426891001E-3</v>
      </c>
      <c r="L51" s="18">
        <f t="shared" si="4"/>
        <v>1.4934033471162758</v>
      </c>
      <c r="N51">
        <v>29</v>
      </c>
      <c r="P51">
        <v>6164</v>
      </c>
      <c r="Q51">
        <f t="shared" si="5"/>
        <v>0</v>
      </c>
    </row>
    <row r="52" spans="1:17">
      <c r="A52" s="18">
        <v>46</v>
      </c>
      <c r="B52" s="18" t="s">
        <v>1614</v>
      </c>
      <c r="C52" s="7" t="s">
        <v>818</v>
      </c>
      <c r="D52" s="18" t="s">
        <v>27</v>
      </c>
      <c r="E52" s="18">
        <v>7181824</v>
      </c>
      <c r="F52" s="7">
        <v>5859</v>
      </c>
      <c r="G52" s="7">
        <v>31</v>
      </c>
      <c r="H52" s="18">
        <f t="shared" si="0"/>
        <v>181629</v>
      </c>
      <c r="I52" s="18">
        <f t="shared" si="1"/>
        <v>4140</v>
      </c>
      <c r="J52" s="18">
        <f t="shared" si="2"/>
        <v>24256260</v>
      </c>
      <c r="K52" s="18">
        <f t="shared" si="3"/>
        <v>2.5290093435873674E-2</v>
      </c>
      <c r="L52" s="18">
        <f t="shared" si="4"/>
        <v>3.3774511878876452</v>
      </c>
      <c r="N52">
        <v>69</v>
      </c>
      <c r="P52">
        <v>5859</v>
      </c>
      <c r="Q52">
        <f t="shared" si="5"/>
        <v>0</v>
      </c>
    </row>
    <row r="53" spans="1:17">
      <c r="A53" s="18">
        <v>47</v>
      </c>
      <c r="B53" s="18" t="s">
        <v>1614</v>
      </c>
      <c r="C53" s="7" t="s">
        <v>819</v>
      </c>
      <c r="D53" s="18" t="s">
        <v>27</v>
      </c>
      <c r="E53" s="18">
        <v>7181824</v>
      </c>
      <c r="F53" s="7">
        <v>5217</v>
      </c>
      <c r="G53" s="7">
        <v>32</v>
      </c>
      <c r="H53" s="18">
        <f t="shared" si="0"/>
        <v>166944</v>
      </c>
      <c r="I53" s="18">
        <f t="shared" si="1"/>
        <v>4680</v>
      </c>
      <c r="J53" s="18">
        <f t="shared" si="2"/>
        <v>24415560</v>
      </c>
      <c r="K53" s="18">
        <f t="shared" si="3"/>
        <v>2.3245348256933057E-2</v>
      </c>
      <c r="L53" s="18">
        <f t="shared" si="4"/>
        <v>3.3996321825764597</v>
      </c>
      <c r="N53">
        <v>78</v>
      </c>
      <c r="P53">
        <v>5217</v>
      </c>
      <c r="Q53">
        <f t="shared" si="5"/>
        <v>0</v>
      </c>
    </row>
    <row r="54" spans="1:17">
      <c r="A54" s="18">
        <v>48</v>
      </c>
      <c r="B54" s="18" t="s">
        <v>1614</v>
      </c>
      <c r="C54" s="7" t="s">
        <v>486</v>
      </c>
      <c r="D54" s="18" t="s">
        <v>27</v>
      </c>
      <c r="E54" s="18">
        <v>7181824</v>
      </c>
      <c r="F54" s="7">
        <v>7007</v>
      </c>
      <c r="G54" s="7">
        <v>23</v>
      </c>
      <c r="H54" s="18">
        <f t="shared" si="0"/>
        <v>161161</v>
      </c>
      <c r="I54" s="18">
        <f t="shared" si="1"/>
        <v>1620</v>
      </c>
      <c r="J54" s="18">
        <f t="shared" si="2"/>
        <v>11351340</v>
      </c>
      <c r="K54" s="18">
        <f t="shared" si="3"/>
        <v>2.2440121061167748E-2</v>
      </c>
      <c r="L54" s="18">
        <f t="shared" si="4"/>
        <v>1.5805650486561631</v>
      </c>
      <c r="N54">
        <v>27</v>
      </c>
      <c r="P54">
        <v>7007</v>
      </c>
      <c r="Q54">
        <f t="shared" si="5"/>
        <v>0</v>
      </c>
    </row>
    <row r="55" spans="1:17">
      <c r="A55" s="18">
        <v>49</v>
      </c>
      <c r="B55" s="18" t="s">
        <v>1614</v>
      </c>
      <c r="C55" s="7" t="s">
        <v>820</v>
      </c>
      <c r="D55" s="18" t="s">
        <v>27</v>
      </c>
      <c r="E55" s="18">
        <v>7181824</v>
      </c>
      <c r="F55" s="7">
        <v>8590</v>
      </c>
      <c r="G55" s="7">
        <v>19</v>
      </c>
      <c r="H55" s="18">
        <f t="shared" si="0"/>
        <v>163210</v>
      </c>
      <c r="I55" s="18">
        <f t="shared" si="1"/>
        <v>1860</v>
      </c>
      <c r="J55" s="18">
        <f t="shared" si="2"/>
        <v>15977400</v>
      </c>
      <c r="K55" s="18">
        <f t="shared" si="3"/>
        <v>2.2725424627504098E-2</v>
      </c>
      <c r="L55" s="18">
        <f t="shared" si="4"/>
        <v>2.2246994635346118</v>
      </c>
      <c r="N55">
        <v>31</v>
      </c>
      <c r="P55">
        <v>8590</v>
      </c>
      <c r="Q55">
        <f t="shared" si="5"/>
        <v>0</v>
      </c>
    </row>
    <row r="56" spans="1:17">
      <c r="A56" s="18">
        <v>50</v>
      </c>
      <c r="B56" s="18" t="s">
        <v>1614</v>
      </c>
      <c r="C56" s="7" t="s">
        <v>578</v>
      </c>
      <c r="D56" s="18" t="s">
        <v>27</v>
      </c>
      <c r="E56" s="18">
        <v>7181824</v>
      </c>
      <c r="F56" s="7">
        <v>9220</v>
      </c>
      <c r="G56" s="7">
        <v>24</v>
      </c>
      <c r="H56" s="18">
        <f t="shared" si="0"/>
        <v>221280</v>
      </c>
      <c r="I56" s="18">
        <f t="shared" si="1"/>
        <v>1860</v>
      </c>
      <c r="J56" s="18">
        <f t="shared" si="2"/>
        <v>17149200</v>
      </c>
      <c r="K56" s="18">
        <f t="shared" si="3"/>
        <v>3.0811114279603622E-2</v>
      </c>
      <c r="L56" s="18">
        <f t="shared" si="4"/>
        <v>2.3878613566692808</v>
      </c>
      <c r="N56">
        <v>31</v>
      </c>
      <c r="P56">
        <v>9220</v>
      </c>
      <c r="Q56">
        <f t="shared" si="5"/>
        <v>0</v>
      </c>
    </row>
    <row r="57" spans="1:17">
      <c r="A57" s="18">
        <v>51</v>
      </c>
      <c r="B57" s="18" t="s">
        <v>1614</v>
      </c>
      <c r="C57" s="7" t="s">
        <v>821</v>
      </c>
      <c r="D57" s="18" t="s">
        <v>27</v>
      </c>
      <c r="E57" s="18">
        <v>7181824</v>
      </c>
      <c r="F57" s="7">
        <v>9900</v>
      </c>
      <c r="G57" s="7">
        <v>19</v>
      </c>
      <c r="H57" s="18">
        <f t="shared" si="0"/>
        <v>188100</v>
      </c>
      <c r="I57" s="18">
        <f t="shared" si="1"/>
        <v>1560</v>
      </c>
      <c r="J57" s="18">
        <f t="shared" si="2"/>
        <v>15444000</v>
      </c>
      <c r="K57" s="18">
        <f t="shared" si="3"/>
        <v>2.6191118022385398E-2</v>
      </c>
      <c r="L57" s="18">
        <f t="shared" si="4"/>
        <v>2.1504286376274329</v>
      </c>
      <c r="N57">
        <v>26</v>
      </c>
      <c r="P57">
        <v>9900</v>
      </c>
      <c r="Q57">
        <f t="shared" si="5"/>
        <v>0</v>
      </c>
    </row>
    <row r="58" spans="1:17">
      <c r="A58" s="18">
        <v>52</v>
      </c>
      <c r="B58" s="18" t="s">
        <v>1614</v>
      </c>
      <c r="C58" s="7" t="s">
        <v>822</v>
      </c>
      <c r="D58" s="18" t="s">
        <v>27</v>
      </c>
      <c r="E58" s="18">
        <v>7181824</v>
      </c>
      <c r="F58" s="7">
        <v>6759</v>
      </c>
      <c r="G58" s="7">
        <v>31</v>
      </c>
      <c r="H58" s="18">
        <f t="shared" si="0"/>
        <v>209529</v>
      </c>
      <c r="I58" s="18">
        <f t="shared" si="1"/>
        <v>2880</v>
      </c>
      <c r="J58" s="18">
        <f t="shared" si="2"/>
        <v>19465920</v>
      </c>
      <c r="K58" s="18">
        <f t="shared" si="3"/>
        <v>2.9174900415270551E-2</v>
      </c>
      <c r="L58" s="18">
        <f t="shared" si="4"/>
        <v>2.7104423611606188</v>
      </c>
      <c r="N58">
        <v>48</v>
      </c>
      <c r="P58">
        <v>6759</v>
      </c>
      <c r="Q58">
        <f t="shared" si="5"/>
        <v>0</v>
      </c>
    </row>
    <row r="59" spans="1:17">
      <c r="A59" s="18">
        <v>53</v>
      </c>
      <c r="B59" s="18" t="s">
        <v>1614</v>
      </c>
      <c r="C59" s="7" t="s">
        <v>823</v>
      </c>
      <c r="D59" s="18" t="s">
        <v>27</v>
      </c>
      <c r="E59" s="18">
        <v>7181824</v>
      </c>
      <c r="F59" s="7">
        <v>4941</v>
      </c>
      <c r="G59" s="7">
        <v>11</v>
      </c>
      <c r="H59" s="18">
        <f t="shared" si="0"/>
        <v>54351</v>
      </c>
      <c r="I59" s="18">
        <f t="shared" si="1"/>
        <v>720</v>
      </c>
      <c r="J59" s="18">
        <f t="shared" si="2"/>
        <v>3557520</v>
      </c>
      <c r="K59" s="18">
        <f t="shared" si="3"/>
        <v>7.5678546285734656E-3</v>
      </c>
      <c r="L59" s="18">
        <f t="shared" si="4"/>
        <v>0.49535048477935412</v>
      </c>
      <c r="N59">
        <v>12</v>
      </c>
      <c r="P59">
        <v>4941</v>
      </c>
      <c r="Q59">
        <f t="shared" si="5"/>
        <v>0</v>
      </c>
    </row>
    <row r="60" spans="1:17">
      <c r="A60" s="18">
        <v>54</v>
      </c>
      <c r="B60" s="18" t="s">
        <v>1614</v>
      </c>
      <c r="C60" s="7" t="s">
        <v>824</v>
      </c>
      <c r="D60" s="18" t="s">
        <v>27</v>
      </c>
      <c r="E60" s="18">
        <v>7181824</v>
      </c>
      <c r="F60" s="7">
        <v>4937</v>
      </c>
      <c r="G60" s="7">
        <v>29</v>
      </c>
      <c r="H60" s="18">
        <f t="shared" si="0"/>
        <v>143173</v>
      </c>
      <c r="I60" s="18">
        <f t="shared" si="1"/>
        <v>3000</v>
      </c>
      <c r="J60" s="18">
        <f t="shared" si="2"/>
        <v>14811000</v>
      </c>
      <c r="K60" s="18">
        <f t="shared" si="3"/>
        <v>1.9935464862408214E-2</v>
      </c>
      <c r="L60" s="18">
        <f t="shared" si="4"/>
        <v>2.0622894685249875</v>
      </c>
      <c r="N60">
        <v>50</v>
      </c>
      <c r="P60">
        <v>4937</v>
      </c>
      <c r="Q60">
        <f t="shared" si="5"/>
        <v>0</v>
      </c>
    </row>
    <row r="61" spans="1:17">
      <c r="A61" s="18">
        <v>55</v>
      </c>
      <c r="B61" s="18" t="s">
        <v>1614</v>
      </c>
      <c r="C61" s="7" t="s">
        <v>825</v>
      </c>
      <c r="D61" s="18" t="s">
        <v>27</v>
      </c>
      <c r="E61" s="18">
        <v>7181824</v>
      </c>
      <c r="F61" s="7">
        <v>7163</v>
      </c>
      <c r="G61" s="7">
        <v>33</v>
      </c>
      <c r="H61" s="18">
        <f t="shared" si="0"/>
        <v>236379</v>
      </c>
      <c r="I61" s="18">
        <f t="shared" si="1"/>
        <v>3240</v>
      </c>
      <c r="J61" s="18">
        <f t="shared" si="2"/>
        <v>23208120</v>
      </c>
      <c r="K61" s="18">
        <f t="shared" si="3"/>
        <v>3.2913504981464316E-2</v>
      </c>
      <c r="L61" s="18">
        <f t="shared" si="4"/>
        <v>3.2315077618164967</v>
      </c>
      <c r="N61">
        <v>54</v>
      </c>
      <c r="P61">
        <v>7163</v>
      </c>
      <c r="Q61">
        <f t="shared" si="5"/>
        <v>0</v>
      </c>
    </row>
    <row r="62" spans="1:17">
      <c r="A62" s="18">
        <v>56</v>
      </c>
      <c r="B62" s="18" t="s">
        <v>1614</v>
      </c>
      <c r="C62" s="7" t="s">
        <v>826</v>
      </c>
      <c r="D62" s="18" t="s">
        <v>27</v>
      </c>
      <c r="E62" s="18">
        <v>7181824</v>
      </c>
      <c r="F62" s="7">
        <v>9099</v>
      </c>
      <c r="G62" s="7">
        <v>19</v>
      </c>
      <c r="H62" s="18">
        <f t="shared" si="0"/>
        <v>172881</v>
      </c>
      <c r="I62" s="18">
        <f t="shared" si="1"/>
        <v>1200</v>
      </c>
      <c r="J62" s="18">
        <f t="shared" si="2"/>
        <v>10918800</v>
      </c>
      <c r="K62" s="18">
        <f t="shared" si="3"/>
        <v>2.4072018473301489E-2</v>
      </c>
      <c r="L62" s="18">
        <f t="shared" si="4"/>
        <v>1.5203380088400942</v>
      </c>
      <c r="N62">
        <v>20</v>
      </c>
      <c r="P62">
        <v>9099</v>
      </c>
      <c r="Q62">
        <f t="shared" si="5"/>
        <v>0</v>
      </c>
    </row>
    <row r="63" spans="1:17">
      <c r="A63" s="18">
        <v>57</v>
      </c>
      <c r="B63" s="18" t="s">
        <v>1614</v>
      </c>
      <c r="C63" s="7" t="s">
        <v>827</v>
      </c>
      <c r="D63" s="18" t="s">
        <v>27</v>
      </c>
      <c r="E63" s="18">
        <v>7181824</v>
      </c>
      <c r="F63" s="7">
        <v>6039</v>
      </c>
      <c r="G63" s="7">
        <v>6</v>
      </c>
      <c r="H63" s="18">
        <f t="shared" si="0"/>
        <v>36234</v>
      </c>
      <c r="I63" s="18">
        <f t="shared" si="1"/>
        <v>660</v>
      </c>
      <c r="J63" s="18">
        <f t="shared" si="2"/>
        <v>3985740</v>
      </c>
      <c r="K63" s="18">
        <f t="shared" si="3"/>
        <v>5.0452364190489768E-3</v>
      </c>
      <c r="L63" s="18">
        <f t="shared" si="4"/>
        <v>0.55497600609538744</v>
      </c>
      <c r="N63">
        <v>11</v>
      </c>
      <c r="P63">
        <v>6039</v>
      </c>
      <c r="Q63">
        <f t="shared" si="5"/>
        <v>0</v>
      </c>
    </row>
    <row r="64" spans="1:17">
      <c r="A64" s="18">
        <v>58</v>
      </c>
      <c r="B64" s="18" t="s">
        <v>1614</v>
      </c>
      <c r="C64" s="7" t="s">
        <v>828</v>
      </c>
      <c r="D64" s="18" t="s">
        <v>27</v>
      </c>
      <c r="E64" s="18">
        <v>7181824</v>
      </c>
      <c r="F64" s="7">
        <v>3965</v>
      </c>
      <c r="G64" s="7">
        <v>3</v>
      </c>
      <c r="H64" s="18">
        <f t="shared" si="0"/>
        <v>11895</v>
      </c>
      <c r="I64" s="18">
        <f t="shared" si="1"/>
        <v>60</v>
      </c>
      <c r="J64" s="18">
        <f t="shared" si="2"/>
        <v>237900</v>
      </c>
      <c r="K64" s="18">
        <f t="shared" si="3"/>
        <v>1.6562644810009268E-3</v>
      </c>
      <c r="L64" s="18">
        <f t="shared" si="4"/>
        <v>3.3125289620018539E-2</v>
      </c>
      <c r="N64">
        <v>1</v>
      </c>
      <c r="P64">
        <v>3965</v>
      </c>
      <c r="Q64">
        <f t="shared" si="5"/>
        <v>0</v>
      </c>
    </row>
    <row r="65" spans="1:17">
      <c r="A65" s="18">
        <v>59</v>
      </c>
      <c r="B65" s="18" t="s">
        <v>1614</v>
      </c>
      <c r="C65" s="7" t="s">
        <v>829</v>
      </c>
      <c r="D65" s="18" t="s">
        <v>27</v>
      </c>
      <c r="E65" s="18">
        <v>7181824</v>
      </c>
      <c r="F65" s="7">
        <v>3617</v>
      </c>
      <c r="G65" s="7">
        <v>4</v>
      </c>
      <c r="H65" s="18">
        <f t="shared" si="0"/>
        <v>14468</v>
      </c>
      <c r="I65" s="18">
        <f t="shared" si="1"/>
        <v>240</v>
      </c>
      <c r="J65" s="18">
        <f t="shared" si="2"/>
        <v>868080</v>
      </c>
      <c r="K65" s="18">
        <f t="shared" si="3"/>
        <v>2.0145300135453056E-3</v>
      </c>
      <c r="L65" s="18">
        <f t="shared" si="4"/>
        <v>0.12087180081271832</v>
      </c>
      <c r="N65">
        <v>4</v>
      </c>
      <c r="P65">
        <v>3617</v>
      </c>
      <c r="Q65">
        <f t="shared" si="5"/>
        <v>0</v>
      </c>
    </row>
    <row r="66" spans="1:17">
      <c r="A66" s="18">
        <v>60</v>
      </c>
      <c r="B66" s="18" t="s">
        <v>1614</v>
      </c>
      <c r="C66" s="7" t="s">
        <v>830</v>
      </c>
      <c r="D66" s="18" t="s">
        <v>27</v>
      </c>
      <c r="E66" s="18">
        <v>7181824</v>
      </c>
      <c r="F66" s="7">
        <v>210</v>
      </c>
      <c r="G66" s="7">
        <v>0</v>
      </c>
      <c r="H66" s="18">
        <f t="shared" si="0"/>
        <v>0</v>
      </c>
      <c r="I66" s="18">
        <f t="shared" si="1"/>
        <v>0</v>
      </c>
      <c r="J66" s="18">
        <f t="shared" si="2"/>
        <v>0</v>
      </c>
      <c r="K66" s="18">
        <f t="shared" si="3"/>
        <v>0</v>
      </c>
      <c r="L66" s="18">
        <f t="shared" si="4"/>
        <v>0</v>
      </c>
      <c r="N66">
        <v>0</v>
      </c>
      <c r="P66">
        <v>210</v>
      </c>
      <c r="Q66">
        <f t="shared" si="5"/>
        <v>0</v>
      </c>
    </row>
    <row r="67" spans="1:17">
      <c r="A67" s="18">
        <v>61</v>
      </c>
      <c r="B67" s="18" t="s">
        <v>1614</v>
      </c>
      <c r="C67" s="7" t="s">
        <v>831</v>
      </c>
      <c r="D67" s="18" t="s">
        <v>27</v>
      </c>
      <c r="E67" s="18">
        <v>7181824</v>
      </c>
      <c r="F67" s="7">
        <v>1443</v>
      </c>
      <c r="G67" s="7">
        <v>21</v>
      </c>
      <c r="H67" s="18">
        <f t="shared" si="0"/>
        <v>30303</v>
      </c>
      <c r="I67" s="18">
        <f t="shared" si="1"/>
        <v>5040</v>
      </c>
      <c r="J67" s="18">
        <f t="shared" si="2"/>
        <v>7272720</v>
      </c>
      <c r="K67" s="18">
        <f t="shared" si="3"/>
        <v>4.2194016450417052E-3</v>
      </c>
      <c r="L67" s="18">
        <f t="shared" si="4"/>
        <v>1.0126563948100094</v>
      </c>
      <c r="N67">
        <v>84</v>
      </c>
      <c r="P67">
        <v>1443</v>
      </c>
      <c r="Q67">
        <f t="shared" si="5"/>
        <v>0</v>
      </c>
    </row>
    <row r="68" spans="1:17">
      <c r="A68" s="18">
        <v>62</v>
      </c>
      <c r="B68" s="18" t="s">
        <v>1614</v>
      </c>
      <c r="C68" s="7" t="s">
        <v>832</v>
      </c>
      <c r="D68" s="18" t="s">
        <v>27</v>
      </c>
      <c r="E68" s="18">
        <v>7181824</v>
      </c>
      <c r="F68" s="7">
        <v>5906</v>
      </c>
      <c r="G68" s="7">
        <v>27</v>
      </c>
      <c r="H68" s="18">
        <f t="shared" si="0"/>
        <v>159462</v>
      </c>
      <c r="I68" s="18">
        <f t="shared" si="1"/>
        <v>5820</v>
      </c>
      <c r="J68" s="18">
        <f t="shared" si="2"/>
        <v>34372920</v>
      </c>
      <c r="K68" s="18">
        <f t="shared" si="3"/>
        <v>2.2203551632565766E-2</v>
      </c>
      <c r="L68" s="18">
        <f t="shared" si="4"/>
        <v>4.7860989074641767</v>
      </c>
      <c r="N68">
        <v>97</v>
      </c>
      <c r="P68">
        <v>5906</v>
      </c>
      <c r="Q68">
        <f t="shared" si="5"/>
        <v>0</v>
      </c>
    </row>
    <row r="69" spans="1:17">
      <c r="A69" s="18">
        <v>63</v>
      </c>
      <c r="B69" s="18" t="s">
        <v>1614</v>
      </c>
      <c r="C69" s="7" t="s">
        <v>833</v>
      </c>
      <c r="D69" s="18" t="s">
        <v>27</v>
      </c>
      <c r="E69" s="18">
        <v>7181824</v>
      </c>
      <c r="F69" s="7">
        <v>6978</v>
      </c>
      <c r="G69" s="7">
        <v>37</v>
      </c>
      <c r="H69" s="18">
        <f t="shared" si="0"/>
        <v>258186</v>
      </c>
      <c r="I69" s="18">
        <f t="shared" si="1"/>
        <v>6300</v>
      </c>
      <c r="J69" s="18">
        <f t="shared" si="2"/>
        <v>43961400</v>
      </c>
      <c r="K69" s="18">
        <f t="shared" si="3"/>
        <v>3.594992024310259E-2</v>
      </c>
      <c r="L69" s="18">
        <f t="shared" si="4"/>
        <v>6.1212026359877383</v>
      </c>
      <c r="N69">
        <v>105</v>
      </c>
      <c r="P69">
        <v>6978</v>
      </c>
      <c r="Q69">
        <f t="shared" si="5"/>
        <v>0</v>
      </c>
    </row>
    <row r="70" spans="1:17">
      <c r="A70" s="18">
        <v>64</v>
      </c>
      <c r="B70" s="18" t="s">
        <v>1614</v>
      </c>
      <c r="C70" s="7" t="s">
        <v>834</v>
      </c>
      <c r="D70" s="18" t="s">
        <v>27</v>
      </c>
      <c r="E70" s="18">
        <v>7181824</v>
      </c>
      <c r="F70" s="7">
        <v>94</v>
      </c>
      <c r="G70" s="7">
        <v>9</v>
      </c>
      <c r="H70" s="18">
        <f t="shared" si="0"/>
        <v>846</v>
      </c>
      <c r="I70" s="18">
        <f t="shared" si="1"/>
        <v>2040</v>
      </c>
      <c r="J70" s="18">
        <f t="shared" si="2"/>
        <v>191760</v>
      </c>
      <c r="K70" s="18">
        <f t="shared" si="3"/>
        <v>1.1779737292364726E-4</v>
      </c>
      <c r="L70" s="18">
        <f t="shared" si="4"/>
        <v>2.6700737862693377E-2</v>
      </c>
      <c r="N70">
        <v>34</v>
      </c>
      <c r="P70">
        <v>94</v>
      </c>
      <c r="Q70">
        <f t="shared" si="5"/>
        <v>0</v>
      </c>
    </row>
    <row r="71" spans="1:17">
      <c r="A71" s="18">
        <v>65</v>
      </c>
      <c r="B71" s="18" t="s">
        <v>1614</v>
      </c>
      <c r="C71" s="7" t="s">
        <v>835</v>
      </c>
      <c r="D71" s="18" t="s">
        <v>27</v>
      </c>
      <c r="E71" s="18">
        <v>7181824</v>
      </c>
      <c r="F71" s="7">
        <v>7782</v>
      </c>
      <c r="G71" s="7">
        <v>37</v>
      </c>
      <c r="H71" s="18">
        <f t="shared" si="0"/>
        <v>287934</v>
      </c>
      <c r="I71" s="18">
        <f t="shared" si="1"/>
        <v>3600</v>
      </c>
      <c r="J71" s="18">
        <f t="shared" si="2"/>
        <v>28015200</v>
      </c>
      <c r="K71" s="18">
        <f t="shared" si="3"/>
        <v>4.0092043469736938E-2</v>
      </c>
      <c r="L71" s="18">
        <f t="shared" si="4"/>
        <v>3.9008474727311615</v>
      </c>
      <c r="N71">
        <v>60</v>
      </c>
      <c r="P71">
        <v>7782</v>
      </c>
      <c r="Q71">
        <f t="shared" si="5"/>
        <v>0</v>
      </c>
    </row>
    <row r="72" spans="1:17">
      <c r="A72" s="18">
        <v>66</v>
      </c>
      <c r="B72" s="18" t="s">
        <v>1614</v>
      </c>
      <c r="C72" s="7" t="s">
        <v>836</v>
      </c>
      <c r="D72" s="18" t="s">
        <v>27</v>
      </c>
      <c r="E72" s="18">
        <v>7181824</v>
      </c>
      <c r="F72" s="7">
        <v>5307</v>
      </c>
      <c r="G72" s="7">
        <v>24</v>
      </c>
      <c r="H72" s="18">
        <f t="shared" ref="H72:H134" si="6">G72*F72</f>
        <v>127368</v>
      </c>
      <c r="I72" s="18">
        <f t="shared" ref="I72:I134" si="7">N72*60</f>
        <v>2520</v>
      </c>
      <c r="J72" s="18">
        <f t="shared" ref="J72:J134" si="8">I72*F72</f>
        <v>13373640</v>
      </c>
      <c r="K72" s="18">
        <f t="shared" ref="K72:K134" si="9">H72/E72</f>
        <v>1.7734770442717616E-2</v>
      </c>
      <c r="L72" s="18">
        <f t="shared" ref="L72:L134" si="10">J72/E72</f>
        <v>1.8621508964853497</v>
      </c>
      <c r="N72">
        <v>42</v>
      </c>
      <c r="P72">
        <v>5307</v>
      </c>
      <c r="Q72">
        <f t="shared" ref="Q72:Q135" si="11">P72-F72</f>
        <v>0</v>
      </c>
    </row>
    <row r="73" spans="1:17">
      <c r="A73" s="18">
        <v>67</v>
      </c>
      <c r="B73" s="18" t="s">
        <v>1614</v>
      </c>
      <c r="C73" s="7" t="s">
        <v>837</v>
      </c>
      <c r="D73" s="18" t="s">
        <v>27</v>
      </c>
      <c r="E73" s="18">
        <v>7181824</v>
      </c>
      <c r="F73" s="7">
        <v>4881</v>
      </c>
      <c r="G73" s="7">
        <v>14</v>
      </c>
      <c r="H73" s="18">
        <f t="shared" si="6"/>
        <v>68334</v>
      </c>
      <c r="I73" s="18">
        <f t="shared" si="7"/>
        <v>2160</v>
      </c>
      <c r="J73" s="18">
        <f t="shared" si="8"/>
        <v>10542960</v>
      </c>
      <c r="K73" s="18">
        <f t="shared" si="9"/>
        <v>9.5148530512582877E-3</v>
      </c>
      <c r="L73" s="18">
        <f t="shared" si="10"/>
        <v>1.4680058993369929</v>
      </c>
      <c r="N73">
        <v>36</v>
      </c>
      <c r="P73">
        <v>4881</v>
      </c>
      <c r="Q73">
        <f t="shared" si="11"/>
        <v>0</v>
      </c>
    </row>
    <row r="74" spans="1:17">
      <c r="A74" s="18">
        <v>68</v>
      </c>
      <c r="B74" s="18" t="s">
        <v>1614</v>
      </c>
      <c r="C74" s="7" t="s">
        <v>838</v>
      </c>
      <c r="D74" s="18" t="s">
        <v>27</v>
      </c>
      <c r="E74" s="18">
        <v>7181824</v>
      </c>
      <c r="F74" s="7">
        <v>3358</v>
      </c>
      <c r="G74" s="7">
        <v>23</v>
      </c>
      <c r="H74" s="18">
        <f t="shared" si="6"/>
        <v>77234</v>
      </c>
      <c r="I74" s="18">
        <f t="shared" si="7"/>
        <v>3720</v>
      </c>
      <c r="J74" s="18">
        <f t="shared" si="8"/>
        <v>12491760</v>
      </c>
      <c r="K74" s="18">
        <f t="shared" si="9"/>
        <v>1.0754092553646538E-2</v>
      </c>
      <c r="L74" s="18">
        <f t="shared" si="10"/>
        <v>1.7393575782419619</v>
      </c>
      <c r="N74">
        <v>62</v>
      </c>
      <c r="P74">
        <v>3358</v>
      </c>
      <c r="Q74">
        <f t="shared" si="11"/>
        <v>0</v>
      </c>
    </row>
    <row r="75" spans="1:17">
      <c r="A75" s="18">
        <v>69</v>
      </c>
      <c r="B75" s="18" t="s">
        <v>1614</v>
      </c>
      <c r="C75" s="7" t="s">
        <v>839</v>
      </c>
      <c r="D75" s="18" t="s">
        <v>27</v>
      </c>
      <c r="E75" s="18">
        <v>7181824</v>
      </c>
      <c r="F75" s="7">
        <v>2999</v>
      </c>
      <c r="G75" s="7">
        <v>12</v>
      </c>
      <c r="H75" s="18">
        <f t="shared" si="6"/>
        <v>35988</v>
      </c>
      <c r="I75" s="18">
        <f t="shared" si="7"/>
        <v>2520</v>
      </c>
      <c r="J75" s="18">
        <f t="shared" si="8"/>
        <v>7557480</v>
      </c>
      <c r="K75" s="18">
        <f t="shared" si="9"/>
        <v>5.0109832822413918E-3</v>
      </c>
      <c r="L75" s="18">
        <f t="shared" si="10"/>
        <v>1.0523064892706921</v>
      </c>
      <c r="N75">
        <v>42</v>
      </c>
      <c r="P75">
        <v>2999</v>
      </c>
      <c r="Q75">
        <f t="shared" si="11"/>
        <v>0</v>
      </c>
    </row>
    <row r="76" spans="1:17">
      <c r="A76" s="18">
        <v>70</v>
      </c>
      <c r="B76" s="18" t="s">
        <v>1614</v>
      </c>
      <c r="C76" s="7" t="s">
        <v>840</v>
      </c>
      <c r="D76" s="18" t="s">
        <v>27</v>
      </c>
      <c r="E76" s="18">
        <v>7181824</v>
      </c>
      <c r="F76" s="7">
        <v>7882</v>
      </c>
      <c r="G76" s="7">
        <v>11</v>
      </c>
      <c r="H76" s="18">
        <f t="shared" si="6"/>
        <v>86702</v>
      </c>
      <c r="I76" s="18">
        <f t="shared" si="7"/>
        <v>1380</v>
      </c>
      <c r="J76" s="18">
        <f t="shared" si="8"/>
        <v>10877160</v>
      </c>
      <c r="K76" s="18">
        <f t="shared" si="9"/>
        <v>1.2072420599557996E-2</v>
      </c>
      <c r="L76" s="18">
        <f t="shared" si="10"/>
        <v>1.5145400388536394</v>
      </c>
      <c r="N76">
        <v>23</v>
      </c>
      <c r="P76">
        <v>7882</v>
      </c>
      <c r="Q76">
        <f t="shared" si="11"/>
        <v>0</v>
      </c>
    </row>
    <row r="77" spans="1:17">
      <c r="A77" s="18">
        <v>71</v>
      </c>
      <c r="B77" s="18" t="s">
        <v>1614</v>
      </c>
      <c r="C77" s="7" t="s">
        <v>841</v>
      </c>
      <c r="D77" s="18" t="s">
        <v>27</v>
      </c>
      <c r="E77" s="18">
        <v>7181824</v>
      </c>
      <c r="F77" s="7">
        <v>5636</v>
      </c>
      <c r="G77" s="7">
        <v>11</v>
      </c>
      <c r="H77" s="18">
        <f t="shared" si="6"/>
        <v>61996</v>
      </c>
      <c r="I77" s="18">
        <f t="shared" si="7"/>
        <v>900</v>
      </c>
      <c r="J77" s="18">
        <f t="shared" si="8"/>
        <v>5072400</v>
      </c>
      <c r="K77" s="18">
        <f t="shared" si="9"/>
        <v>8.6323474370856215E-3</v>
      </c>
      <c r="L77" s="18">
        <f t="shared" si="10"/>
        <v>0.70628297212518709</v>
      </c>
      <c r="N77">
        <v>15</v>
      </c>
      <c r="P77">
        <v>5636</v>
      </c>
      <c r="Q77">
        <f t="shared" si="11"/>
        <v>0</v>
      </c>
    </row>
    <row r="78" spans="1:17">
      <c r="A78" s="18">
        <v>72</v>
      </c>
      <c r="B78" s="18" t="s">
        <v>1614</v>
      </c>
      <c r="C78" s="7" t="s">
        <v>842</v>
      </c>
      <c r="D78" s="18" t="s">
        <v>27</v>
      </c>
      <c r="E78" s="18">
        <v>7181824</v>
      </c>
      <c r="F78" s="7">
        <v>6865</v>
      </c>
      <c r="G78" s="7">
        <v>23</v>
      </c>
      <c r="H78" s="18">
        <f t="shared" si="6"/>
        <v>157895</v>
      </c>
      <c r="I78" s="18">
        <f t="shared" si="7"/>
        <v>3660</v>
      </c>
      <c r="J78" s="18">
        <f t="shared" si="8"/>
        <v>25125900</v>
      </c>
      <c r="K78" s="18">
        <f t="shared" si="9"/>
        <v>2.1985361935909317E-2</v>
      </c>
      <c r="L78" s="18">
        <f t="shared" si="10"/>
        <v>3.4985402037142652</v>
      </c>
      <c r="N78">
        <v>61</v>
      </c>
      <c r="P78">
        <v>6865</v>
      </c>
      <c r="Q78">
        <f t="shared" si="11"/>
        <v>0</v>
      </c>
    </row>
    <row r="79" spans="1:17">
      <c r="A79" s="18">
        <v>73</v>
      </c>
      <c r="B79" s="18" t="s">
        <v>1614</v>
      </c>
      <c r="C79" s="7" t="s">
        <v>843</v>
      </c>
      <c r="D79" s="18" t="s">
        <v>27</v>
      </c>
      <c r="E79" s="18">
        <v>7181824</v>
      </c>
      <c r="F79" s="7">
        <v>5216</v>
      </c>
      <c r="G79" s="7">
        <v>18</v>
      </c>
      <c r="H79" s="18">
        <f t="shared" si="6"/>
        <v>93888</v>
      </c>
      <c r="I79" s="18">
        <f t="shared" si="7"/>
        <v>2040</v>
      </c>
      <c r="J79" s="18">
        <f t="shared" si="8"/>
        <v>10640640</v>
      </c>
      <c r="K79" s="18">
        <f t="shared" si="9"/>
        <v>1.3073002067441363E-2</v>
      </c>
      <c r="L79" s="18">
        <f t="shared" si="10"/>
        <v>1.4816069009766879</v>
      </c>
      <c r="N79">
        <v>34</v>
      </c>
      <c r="P79">
        <v>5216</v>
      </c>
      <c r="Q79">
        <f t="shared" si="11"/>
        <v>0</v>
      </c>
    </row>
    <row r="80" spans="1:17">
      <c r="A80" s="18">
        <v>74</v>
      </c>
      <c r="B80" s="18" t="s">
        <v>1614</v>
      </c>
      <c r="C80" s="7" t="s">
        <v>844</v>
      </c>
      <c r="D80" s="18" t="s">
        <v>27</v>
      </c>
      <c r="E80" s="18">
        <v>7181824</v>
      </c>
      <c r="F80" s="7">
        <v>7997</v>
      </c>
      <c r="G80" s="7">
        <v>19</v>
      </c>
      <c r="H80" s="18">
        <f t="shared" si="6"/>
        <v>151943</v>
      </c>
      <c r="I80" s="18">
        <f t="shared" si="7"/>
        <v>2700</v>
      </c>
      <c r="J80" s="18">
        <f t="shared" si="8"/>
        <v>21591900</v>
      </c>
      <c r="K80" s="18">
        <f t="shared" si="9"/>
        <v>2.1156603113637984E-2</v>
      </c>
      <c r="L80" s="18">
        <f t="shared" si="10"/>
        <v>3.0064646529906609</v>
      </c>
      <c r="N80">
        <v>45</v>
      </c>
      <c r="P80">
        <v>7997</v>
      </c>
      <c r="Q80">
        <f t="shared" si="11"/>
        <v>0</v>
      </c>
    </row>
    <row r="81" spans="1:17">
      <c r="A81" s="18">
        <v>75</v>
      </c>
      <c r="B81" s="18" t="s">
        <v>1614</v>
      </c>
      <c r="C81" s="7" t="s">
        <v>845</v>
      </c>
      <c r="D81" s="18" t="s">
        <v>27</v>
      </c>
      <c r="E81" s="18">
        <v>7181824</v>
      </c>
      <c r="F81" s="7">
        <v>6659</v>
      </c>
      <c r="G81" s="7">
        <v>8</v>
      </c>
      <c r="H81" s="18">
        <f t="shared" si="6"/>
        <v>53272</v>
      </c>
      <c r="I81" s="18">
        <f t="shared" si="7"/>
        <v>1260</v>
      </c>
      <c r="J81" s="18">
        <f t="shared" si="8"/>
        <v>8390340</v>
      </c>
      <c r="K81" s="18">
        <f t="shared" si="9"/>
        <v>7.4176142439580806E-3</v>
      </c>
      <c r="L81" s="18">
        <f t="shared" si="10"/>
        <v>1.1682742434233977</v>
      </c>
      <c r="N81">
        <v>21</v>
      </c>
      <c r="P81">
        <v>6659</v>
      </c>
      <c r="Q81">
        <f t="shared" si="11"/>
        <v>0</v>
      </c>
    </row>
    <row r="82" spans="1:17">
      <c r="A82" s="18">
        <v>76</v>
      </c>
      <c r="B82" s="18" t="s">
        <v>1614</v>
      </c>
      <c r="C82" s="7" t="s">
        <v>846</v>
      </c>
      <c r="D82" s="18" t="s">
        <v>27</v>
      </c>
      <c r="E82" s="18">
        <v>7181824</v>
      </c>
      <c r="F82" s="7">
        <v>6626</v>
      </c>
      <c r="G82" s="7">
        <v>34</v>
      </c>
      <c r="H82" s="18">
        <f t="shared" si="6"/>
        <v>225284</v>
      </c>
      <c r="I82" s="18">
        <f t="shared" si="7"/>
        <v>3900</v>
      </c>
      <c r="J82" s="18">
        <f t="shared" si="8"/>
        <v>25841400</v>
      </c>
      <c r="K82" s="18">
        <f t="shared" si="9"/>
        <v>3.1368632815284805E-2</v>
      </c>
      <c r="L82" s="18">
        <f t="shared" si="10"/>
        <v>3.5981667052826691</v>
      </c>
      <c r="N82">
        <v>65</v>
      </c>
      <c r="P82">
        <v>6626</v>
      </c>
      <c r="Q82">
        <f t="shared" si="11"/>
        <v>0</v>
      </c>
    </row>
    <row r="83" spans="1:17">
      <c r="A83" s="18">
        <v>77</v>
      </c>
      <c r="B83" s="18" t="s">
        <v>1614</v>
      </c>
      <c r="C83" s="7" t="s">
        <v>847</v>
      </c>
      <c r="D83" s="18" t="s">
        <v>27</v>
      </c>
      <c r="E83" s="18">
        <v>7181824</v>
      </c>
      <c r="F83" s="7">
        <v>11840</v>
      </c>
      <c r="G83" s="7">
        <v>35</v>
      </c>
      <c r="H83" s="18">
        <f t="shared" si="6"/>
        <v>414400</v>
      </c>
      <c r="I83" s="18">
        <f t="shared" si="7"/>
        <v>3420</v>
      </c>
      <c r="J83" s="18">
        <f t="shared" si="8"/>
        <v>40492800</v>
      </c>
      <c r="K83" s="18">
        <f t="shared" si="9"/>
        <v>5.7701219077493406E-2</v>
      </c>
      <c r="L83" s="18">
        <f t="shared" si="10"/>
        <v>5.6382334070007838</v>
      </c>
      <c r="N83">
        <v>57</v>
      </c>
      <c r="P83">
        <v>11840</v>
      </c>
      <c r="Q83">
        <f t="shared" si="11"/>
        <v>0</v>
      </c>
    </row>
    <row r="84" spans="1:17">
      <c r="A84" s="18">
        <v>78</v>
      </c>
      <c r="B84" s="18" t="s">
        <v>1614</v>
      </c>
      <c r="C84" s="7" t="s">
        <v>848</v>
      </c>
      <c r="D84" s="18" t="s">
        <v>27</v>
      </c>
      <c r="E84" s="18">
        <v>7181824</v>
      </c>
      <c r="F84" s="7">
        <v>4351</v>
      </c>
      <c r="G84" s="7">
        <v>8</v>
      </c>
      <c r="H84" s="18">
        <f t="shared" si="6"/>
        <v>34808</v>
      </c>
      <c r="I84" s="18">
        <f t="shared" si="7"/>
        <v>1860</v>
      </c>
      <c r="J84" s="18">
        <f t="shared" si="8"/>
        <v>8092860</v>
      </c>
      <c r="K84" s="18">
        <f t="shared" si="9"/>
        <v>4.8466796178798033E-3</v>
      </c>
      <c r="L84" s="18">
        <f t="shared" si="10"/>
        <v>1.1268530111570543</v>
      </c>
      <c r="N84">
        <v>31</v>
      </c>
      <c r="P84">
        <v>4351</v>
      </c>
      <c r="Q84">
        <f t="shared" si="11"/>
        <v>0</v>
      </c>
    </row>
    <row r="85" spans="1:17">
      <c r="A85" s="18">
        <v>79</v>
      </c>
      <c r="B85" s="18" t="s">
        <v>1614</v>
      </c>
      <c r="C85" s="7" t="s">
        <v>849</v>
      </c>
      <c r="D85" s="18" t="s">
        <v>27</v>
      </c>
      <c r="E85" s="18">
        <v>7181824</v>
      </c>
      <c r="F85" s="7">
        <v>6702</v>
      </c>
      <c r="G85" s="7">
        <v>35</v>
      </c>
      <c r="H85" s="18">
        <f t="shared" si="6"/>
        <v>234570</v>
      </c>
      <c r="I85" s="18">
        <f t="shared" si="7"/>
        <v>3840</v>
      </c>
      <c r="J85" s="18">
        <f t="shared" si="8"/>
        <v>25735680</v>
      </c>
      <c r="K85" s="18">
        <f t="shared" si="9"/>
        <v>3.2661619109574394E-2</v>
      </c>
      <c r="L85" s="18">
        <f t="shared" si="10"/>
        <v>3.583446210879019</v>
      </c>
      <c r="N85">
        <v>64</v>
      </c>
      <c r="P85">
        <v>6702</v>
      </c>
      <c r="Q85">
        <f t="shared" si="11"/>
        <v>0</v>
      </c>
    </row>
    <row r="86" spans="1:17">
      <c r="A86" s="18">
        <v>80</v>
      </c>
      <c r="B86" s="18" t="s">
        <v>1614</v>
      </c>
      <c r="C86" s="7" t="s">
        <v>850</v>
      </c>
      <c r="D86" s="18" t="s">
        <v>27</v>
      </c>
      <c r="E86" s="18">
        <v>7181824</v>
      </c>
      <c r="F86" s="7">
        <v>8401</v>
      </c>
      <c r="G86" s="7">
        <v>10</v>
      </c>
      <c r="H86" s="18">
        <f t="shared" si="6"/>
        <v>84010</v>
      </c>
      <c r="I86" s="18">
        <f t="shared" si="7"/>
        <v>2940</v>
      </c>
      <c r="J86" s="18">
        <f t="shared" si="8"/>
        <v>24698940</v>
      </c>
      <c r="K86" s="18">
        <f t="shared" si="9"/>
        <v>1.1697585460183931E-2</v>
      </c>
      <c r="L86" s="18">
        <f t="shared" si="10"/>
        <v>3.4390901252940758</v>
      </c>
      <c r="N86">
        <v>49</v>
      </c>
      <c r="P86">
        <v>8401</v>
      </c>
      <c r="Q86">
        <f t="shared" si="11"/>
        <v>0</v>
      </c>
    </row>
    <row r="87" spans="1:17">
      <c r="A87" s="18">
        <v>81</v>
      </c>
      <c r="B87" s="18" t="s">
        <v>1614</v>
      </c>
      <c r="C87" s="7" t="s">
        <v>851</v>
      </c>
      <c r="D87" s="18" t="s">
        <v>27</v>
      </c>
      <c r="E87" s="18">
        <v>7181824</v>
      </c>
      <c r="F87" s="7">
        <v>4789</v>
      </c>
      <c r="G87" s="7">
        <v>26</v>
      </c>
      <c r="H87" s="18">
        <f t="shared" si="6"/>
        <v>124514</v>
      </c>
      <c r="I87" s="18">
        <f t="shared" si="7"/>
        <v>5820</v>
      </c>
      <c r="J87" s="18">
        <f t="shared" si="8"/>
        <v>27871980</v>
      </c>
      <c r="K87" s="18">
        <f t="shared" si="9"/>
        <v>1.7337378359592214E-2</v>
      </c>
      <c r="L87" s="18">
        <f t="shared" si="10"/>
        <v>3.8809054635702576</v>
      </c>
      <c r="N87">
        <v>97</v>
      </c>
      <c r="P87">
        <v>4789</v>
      </c>
      <c r="Q87">
        <f t="shared" si="11"/>
        <v>0</v>
      </c>
    </row>
    <row r="88" spans="1:17">
      <c r="A88" s="18">
        <v>82</v>
      </c>
      <c r="B88" s="18" t="s">
        <v>1614</v>
      </c>
      <c r="C88" s="7" t="s">
        <v>852</v>
      </c>
      <c r="D88" s="18" t="s">
        <v>27</v>
      </c>
      <c r="E88" s="18">
        <v>7181824</v>
      </c>
      <c r="F88" s="7">
        <v>90</v>
      </c>
      <c r="G88" s="7">
        <v>4</v>
      </c>
      <c r="H88" s="18">
        <f t="shared" si="6"/>
        <v>360</v>
      </c>
      <c r="I88" s="18">
        <f t="shared" si="7"/>
        <v>960</v>
      </c>
      <c r="J88" s="18">
        <f t="shared" si="8"/>
        <v>86400</v>
      </c>
      <c r="K88" s="18">
        <f t="shared" si="9"/>
        <v>5.012654166963713E-5</v>
      </c>
      <c r="L88" s="18">
        <f t="shared" si="10"/>
        <v>1.2030370000712911E-2</v>
      </c>
      <c r="N88">
        <v>16</v>
      </c>
      <c r="P88">
        <v>90</v>
      </c>
      <c r="Q88">
        <f t="shared" si="11"/>
        <v>0</v>
      </c>
    </row>
    <row r="89" spans="1:17">
      <c r="A89" s="18">
        <v>83</v>
      </c>
      <c r="B89" s="18" t="s">
        <v>1615</v>
      </c>
      <c r="C89" s="7" t="s">
        <v>853</v>
      </c>
      <c r="D89" s="18" t="s">
        <v>27</v>
      </c>
      <c r="E89" s="18">
        <v>7181824</v>
      </c>
      <c r="F89" s="7">
        <v>1618</v>
      </c>
      <c r="G89" s="7">
        <v>67</v>
      </c>
      <c r="H89" s="18">
        <f t="shared" si="6"/>
        <v>108406</v>
      </c>
      <c r="I89" s="18">
        <f t="shared" si="7"/>
        <v>9480</v>
      </c>
      <c r="J89" s="18">
        <f t="shared" si="8"/>
        <v>15338640</v>
      </c>
      <c r="K89" s="18">
        <f t="shared" si="9"/>
        <v>1.5094494100663007E-2</v>
      </c>
      <c r="L89" s="18">
        <f t="shared" si="10"/>
        <v>2.1357582697654522</v>
      </c>
      <c r="N89">
        <v>158</v>
      </c>
      <c r="P89">
        <v>1618</v>
      </c>
      <c r="Q89">
        <f t="shared" si="11"/>
        <v>0</v>
      </c>
    </row>
    <row r="90" spans="1:17">
      <c r="A90" s="18">
        <v>84</v>
      </c>
      <c r="B90" s="18" t="s">
        <v>1615</v>
      </c>
      <c r="C90" s="7" t="s">
        <v>854</v>
      </c>
      <c r="D90" s="18" t="s">
        <v>27</v>
      </c>
      <c r="E90" s="18">
        <v>7181824</v>
      </c>
      <c r="F90" s="7">
        <v>3600</v>
      </c>
      <c r="G90" s="7">
        <v>51</v>
      </c>
      <c r="H90" s="18">
        <f t="shared" si="6"/>
        <v>183600</v>
      </c>
      <c r="I90" s="18">
        <f t="shared" si="7"/>
        <v>8640</v>
      </c>
      <c r="J90" s="18">
        <f t="shared" si="8"/>
        <v>31104000</v>
      </c>
      <c r="K90" s="18">
        <f t="shared" si="9"/>
        <v>2.5564536251514936E-2</v>
      </c>
      <c r="L90" s="18">
        <f t="shared" si="10"/>
        <v>4.3309332002566476</v>
      </c>
      <c r="N90">
        <v>144</v>
      </c>
      <c r="P90">
        <v>3600</v>
      </c>
      <c r="Q90">
        <f t="shared" si="11"/>
        <v>0</v>
      </c>
    </row>
    <row r="91" spans="1:17">
      <c r="A91" s="18">
        <v>85</v>
      </c>
      <c r="B91" s="18" t="s">
        <v>1615</v>
      </c>
      <c r="C91" s="7" t="s">
        <v>855</v>
      </c>
      <c r="D91" s="18" t="s">
        <v>27</v>
      </c>
      <c r="E91" s="18">
        <v>7181824</v>
      </c>
      <c r="F91" s="7">
        <v>6776</v>
      </c>
      <c r="G91" s="7">
        <v>47</v>
      </c>
      <c r="H91" s="18">
        <f t="shared" si="6"/>
        <v>318472</v>
      </c>
      <c r="I91" s="18">
        <f t="shared" si="7"/>
        <v>7320</v>
      </c>
      <c r="J91" s="18">
        <f t="shared" si="8"/>
        <v>49600320</v>
      </c>
      <c r="K91" s="18">
        <f t="shared" si="9"/>
        <v>4.4344166607257429E-2</v>
      </c>
      <c r="L91" s="18">
        <f t="shared" si="10"/>
        <v>6.9063680758537105</v>
      </c>
      <c r="N91">
        <v>122</v>
      </c>
      <c r="P91">
        <v>6776</v>
      </c>
      <c r="Q91">
        <f t="shared" si="11"/>
        <v>0</v>
      </c>
    </row>
    <row r="92" spans="1:17">
      <c r="A92" s="18">
        <v>86</v>
      </c>
      <c r="B92" s="18" t="s">
        <v>1615</v>
      </c>
      <c r="C92" s="7" t="s">
        <v>856</v>
      </c>
      <c r="D92" s="18" t="s">
        <v>27</v>
      </c>
      <c r="E92" s="18">
        <v>7181824</v>
      </c>
      <c r="F92" s="7">
        <v>6378</v>
      </c>
      <c r="G92" s="7">
        <v>70</v>
      </c>
      <c r="H92" s="18">
        <f t="shared" si="6"/>
        <v>446460</v>
      </c>
      <c r="I92" s="18">
        <f t="shared" si="7"/>
        <v>12840</v>
      </c>
      <c r="J92" s="18">
        <f t="shared" si="8"/>
        <v>81893520</v>
      </c>
      <c r="K92" s="18">
        <f t="shared" si="9"/>
        <v>6.2165266093961648E-2</v>
      </c>
      <c r="L92" s="18">
        <f t="shared" si="10"/>
        <v>11.402885952092394</v>
      </c>
      <c r="N92">
        <v>214</v>
      </c>
      <c r="P92">
        <v>6378</v>
      </c>
      <c r="Q92">
        <f t="shared" si="11"/>
        <v>0</v>
      </c>
    </row>
    <row r="93" spans="1:17">
      <c r="A93" s="18">
        <v>87</v>
      </c>
      <c r="B93" s="18" t="s">
        <v>1615</v>
      </c>
      <c r="C93" s="7" t="s">
        <v>857</v>
      </c>
      <c r="D93" s="18" t="s">
        <v>27</v>
      </c>
      <c r="E93" s="18">
        <v>7181824</v>
      </c>
      <c r="F93" s="7">
        <v>12</v>
      </c>
      <c r="G93" s="7">
        <v>4</v>
      </c>
      <c r="H93" s="18">
        <f t="shared" si="6"/>
        <v>48</v>
      </c>
      <c r="I93" s="18">
        <f t="shared" si="7"/>
        <v>960</v>
      </c>
      <c r="J93" s="18">
        <f t="shared" si="8"/>
        <v>11520</v>
      </c>
      <c r="K93" s="18">
        <f t="shared" si="9"/>
        <v>6.6835388892849508E-6</v>
      </c>
      <c r="L93" s="18">
        <f t="shared" si="10"/>
        <v>1.6040493334283882E-3</v>
      </c>
      <c r="N93">
        <v>16</v>
      </c>
      <c r="P93">
        <v>12</v>
      </c>
      <c r="Q93">
        <f t="shared" si="11"/>
        <v>0</v>
      </c>
    </row>
    <row r="94" spans="1:17">
      <c r="A94" s="18">
        <v>88</v>
      </c>
      <c r="B94" s="18" t="s">
        <v>1615</v>
      </c>
      <c r="C94" s="7" t="s">
        <v>858</v>
      </c>
      <c r="D94" s="18" t="s">
        <v>27</v>
      </c>
      <c r="E94" s="18">
        <v>7181824</v>
      </c>
      <c r="F94" s="7">
        <v>15344</v>
      </c>
      <c r="G94" s="7">
        <v>122</v>
      </c>
      <c r="H94" s="18">
        <f t="shared" si="6"/>
        <v>1871968</v>
      </c>
      <c r="I94" s="18">
        <f t="shared" si="7"/>
        <v>17760</v>
      </c>
      <c r="J94" s="18">
        <f t="shared" si="8"/>
        <v>272509440</v>
      </c>
      <c r="K94" s="18">
        <f t="shared" si="9"/>
        <v>0.26065356098952019</v>
      </c>
      <c r="L94" s="18">
        <f t="shared" si="10"/>
        <v>37.944321665359666</v>
      </c>
      <c r="N94">
        <v>296</v>
      </c>
      <c r="P94">
        <v>15344</v>
      </c>
      <c r="Q94">
        <f t="shared" si="11"/>
        <v>0</v>
      </c>
    </row>
    <row r="95" spans="1:17">
      <c r="A95" s="18">
        <v>89</v>
      </c>
      <c r="B95" s="18" t="s">
        <v>1615</v>
      </c>
      <c r="C95" s="7" t="s">
        <v>859</v>
      </c>
      <c r="D95" s="18" t="s">
        <v>27</v>
      </c>
      <c r="E95" s="18">
        <v>7181824</v>
      </c>
      <c r="F95" s="7">
        <v>366</v>
      </c>
      <c r="G95" s="7">
        <v>46</v>
      </c>
      <c r="H95" s="18">
        <f t="shared" si="6"/>
        <v>16836</v>
      </c>
      <c r="I95" s="18">
        <f t="shared" si="7"/>
        <v>6240</v>
      </c>
      <c r="J95" s="18">
        <f t="shared" si="8"/>
        <v>2283840</v>
      </c>
      <c r="K95" s="18">
        <f t="shared" si="9"/>
        <v>2.3442512654166963E-3</v>
      </c>
      <c r="L95" s="18">
        <f t="shared" si="10"/>
        <v>0.31800278035217794</v>
      </c>
      <c r="N95">
        <v>104</v>
      </c>
      <c r="P95">
        <v>366</v>
      </c>
      <c r="Q95">
        <f t="shared" si="11"/>
        <v>0</v>
      </c>
    </row>
    <row r="96" spans="1:17">
      <c r="A96" s="18">
        <v>90</v>
      </c>
      <c r="B96" s="18" t="s">
        <v>1615</v>
      </c>
      <c r="C96" s="7" t="s">
        <v>860</v>
      </c>
      <c r="D96" s="18" t="s">
        <v>27</v>
      </c>
      <c r="E96" s="18">
        <v>7181824</v>
      </c>
      <c r="F96" s="7">
        <v>11291</v>
      </c>
      <c r="G96" s="7">
        <v>87</v>
      </c>
      <c r="H96" s="18">
        <f t="shared" si="6"/>
        <v>982317</v>
      </c>
      <c r="I96" s="18">
        <f t="shared" si="7"/>
        <v>14940</v>
      </c>
      <c r="J96" s="18">
        <f t="shared" si="8"/>
        <v>168687540</v>
      </c>
      <c r="K96" s="18">
        <f t="shared" si="9"/>
        <v>0.13677820564803594</v>
      </c>
      <c r="L96" s="18">
        <f t="shared" si="10"/>
        <v>23.488119452662723</v>
      </c>
      <c r="N96">
        <v>249</v>
      </c>
      <c r="P96">
        <v>11291</v>
      </c>
      <c r="Q96">
        <f t="shared" si="11"/>
        <v>0</v>
      </c>
    </row>
    <row r="97" spans="1:17">
      <c r="A97" s="18">
        <v>91</v>
      </c>
      <c r="B97" s="18" t="s">
        <v>1615</v>
      </c>
      <c r="C97" s="7" t="s">
        <v>861</v>
      </c>
      <c r="D97" s="18" t="s">
        <v>27</v>
      </c>
      <c r="E97" s="18">
        <v>7181824</v>
      </c>
      <c r="F97" s="7">
        <v>9480</v>
      </c>
      <c r="G97" s="7">
        <v>64</v>
      </c>
      <c r="H97" s="18">
        <f t="shared" si="6"/>
        <v>606720</v>
      </c>
      <c r="I97" s="18">
        <f t="shared" si="7"/>
        <v>8220</v>
      </c>
      <c r="J97" s="18">
        <f t="shared" si="8"/>
        <v>77925600</v>
      </c>
      <c r="K97" s="18">
        <f t="shared" si="9"/>
        <v>8.4479931560561772E-2</v>
      </c>
      <c r="L97" s="18">
        <f t="shared" si="10"/>
        <v>10.850391209809652</v>
      </c>
      <c r="N97">
        <v>137</v>
      </c>
      <c r="P97">
        <v>9480</v>
      </c>
      <c r="Q97">
        <f t="shared" si="11"/>
        <v>0</v>
      </c>
    </row>
    <row r="98" spans="1:17">
      <c r="A98" s="18">
        <v>92</v>
      </c>
      <c r="B98" s="18" t="s">
        <v>1615</v>
      </c>
      <c r="C98" s="7" t="s">
        <v>862</v>
      </c>
      <c r="D98" s="18" t="s">
        <v>27</v>
      </c>
      <c r="E98" s="18">
        <v>7181824</v>
      </c>
      <c r="F98" s="7">
        <v>8540</v>
      </c>
      <c r="G98" s="7">
        <v>63</v>
      </c>
      <c r="H98" s="18">
        <f t="shared" si="6"/>
        <v>538020</v>
      </c>
      <c r="I98" s="18">
        <f t="shared" si="7"/>
        <v>7860</v>
      </c>
      <c r="J98" s="18">
        <f t="shared" si="8"/>
        <v>67124400</v>
      </c>
      <c r="K98" s="18">
        <f t="shared" si="9"/>
        <v>7.4914116525272689E-2</v>
      </c>
      <c r="L98" s="18">
        <f t="shared" si="10"/>
        <v>9.3464278712483075</v>
      </c>
      <c r="N98">
        <v>131</v>
      </c>
      <c r="P98">
        <v>8540</v>
      </c>
      <c r="Q98">
        <f t="shared" si="11"/>
        <v>0</v>
      </c>
    </row>
    <row r="99" spans="1:17">
      <c r="A99" s="18">
        <v>93</v>
      </c>
      <c r="B99" s="18" t="s">
        <v>1615</v>
      </c>
      <c r="C99" s="7" t="s">
        <v>863</v>
      </c>
      <c r="D99" s="18" t="s">
        <v>27</v>
      </c>
      <c r="E99" s="18">
        <v>7181824</v>
      </c>
      <c r="F99" s="7">
        <v>1057</v>
      </c>
      <c r="G99" s="7">
        <v>2</v>
      </c>
      <c r="H99" s="18">
        <f t="shared" si="6"/>
        <v>2114</v>
      </c>
      <c r="I99" s="18">
        <f t="shared" si="7"/>
        <v>60</v>
      </c>
      <c r="J99" s="18">
        <f t="shared" si="8"/>
        <v>63420</v>
      </c>
      <c r="K99" s="18">
        <f t="shared" si="9"/>
        <v>2.9435419191559136E-4</v>
      </c>
      <c r="L99" s="18">
        <f t="shared" si="10"/>
        <v>8.8306257574677412E-3</v>
      </c>
      <c r="N99">
        <v>1</v>
      </c>
      <c r="P99">
        <v>1057</v>
      </c>
      <c r="Q99">
        <f t="shared" si="11"/>
        <v>0</v>
      </c>
    </row>
    <row r="100" spans="1:17">
      <c r="A100" s="18">
        <v>94</v>
      </c>
      <c r="B100" s="18" t="s">
        <v>1615</v>
      </c>
      <c r="C100" s="7" t="s">
        <v>864</v>
      </c>
      <c r="D100" s="18" t="s">
        <v>27</v>
      </c>
      <c r="E100" s="18">
        <v>7181824</v>
      </c>
      <c r="F100" s="7">
        <v>66</v>
      </c>
      <c r="G100" s="7">
        <v>2</v>
      </c>
      <c r="H100" s="18">
        <f t="shared" si="6"/>
        <v>132</v>
      </c>
      <c r="I100" s="18">
        <f t="shared" si="7"/>
        <v>60</v>
      </c>
      <c r="J100" s="18">
        <f t="shared" si="8"/>
        <v>3960</v>
      </c>
      <c r="K100" s="18">
        <f t="shared" si="9"/>
        <v>1.8379731945533614E-5</v>
      </c>
      <c r="L100" s="18">
        <f t="shared" si="10"/>
        <v>5.5139195836600844E-4</v>
      </c>
      <c r="N100">
        <v>1</v>
      </c>
      <c r="P100">
        <v>66</v>
      </c>
      <c r="Q100">
        <f t="shared" si="11"/>
        <v>0</v>
      </c>
    </row>
    <row r="101" spans="1:17">
      <c r="A101" s="18">
        <v>95</v>
      </c>
      <c r="B101" s="18" t="s">
        <v>1615</v>
      </c>
      <c r="C101" s="7" t="s">
        <v>865</v>
      </c>
      <c r="D101" s="18" t="s">
        <v>27</v>
      </c>
      <c r="E101" s="18">
        <v>7181824</v>
      </c>
      <c r="F101" s="7">
        <v>242</v>
      </c>
      <c r="G101" s="7">
        <v>0</v>
      </c>
      <c r="H101" s="18">
        <f t="shared" si="6"/>
        <v>0</v>
      </c>
      <c r="I101" s="18">
        <f t="shared" si="7"/>
        <v>60</v>
      </c>
      <c r="J101" s="18">
        <f t="shared" si="8"/>
        <v>14520</v>
      </c>
      <c r="K101" s="18">
        <f t="shared" si="9"/>
        <v>0</v>
      </c>
      <c r="L101" s="18">
        <f t="shared" si="10"/>
        <v>2.0217705140086976E-3</v>
      </c>
      <c r="N101">
        <v>1</v>
      </c>
      <c r="P101">
        <v>242</v>
      </c>
      <c r="Q101">
        <f t="shared" si="11"/>
        <v>0</v>
      </c>
    </row>
    <row r="102" spans="1:17">
      <c r="A102" s="18">
        <v>96</v>
      </c>
      <c r="B102" s="18" t="s">
        <v>1615</v>
      </c>
      <c r="C102" s="7" t="s">
        <v>866</v>
      </c>
      <c r="D102" s="18" t="s">
        <v>27</v>
      </c>
      <c r="E102" s="18">
        <v>7181824</v>
      </c>
      <c r="F102" s="7">
        <v>804</v>
      </c>
      <c r="G102" s="7">
        <v>3</v>
      </c>
      <c r="H102" s="18">
        <f t="shared" si="6"/>
        <v>2412</v>
      </c>
      <c r="I102" s="18">
        <f t="shared" si="7"/>
        <v>60</v>
      </c>
      <c r="J102" s="18">
        <f t="shared" si="8"/>
        <v>48240</v>
      </c>
      <c r="K102" s="18">
        <f t="shared" si="9"/>
        <v>3.3584782918656876E-4</v>
      </c>
      <c r="L102" s="18">
        <f t="shared" si="10"/>
        <v>6.7169565837313754E-3</v>
      </c>
      <c r="N102">
        <v>1</v>
      </c>
      <c r="P102">
        <v>804</v>
      </c>
      <c r="Q102">
        <f t="shared" si="11"/>
        <v>0</v>
      </c>
    </row>
    <row r="103" spans="1:17">
      <c r="A103" s="18">
        <v>97</v>
      </c>
      <c r="B103" s="18" t="s">
        <v>1615</v>
      </c>
      <c r="C103" s="7" t="s">
        <v>867</v>
      </c>
      <c r="D103" s="18" t="s">
        <v>27</v>
      </c>
      <c r="E103" s="18">
        <v>7181824</v>
      </c>
      <c r="F103" s="7">
        <v>7588</v>
      </c>
      <c r="G103" s="7">
        <v>25</v>
      </c>
      <c r="H103" s="18">
        <f t="shared" si="6"/>
        <v>189700</v>
      </c>
      <c r="I103" s="18">
        <f t="shared" si="7"/>
        <v>2400</v>
      </c>
      <c r="J103" s="18">
        <f t="shared" si="8"/>
        <v>18211200</v>
      </c>
      <c r="K103" s="18">
        <f t="shared" si="9"/>
        <v>2.641390265202823E-2</v>
      </c>
      <c r="L103" s="18">
        <f t="shared" si="10"/>
        <v>2.5357346545947101</v>
      </c>
      <c r="N103">
        <v>40</v>
      </c>
      <c r="P103">
        <v>7588</v>
      </c>
      <c r="Q103">
        <f t="shared" si="11"/>
        <v>0</v>
      </c>
    </row>
    <row r="104" spans="1:17">
      <c r="A104" s="18">
        <v>98</v>
      </c>
      <c r="B104" s="18" t="s">
        <v>1615</v>
      </c>
      <c r="C104" s="7" t="s">
        <v>868</v>
      </c>
      <c r="D104" s="18" t="s">
        <v>27</v>
      </c>
      <c r="E104" s="18">
        <v>7181824</v>
      </c>
      <c r="F104" s="7">
        <v>6934</v>
      </c>
      <c r="G104" s="7">
        <v>19</v>
      </c>
      <c r="H104" s="18">
        <f t="shared" si="6"/>
        <v>131746</v>
      </c>
      <c r="I104" s="18">
        <f t="shared" si="7"/>
        <v>1620</v>
      </c>
      <c r="J104" s="18">
        <f t="shared" si="8"/>
        <v>11233080</v>
      </c>
      <c r="K104" s="18">
        <f t="shared" si="9"/>
        <v>1.8344364885577814E-2</v>
      </c>
      <c r="L104" s="18">
        <f t="shared" si="10"/>
        <v>1.5640984797176873</v>
      </c>
      <c r="N104">
        <v>27</v>
      </c>
      <c r="P104">
        <v>6934</v>
      </c>
      <c r="Q104">
        <f t="shared" si="11"/>
        <v>0</v>
      </c>
    </row>
    <row r="105" spans="1:17">
      <c r="A105" s="18">
        <v>99</v>
      </c>
      <c r="B105" s="18" t="s">
        <v>1615</v>
      </c>
      <c r="C105" s="7" t="s">
        <v>869</v>
      </c>
      <c r="D105" s="18" t="s">
        <v>27</v>
      </c>
      <c r="E105" s="18">
        <v>7181824</v>
      </c>
      <c r="F105" s="7">
        <v>4879</v>
      </c>
      <c r="G105" s="7">
        <v>29</v>
      </c>
      <c r="H105" s="18">
        <f t="shared" si="6"/>
        <v>141491</v>
      </c>
      <c r="I105" s="18">
        <f t="shared" si="7"/>
        <v>2820</v>
      </c>
      <c r="J105" s="18">
        <f t="shared" si="8"/>
        <v>13758780</v>
      </c>
      <c r="K105" s="18">
        <f t="shared" si="9"/>
        <v>1.9701262520496185E-2</v>
      </c>
      <c r="L105" s="18">
        <f t="shared" si="10"/>
        <v>1.9157779416482499</v>
      </c>
      <c r="N105">
        <v>47</v>
      </c>
      <c r="P105">
        <v>4879</v>
      </c>
      <c r="Q105">
        <f t="shared" si="11"/>
        <v>0</v>
      </c>
    </row>
    <row r="106" spans="1:17">
      <c r="A106" s="18">
        <v>100</v>
      </c>
      <c r="B106" s="18" t="s">
        <v>1615</v>
      </c>
      <c r="C106" s="7" t="s">
        <v>870</v>
      </c>
      <c r="D106" s="18" t="s">
        <v>27</v>
      </c>
      <c r="E106" s="18">
        <v>7181824</v>
      </c>
      <c r="F106" s="7">
        <v>5773</v>
      </c>
      <c r="G106" s="7">
        <v>22</v>
      </c>
      <c r="H106" s="18">
        <f t="shared" si="6"/>
        <v>127006</v>
      </c>
      <c r="I106" s="18">
        <f t="shared" si="7"/>
        <v>2040</v>
      </c>
      <c r="J106" s="18">
        <f t="shared" si="8"/>
        <v>11776920</v>
      </c>
      <c r="K106" s="18">
        <f t="shared" si="9"/>
        <v>1.7684365420260924E-2</v>
      </c>
      <c r="L106" s="18">
        <f t="shared" si="10"/>
        <v>1.6398229753332858</v>
      </c>
      <c r="N106">
        <v>34</v>
      </c>
      <c r="P106">
        <v>5773</v>
      </c>
      <c r="Q106">
        <f t="shared" si="11"/>
        <v>0</v>
      </c>
    </row>
    <row r="107" spans="1:17">
      <c r="A107" s="18">
        <v>101</v>
      </c>
      <c r="B107" s="18" t="s">
        <v>1615</v>
      </c>
      <c r="C107" s="7" t="s">
        <v>871</v>
      </c>
      <c r="D107" s="18" t="s">
        <v>27</v>
      </c>
      <c r="E107" s="18">
        <v>7181824</v>
      </c>
      <c r="F107" s="7">
        <v>6246</v>
      </c>
      <c r="G107" s="7">
        <v>16</v>
      </c>
      <c r="H107" s="18">
        <f t="shared" si="6"/>
        <v>99936</v>
      </c>
      <c r="I107" s="18">
        <f t="shared" si="7"/>
        <v>1500</v>
      </c>
      <c r="J107" s="18">
        <f t="shared" si="8"/>
        <v>9369000</v>
      </c>
      <c r="K107" s="18">
        <f t="shared" si="9"/>
        <v>1.3915127967491267E-2</v>
      </c>
      <c r="L107" s="18">
        <f t="shared" si="10"/>
        <v>1.3045432469523062</v>
      </c>
      <c r="N107">
        <v>25</v>
      </c>
      <c r="P107">
        <v>6246</v>
      </c>
      <c r="Q107">
        <f t="shared" si="11"/>
        <v>0</v>
      </c>
    </row>
    <row r="108" spans="1:17">
      <c r="A108" s="18">
        <v>102</v>
      </c>
      <c r="B108" s="18" t="s">
        <v>1615</v>
      </c>
      <c r="C108" s="7" t="s">
        <v>872</v>
      </c>
      <c r="D108" s="18" t="s">
        <v>27</v>
      </c>
      <c r="E108" s="18">
        <v>7181824</v>
      </c>
      <c r="F108" s="7">
        <v>728</v>
      </c>
      <c r="G108" s="7">
        <v>3</v>
      </c>
      <c r="H108" s="18">
        <f t="shared" si="6"/>
        <v>2184</v>
      </c>
      <c r="I108" s="18">
        <f t="shared" si="7"/>
        <v>60</v>
      </c>
      <c r="J108" s="18">
        <f t="shared" si="8"/>
        <v>43680</v>
      </c>
      <c r="K108" s="18">
        <f t="shared" si="9"/>
        <v>3.0410101946246526E-4</v>
      </c>
      <c r="L108" s="18">
        <f t="shared" si="10"/>
        <v>6.0820203892493051E-3</v>
      </c>
      <c r="N108">
        <v>1</v>
      </c>
      <c r="P108">
        <v>728</v>
      </c>
      <c r="Q108">
        <f t="shared" si="11"/>
        <v>0</v>
      </c>
    </row>
    <row r="109" spans="1:17">
      <c r="A109" s="18">
        <v>103</v>
      </c>
      <c r="B109" s="18" t="s">
        <v>1615</v>
      </c>
      <c r="C109" s="7" t="s">
        <v>873</v>
      </c>
      <c r="D109" s="18" t="s">
        <v>27</v>
      </c>
      <c r="E109" s="18">
        <v>7181824</v>
      </c>
      <c r="F109" s="7">
        <v>7567</v>
      </c>
      <c r="G109" s="7">
        <v>33</v>
      </c>
      <c r="H109" s="18">
        <f t="shared" si="6"/>
        <v>249711</v>
      </c>
      <c r="I109" s="18">
        <f t="shared" si="7"/>
        <v>6660</v>
      </c>
      <c r="J109" s="18">
        <f t="shared" si="8"/>
        <v>50396220</v>
      </c>
      <c r="K109" s="18">
        <f t="shared" si="9"/>
        <v>3.4769857907963213E-2</v>
      </c>
      <c r="L109" s="18">
        <f t="shared" si="10"/>
        <v>7.0171895050616664</v>
      </c>
      <c r="N109">
        <v>111</v>
      </c>
      <c r="P109">
        <v>7567</v>
      </c>
      <c r="Q109">
        <f t="shared" si="11"/>
        <v>0</v>
      </c>
    </row>
    <row r="110" spans="1:17">
      <c r="A110" s="18">
        <v>104</v>
      </c>
      <c r="B110" s="18" t="s">
        <v>1615</v>
      </c>
      <c r="C110" s="7" t="s">
        <v>874</v>
      </c>
      <c r="D110" s="18" t="s">
        <v>27</v>
      </c>
      <c r="E110" s="18">
        <v>7181824</v>
      </c>
      <c r="F110" s="7">
        <v>4302</v>
      </c>
      <c r="G110" s="7">
        <v>15</v>
      </c>
      <c r="H110" s="18">
        <f t="shared" si="6"/>
        <v>64530</v>
      </c>
      <c r="I110" s="18">
        <f t="shared" si="7"/>
        <v>3000</v>
      </c>
      <c r="J110" s="18">
        <f t="shared" si="8"/>
        <v>12906000</v>
      </c>
      <c r="K110" s="18">
        <f t="shared" si="9"/>
        <v>8.9851825942824561E-3</v>
      </c>
      <c r="L110" s="18">
        <f t="shared" si="10"/>
        <v>1.797036518856491</v>
      </c>
      <c r="N110">
        <v>50</v>
      </c>
      <c r="P110">
        <v>4302</v>
      </c>
      <c r="Q110">
        <f t="shared" si="11"/>
        <v>0</v>
      </c>
    </row>
    <row r="111" spans="1:17">
      <c r="A111" s="18">
        <v>105</v>
      </c>
      <c r="B111" s="18" t="s">
        <v>1615</v>
      </c>
      <c r="C111" s="7" t="s">
        <v>875</v>
      </c>
      <c r="D111" s="18" t="s">
        <v>27</v>
      </c>
      <c r="E111" s="18">
        <v>7181824</v>
      </c>
      <c r="F111" s="7">
        <v>9215</v>
      </c>
      <c r="G111" s="7">
        <v>20</v>
      </c>
      <c r="H111" s="18">
        <f t="shared" si="6"/>
        <v>184300</v>
      </c>
      <c r="I111" s="18">
        <f t="shared" si="7"/>
        <v>3660</v>
      </c>
      <c r="J111" s="18">
        <f t="shared" si="8"/>
        <v>33726900</v>
      </c>
      <c r="K111" s="18">
        <f t="shared" si="9"/>
        <v>2.5662004526983674E-2</v>
      </c>
      <c r="L111" s="18">
        <f t="shared" si="10"/>
        <v>4.6961468284380121</v>
      </c>
      <c r="N111">
        <v>61</v>
      </c>
      <c r="P111">
        <v>9215</v>
      </c>
      <c r="Q111">
        <f t="shared" si="11"/>
        <v>0</v>
      </c>
    </row>
    <row r="112" spans="1:17">
      <c r="A112" s="18">
        <v>106</v>
      </c>
      <c r="B112" s="18" t="s">
        <v>1615</v>
      </c>
      <c r="C112" s="7" t="s">
        <v>876</v>
      </c>
      <c r="D112" s="18" t="s">
        <v>27</v>
      </c>
      <c r="E112" s="18">
        <v>7181824</v>
      </c>
      <c r="F112" s="7">
        <v>5786</v>
      </c>
      <c r="G112" s="7">
        <v>21</v>
      </c>
      <c r="H112" s="18">
        <f t="shared" si="6"/>
        <v>121506</v>
      </c>
      <c r="I112" s="18">
        <f t="shared" si="7"/>
        <v>4800</v>
      </c>
      <c r="J112" s="18">
        <f t="shared" si="8"/>
        <v>27772800</v>
      </c>
      <c r="K112" s="18">
        <f t="shared" si="9"/>
        <v>1.6918543255863693E-2</v>
      </c>
      <c r="L112" s="18">
        <f t="shared" si="10"/>
        <v>3.8670956013402722</v>
      </c>
      <c r="N112">
        <v>80</v>
      </c>
      <c r="P112">
        <v>5786</v>
      </c>
      <c r="Q112">
        <f t="shared" si="11"/>
        <v>0</v>
      </c>
    </row>
    <row r="113" spans="1:17">
      <c r="A113" s="18">
        <v>107</v>
      </c>
      <c r="B113" s="18" t="s">
        <v>1615</v>
      </c>
      <c r="C113" s="7" t="s">
        <v>877</v>
      </c>
      <c r="D113" s="18" t="s">
        <v>27</v>
      </c>
      <c r="E113" s="18">
        <v>7181824</v>
      </c>
      <c r="F113" s="7">
        <v>6497</v>
      </c>
      <c r="G113" s="7">
        <v>43</v>
      </c>
      <c r="H113" s="18">
        <f t="shared" si="6"/>
        <v>279371</v>
      </c>
      <c r="I113" s="18">
        <f t="shared" si="7"/>
        <v>9240</v>
      </c>
      <c r="J113" s="18">
        <f t="shared" si="8"/>
        <v>60032280</v>
      </c>
      <c r="K113" s="18">
        <f t="shared" si="9"/>
        <v>3.8899727979967207E-2</v>
      </c>
      <c r="L113" s="18">
        <f t="shared" si="10"/>
        <v>8.3589182915092319</v>
      </c>
      <c r="N113">
        <v>154</v>
      </c>
      <c r="P113">
        <v>6497</v>
      </c>
      <c r="Q113">
        <f t="shared" si="11"/>
        <v>0</v>
      </c>
    </row>
    <row r="114" spans="1:17">
      <c r="A114" s="18">
        <v>108</v>
      </c>
      <c r="B114" s="18" t="s">
        <v>1615</v>
      </c>
      <c r="C114" s="7" t="s">
        <v>878</v>
      </c>
      <c r="D114" s="18" t="s">
        <v>27</v>
      </c>
      <c r="E114" s="18">
        <v>7181824</v>
      </c>
      <c r="F114" s="7">
        <v>7239</v>
      </c>
      <c r="G114" s="7">
        <v>33</v>
      </c>
      <c r="H114" s="18">
        <f t="shared" si="6"/>
        <v>238887</v>
      </c>
      <c r="I114" s="18">
        <f t="shared" si="7"/>
        <v>6120</v>
      </c>
      <c r="J114" s="18">
        <f t="shared" si="8"/>
        <v>44302680</v>
      </c>
      <c r="K114" s="18">
        <f t="shared" si="9"/>
        <v>3.3262719888429458E-2</v>
      </c>
      <c r="L114" s="18">
        <f t="shared" si="10"/>
        <v>6.1687225974905537</v>
      </c>
      <c r="N114">
        <v>102</v>
      </c>
      <c r="P114">
        <v>7239</v>
      </c>
      <c r="Q114">
        <f t="shared" si="11"/>
        <v>0</v>
      </c>
    </row>
    <row r="115" spans="1:17">
      <c r="A115" s="18">
        <v>109</v>
      </c>
      <c r="B115" s="18" t="s">
        <v>1615</v>
      </c>
      <c r="C115" s="7" t="s">
        <v>879</v>
      </c>
      <c r="D115" s="18" t="s">
        <v>27</v>
      </c>
      <c r="E115" s="18">
        <v>7181824</v>
      </c>
      <c r="F115" s="7">
        <v>1161</v>
      </c>
      <c r="G115" s="7">
        <v>9</v>
      </c>
      <c r="H115" s="18">
        <f t="shared" si="6"/>
        <v>10449</v>
      </c>
      <c r="I115" s="18">
        <f t="shared" si="7"/>
        <v>1920</v>
      </c>
      <c r="J115" s="18">
        <f t="shared" si="8"/>
        <v>2229120</v>
      </c>
      <c r="K115" s="18">
        <f t="shared" si="9"/>
        <v>1.4549228719612176E-3</v>
      </c>
      <c r="L115" s="18">
        <f t="shared" si="10"/>
        <v>0.31038354601839308</v>
      </c>
      <c r="N115">
        <v>32</v>
      </c>
      <c r="P115">
        <v>1161</v>
      </c>
      <c r="Q115">
        <f t="shared" si="11"/>
        <v>0</v>
      </c>
    </row>
    <row r="116" spans="1:17">
      <c r="A116" s="18">
        <v>110</v>
      </c>
      <c r="B116" s="18" t="s">
        <v>1615</v>
      </c>
      <c r="C116" s="7" t="s">
        <v>880</v>
      </c>
      <c r="D116" s="18" t="s">
        <v>27</v>
      </c>
      <c r="E116" s="18">
        <v>7181824</v>
      </c>
      <c r="F116" s="7">
        <v>4081</v>
      </c>
      <c r="G116" s="7">
        <v>41</v>
      </c>
      <c r="H116" s="18">
        <f t="shared" si="6"/>
        <v>167321</v>
      </c>
      <c r="I116" s="18">
        <f t="shared" si="7"/>
        <v>7680</v>
      </c>
      <c r="J116" s="18">
        <f t="shared" si="8"/>
        <v>31342080</v>
      </c>
      <c r="K116" s="18">
        <f t="shared" si="9"/>
        <v>2.3297841885292651E-2</v>
      </c>
      <c r="L116" s="18">
        <f t="shared" si="10"/>
        <v>4.3640835531475011</v>
      </c>
      <c r="N116">
        <v>128</v>
      </c>
      <c r="P116">
        <v>4081</v>
      </c>
      <c r="Q116">
        <f t="shared" si="11"/>
        <v>0</v>
      </c>
    </row>
    <row r="117" spans="1:17">
      <c r="A117" s="18">
        <v>111</v>
      </c>
      <c r="B117" s="18" t="s">
        <v>1615</v>
      </c>
      <c r="C117" s="7" t="s">
        <v>881</v>
      </c>
      <c r="D117" s="18" t="s">
        <v>27</v>
      </c>
      <c r="E117" s="18">
        <v>7181824</v>
      </c>
      <c r="F117" s="7">
        <v>3750</v>
      </c>
      <c r="G117" s="7">
        <v>11</v>
      </c>
      <c r="H117" s="18">
        <f t="shared" si="6"/>
        <v>41250</v>
      </c>
      <c r="I117" s="18">
        <f t="shared" si="7"/>
        <v>2520</v>
      </c>
      <c r="J117" s="18">
        <f t="shared" si="8"/>
        <v>9450000</v>
      </c>
      <c r="K117" s="18">
        <f t="shared" si="9"/>
        <v>5.7436662329792545E-3</v>
      </c>
      <c r="L117" s="18">
        <f t="shared" si="10"/>
        <v>1.3158217188279746</v>
      </c>
      <c r="N117">
        <v>42</v>
      </c>
      <c r="P117">
        <v>3750</v>
      </c>
      <c r="Q117">
        <f t="shared" si="11"/>
        <v>0</v>
      </c>
    </row>
    <row r="118" spans="1:17">
      <c r="A118" s="18">
        <v>112</v>
      </c>
      <c r="B118" s="18" t="s">
        <v>1615</v>
      </c>
      <c r="C118" s="7" t="s">
        <v>882</v>
      </c>
      <c r="D118" s="18" t="s">
        <v>27</v>
      </c>
      <c r="E118" s="18">
        <v>7181824</v>
      </c>
      <c r="F118" s="7">
        <v>1157</v>
      </c>
      <c r="G118" s="7">
        <v>8</v>
      </c>
      <c r="H118" s="18">
        <f t="shared" si="6"/>
        <v>9256</v>
      </c>
      <c r="I118" s="18">
        <f t="shared" si="7"/>
        <v>2220</v>
      </c>
      <c r="J118" s="18">
        <f t="shared" si="8"/>
        <v>2568540</v>
      </c>
      <c r="K118" s="18">
        <f t="shared" si="9"/>
        <v>1.2888090824837812E-3</v>
      </c>
      <c r="L118" s="18">
        <f t="shared" si="10"/>
        <v>0.35764452038924932</v>
      </c>
      <c r="N118">
        <v>37</v>
      </c>
      <c r="P118">
        <v>1157</v>
      </c>
      <c r="Q118">
        <f t="shared" si="11"/>
        <v>0</v>
      </c>
    </row>
    <row r="119" spans="1:17">
      <c r="A119" s="18">
        <v>113</v>
      </c>
      <c r="B119" s="18" t="s">
        <v>1615</v>
      </c>
      <c r="C119" s="7" t="s">
        <v>883</v>
      </c>
      <c r="D119" s="18" t="s">
        <v>27</v>
      </c>
      <c r="E119" s="18">
        <v>7181824</v>
      </c>
      <c r="F119" s="7">
        <v>1142</v>
      </c>
      <c r="G119" s="7">
        <v>9</v>
      </c>
      <c r="H119" s="18">
        <f t="shared" si="6"/>
        <v>10278</v>
      </c>
      <c r="I119" s="18">
        <f t="shared" si="7"/>
        <v>1800</v>
      </c>
      <c r="J119" s="18">
        <f t="shared" si="8"/>
        <v>2055600</v>
      </c>
      <c r="K119" s="18">
        <f t="shared" si="9"/>
        <v>1.43111276466814E-3</v>
      </c>
      <c r="L119" s="18">
        <f t="shared" si="10"/>
        <v>0.28622255293362803</v>
      </c>
      <c r="N119">
        <v>30</v>
      </c>
      <c r="P119">
        <v>1142</v>
      </c>
      <c r="Q119">
        <f t="shared" si="11"/>
        <v>0</v>
      </c>
    </row>
    <row r="120" spans="1:17">
      <c r="A120" s="18">
        <v>114</v>
      </c>
      <c r="B120" s="18" t="s">
        <v>1615</v>
      </c>
      <c r="C120" s="7" t="s">
        <v>884</v>
      </c>
      <c r="D120" s="18" t="s">
        <v>27</v>
      </c>
      <c r="E120" s="18">
        <v>7181824</v>
      </c>
      <c r="F120" s="7">
        <v>4552</v>
      </c>
      <c r="G120" s="7">
        <v>157</v>
      </c>
      <c r="H120" s="18">
        <f t="shared" si="6"/>
        <v>714664</v>
      </c>
      <c r="I120" s="18">
        <f t="shared" si="7"/>
        <v>1020</v>
      </c>
      <c r="J120" s="18">
        <f t="shared" si="8"/>
        <v>4643040</v>
      </c>
      <c r="K120" s="18">
        <f t="shared" si="9"/>
        <v>9.9510096599415412E-2</v>
      </c>
      <c r="L120" s="18">
        <f t="shared" si="10"/>
        <v>0.64649871676053328</v>
      </c>
      <c r="N120">
        <v>17</v>
      </c>
      <c r="P120">
        <v>4552</v>
      </c>
      <c r="Q120">
        <f t="shared" si="11"/>
        <v>0</v>
      </c>
    </row>
    <row r="121" spans="1:17">
      <c r="A121" s="18">
        <v>115</v>
      </c>
      <c r="B121" s="18" t="s">
        <v>1615</v>
      </c>
      <c r="C121" s="7" t="s">
        <v>789</v>
      </c>
      <c r="D121" s="18" t="s">
        <v>27</v>
      </c>
      <c r="E121" s="18">
        <v>7181824</v>
      </c>
      <c r="F121" s="7">
        <v>4500</v>
      </c>
      <c r="G121" s="7">
        <v>74</v>
      </c>
      <c r="H121" s="18">
        <f t="shared" si="6"/>
        <v>333000</v>
      </c>
      <c r="I121" s="18">
        <f t="shared" si="7"/>
        <v>360</v>
      </c>
      <c r="J121" s="18">
        <f t="shared" si="8"/>
        <v>1620000</v>
      </c>
      <c r="K121" s="18">
        <f t="shared" si="9"/>
        <v>4.6367051044414347E-2</v>
      </c>
      <c r="L121" s="18">
        <f t="shared" si="10"/>
        <v>0.22556943751336708</v>
      </c>
      <c r="N121">
        <v>6</v>
      </c>
      <c r="P121">
        <v>4500</v>
      </c>
      <c r="Q121">
        <f t="shared" si="11"/>
        <v>0</v>
      </c>
    </row>
    <row r="122" spans="1:17">
      <c r="A122" s="18">
        <v>116</v>
      </c>
      <c r="B122" s="18" t="s">
        <v>1615</v>
      </c>
      <c r="C122" s="7" t="s">
        <v>885</v>
      </c>
      <c r="D122" s="18" t="s">
        <v>27</v>
      </c>
      <c r="E122" s="18">
        <v>7181824</v>
      </c>
      <c r="F122" s="7">
        <v>4556</v>
      </c>
      <c r="G122" s="7">
        <v>72</v>
      </c>
      <c r="H122" s="18">
        <f t="shared" si="6"/>
        <v>328032</v>
      </c>
      <c r="I122" s="18">
        <f t="shared" si="7"/>
        <v>360</v>
      </c>
      <c r="J122" s="18">
        <f t="shared" si="8"/>
        <v>1640160</v>
      </c>
      <c r="K122" s="18">
        <f t="shared" si="9"/>
        <v>4.567530476937335E-2</v>
      </c>
      <c r="L122" s="18">
        <f t="shared" si="10"/>
        <v>0.22837652384686677</v>
      </c>
      <c r="N122">
        <v>6</v>
      </c>
      <c r="P122">
        <v>4556</v>
      </c>
      <c r="Q122">
        <f t="shared" si="11"/>
        <v>0</v>
      </c>
    </row>
    <row r="123" spans="1:17">
      <c r="A123" s="18">
        <v>117</v>
      </c>
      <c r="B123" s="18" t="s">
        <v>1615</v>
      </c>
      <c r="C123" s="7" t="s">
        <v>886</v>
      </c>
      <c r="D123" s="18" t="s">
        <v>27</v>
      </c>
      <c r="E123" s="18">
        <v>7181824</v>
      </c>
      <c r="F123" s="7">
        <v>3151</v>
      </c>
      <c r="G123" s="7">
        <v>78</v>
      </c>
      <c r="H123" s="18">
        <f t="shared" si="6"/>
        <v>245778</v>
      </c>
      <c r="I123" s="18">
        <f t="shared" si="7"/>
        <v>540</v>
      </c>
      <c r="J123" s="18">
        <f t="shared" si="8"/>
        <v>1701540</v>
      </c>
      <c r="K123" s="18">
        <f t="shared" si="9"/>
        <v>3.422222544022243E-2</v>
      </c>
      <c r="L123" s="18">
        <f t="shared" si="10"/>
        <v>0.23692309920153989</v>
      </c>
      <c r="N123">
        <v>9</v>
      </c>
      <c r="P123">
        <v>3151</v>
      </c>
      <c r="Q123">
        <f t="shared" si="11"/>
        <v>0</v>
      </c>
    </row>
    <row r="124" spans="1:17">
      <c r="A124" s="18">
        <v>118</v>
      </c>
      <c r="B124" s="18" t="s">
        <v>1615</v>
      </c>
      <c r="C124" s="7" t="s">
        <v>887</v>
      </c>
      <c r="D124" s="18" t="s">
        <v>27</v>
      </c>
      <c r="E124" s="18">
        <v>7181824</v>
      </c>
      <c r="F124" s="7">
        <v>1180</v>
      </c>
      <c r="G124" s="7">
        <v>23</v>
      </c>
      <c r="H124" s="18">
        <f t="shared" si="6"/>
        <v>27140</v>
      </c>
      <c r="I124" s="18">
        <f t="shared" si="7"/>
        <v>120</v>
      </c>
      <c r="J124" s="18">
        <f t="shared" si="8"/>
        <v>141600</v>
      </c>
      <c r="K124" s="18">
        <f t="shared" si="9"/>
        <v>3.7789842803165326E-3</v>
      </c>
      <c r="L124" s="18">
        <f t="shared" si="10"/>
        <v>1.9716439723390603E-2</v>
      </c>
      <c r="N124">
        <v>2</v>
      </c>
      <c r="P124">
        <v>1180</v>
      </c>
      <c r="Q124">
        <f t="shared" si="11"/>
        <v>0</v>
      </c>
    </row>
    <row r="125" spans="1:17">
      <c r="A125" s="18">
        <v>119</v>
      </c>
      <c r="B125" s="18" t="s">
        <v>1615</v>
      </c>
      <c r="C125" s="7" t="s">
        <v>888</v>
      </c>
      <c r="D125" s="18" t="s">
        <v>27</v>
      </c>
      <c r="E125" s="18">
        <v>7181824</v>
      </c>
      <c r="F125" s="7">
        <v>4846</v>
      </c>
      <c r="G125" s="7">
        <v>93</v>
      </c>
      <c r="H125" s="18">
        <f t="shared" si="6"/>
        <v>450678</v>
      </c>
      <c r="I125" s="18">
        <f t="shared" si="7"/>
        <v>480</v>
      </c>
      <c r="J125" s="18">
        <f t="shared" si="8"/>
        <v>2326080</v>
      </c>
      <c r="K125" s="18">
        <f t="shared" si="9"/>
        <v>6.275258207385756E-2</v>
      </c>
      <c r="L125" s="18">
        <f t="shared" si="10"/>
        <v>0.32388429457474871</v>
      </c>
      <c r="N125">
        <v>8</v>
      </c>
      <c r="P125">
        <v>4846</v>
      </c>
      <c r="Q125">
        <f t="shared" si="11"/>
        <v>0</v>
      </c>
    </row>
    <row r="126" spans="1:17">
      <c r="A126" s="18">
        <v>120</v>
      </c>
      <c r="B126" s="18" t="s">
        <v>1615</v>
      </c>
      <c r="C126" s="7" t="s">
        <v>434</v>
      </c>
      <c r="D126" s="18" t="s">
        <v>27</v>
      </c>
      <c r="E126" s="18">
        <v>7181824</v>
      </c>
      <c r="F126" s="7">
        <v>5185</v>
      </c>
      <c r="G126" s="7">
        <v>60</v>
      </c>
      <c r="H126" s="18">
        <f t="shared" si="6"/>
        <v>311100</v>
      </c>
      <c r="I126" s="18">
        <f t="shared" si="7"/>
        <v>8400</v>
      </c>
      <c r="J126" s="18">
        <f t="shared" si="8"/>
        <v>43554000</v>
      </c>
      <c r="K126" s="18">
        <f t="shared" si="9"/>
        <v>4.3317686426178087E-2</v>
      </c>
      <c r="L126" s="18">
        <f t="shared" si="10"/>
        <v>6.0644760996649323</v>
      </c>
      <c r="N126">
        <v>140</v>
      </c>
      <c r="P126">
        <v>5185</v>
      </c>
      <c r="Q126">
        <f t="shared" si="11"/>
        <v>0</v>
      </c>
    </row>
    <row r="127" spans="1:17">
      <c r="A127" s="18">
        <v>121</v>
      </c>
      <c r="B127" s="18" t="s">
        <v>1615</v>
      </c>
      <c r="C127" s="7" t="s">
        <v>486</v>
      </c>
      <c r="D127" s="18" t="s">
        <v>27</v>
      </c>
      <c r="E127" s="18">
        <v>7181824</v>
      </c>
      <c r="F127" s="7">
        <v>5803</v>
      </c>
      <c r="G127" s="7">
        <v>44</v>
      </c>
      <c r="H127" s="18">
        <f t="shared" si="6"/>
        <v>255332</v>
      </c>
      <c r="I127" s="18">
        <f t="shared" si="7"/>
        <v>1260</v>
      </c>
      <c r="J127" s="18">
        <f t="shared" si="8"/>
        <v>7311780</v>
      </c>
      <c r="K127" s="18">
        <f t="shared" si="9"/>
        <v>3.5552528159977184E-2</v>
      </c>
      <c r="L127" s="18">
        <f t="shared" si="10"/>
        <v>1.0180951245811649</v>
      </c>
      <c r="N127">
        <v>21</v>
      </c>
      <c r="P127">
        <v>5803</v>
      </c>
      <c r="Q127">
        <f t="shared" si="11"/>
        <v>0</v>
      </c>
    </row>
    <row r="128" spans="1:17">
      <c r="A128" s="18">
        <v>122</v>
      </c>
      <c r="B128" s="18" t="s">
        <v>1615</v>
      </c>
      <c r="C128" s="7" t="s">
        <v>889</v>
      </c>
      <c r="D128" s="18" t="s">
        <v>27</v>
      </c>
      <c r="E128" s="18">
        <v>7181824</v>
      </c>
      <c r="F128" s="7">
        <v>3287</v>
      </c>
      <c r="G128" s="7">
        <v>30</v>
      </c>
      <c r="H128" s="18">
        <f t="shared" si="6"/>
        <v>98610</v>
      </c>
      <c r="I128" s="18">
        <f t="shared" si="7"/>
        <v>4740</v>
      </c>
      <c r="J128" s="18">
        <f t="shared" si="8"/>
        <v>15580380</v>
      </c>
      <c r="K128" s="18">
        <f t="shared" si="9"/>
        <v>1.3730495205674769E-2</v>
      </c>
      <c r="L128" s="18">
        <f t="shared" si="10"/>
        <v>2.1694182424966137</v>
      </c>
      <c r="N128">
        <v>79</v>
      </c>
      <c r="P128">
        <v>3287</v>
      </c>
      <c r="Q128">
        <f t="shared" si="11"/>
        <v>0</v>
      </c>
    </row>
    <row r="129" spans="1:17">
      <c r="A129" s="18">
        <v>123</v>
      </c>
      <c r="B129" s="18" t="s">
        <v>1615</v>
      </c>
      <c r="C129" s="7" t="s">
        <v>890</v>
      </c>
      <c r="D129" s="18" t="s">
        <v>27</v>
      </c>
      <c r="E129" s="18">
        <v>7181824</v>
      </c>
      <c r="F129" s="7">
        <v>3383</v>
      </c>
      <c r="G129" s="7">
        <v>20</v>
      </c>
      <c r="H129" s="18">
        <f t="shared" si="6"/>
        <v>67660</v>
      </c>
      <c r="I129" s="18">
        <f t="shared" si="7"/>
        <v>3720</v>
      </c>
      <c r="J129" s="18">
        <f t="shared" si="8"/>
        <v>12584760</v>
      </c>
      <c r="K129" s="18">
        <f t="shared" si="9"/>
        <v>9.4210050260212456E-3</v>
      </c>
      <c r="L129" s="18">
        <f t="shared" si="10"/>
        <v>1.7523069348399516</v>
      </c>
      <c r="N129">
        <v>62</v>
      </c>
      <c r="P129">
        <v>3383</v>
      </c>
      <c r="Q129">
        <f t="shared" si="11"/>
        <v>0</v>
      </c>
    </row>
    <row r="130" spans="1:17">
      <c r="A130" s="18">
        <v>124</v>
      </c>
      <c r="B130" s="18" t="s">
        <v>1615</v>
      </c>
      <c r="C130" s="7" t="s">
        <v>891</v>
      </c>
      <c r="D130" s="18" t="s">
        <v>27</v>
      </c>
      <c r="E130" s="18">
        <v>7181824</v>
      </c>
      <c r="F130" s="7">
        <v>3946</v>
      </c>
      <c r="G130" s="7">
        <v>22</v>
      </c>
      <c r="H130" s="18">
        <f t="shared" si="6"/>
        <v>86812</v>
      </c>
      <c r="I130" s="18">
        <f t="shared" si="7"/>
        <v>4260</v>
      </c>
      <c r="J130" s="18">
        <f t="shared" si="8"/>
        <v>16809960</v>
      </c>
      <c r="K130" s="18">
        <f t="shared" si="9"/>
        <v>1.208773704284594E-2</v>
      </c>
      <c r="L130" s="18">
        <f t="shared" si="10"/>
        <v>2.3406254455692594</v>
      </c>
      <c r="N130">
        <v>71</v>
      </c>
      <c r="P130">
        <v>3946</v>
      </c>
      <c r="Q130">
        <f t="shared" si="11"/>
        <v>0</v>
      </c>
    </row>
    <row r="131" spans="1:17">
      <c r="A131" s="18">
        <v>125</v>
      </c>
      <c r="B131" s="18" t="s">
        <v>1615</v>
      </c>
      <c r="C131" s="7" t="s">
        <v>892</v>
      </c>
      <c r="D131" s="18" t="s">
        <v>27</v>
      </c>
      <c r="E131" s="18">
        <v>7181824</v>
      </c>
      <c r="F131" s="7">
        <v>118</v>
      </c>
      <c r="G131" s="7">
        <v>3</v>
      </c>
      <c r="H131" s="18">
        <f t="shared" si="6"/>
        <v>354</v>
      </c>
      <c r="I131" s="18">
        <f t="shared" si="7"/>
        <v>480</v>
      </c>
      <c r="J131" s="18">
        <f t="shared" si="8"/>
        <v>56640</v>
      </c>
      <c r="K131" s="18">
        <f t="shared" si="9"/>
        <v>4.9291099308476508E-5</v>
      </c>
      <c r="L131" s="18">
        <f t="shared" si="10"/>
        <v>7.8865758893562413E-3</v>
      </c>
      <c r="N131">
        <v>8</v>
      </c>
      <c r="P131">
        <v>118</v>
      </c>
      <c r="Q131">
        <f t="shared" si="11"/>
        <v>0</v>
      </c>
    </row>
    <row r="132" spans="1:17">
      <c r="A132" s="18">
        <v>126</v>
      </c>
      <c r="B132" s="18" t="s">
        <v>1615</v>
      </c>
      <c r="C132" s="7" t="s">
        <v>893</v>
      </c>
      <c r="D132" s="18" t="s">
        <v>27</v>
      </c>
      <c r="E132" s="18">
        <v>7181824</v>
      </c>
      <c r="F132" s="7">
        <v>4617</v>
      </c>
      <c r="G132" s="7">
        <v>36</v>
      </c>
      <c r="H132" s="18">
        <f t="shared" si="6"/>
        <v>166212</v>
      </c>
      <c r="I132" s="18">
        <f t="shared" si="7"/>
        <v>5820</v>
      </c>
      <c r="J132" s="18">
        <f t="shared" si="8"/>
        <v>26870940</v>
      </c>
      <c r="K132" s="18">
        <f t="shared" si="9"/>
        <v>2.3143424288871461E-2</v>
      </c>
      <c r="L132" s="18">
        <f t="shared" si="10"/>
        <v>3.7415202600342199</v>
      </c>
      <c r="N132">
        <v>97</v>
      </c>
      <c r="P132">
        <v>4617</v>
      </c>
      <c r="Q132">
        <f t="shared" si="11"/>
        <v>0</v>
      </c>
    </row>
    <row r="133" spans="1:17">
      <c r="A133" s="18">
        <v>127</v>
      </c>
      <c r="B133" s="18" t="s">
        <v>1615</v>
      </c>
      <c r="C133" s="7" t="s">
        <v>894</v>
      </c>
      <c r="D133" s="18" t="s">
        <v>27</v>
      </c>
      <c r="E133" s="18">
        <v>7181824</v>
      </c>
      <c r="F133" s="7">
        <v>3686</v>
      </c>
      <c r="G133" s="7">
        <v>30</v>
      </c>
      <c r="H133" s="18">
        <f t="shared" si="6"/>
        <v>110580</v>
      </c>
      <c r="I133" s="18">
        <f t="shared" si="7"/>
        <v>5700</v>
      </c>
      <c r="J133" s="18">
        <f t="shared" si="8"/>
        <v>21010200</v>
      </c>
      <c r="K133" s="18">
        <f t="shared" si="9"/>
        <v>1.5397202716190205E-2</v>
      </c>
      <c r="L133" s="18">
        <f t="shared" si="10"/>
        <v>2.9254685160761387</v>
      </c>
      <c r="N133">
        <v>95</v>
      </c>
      <c r="P133">
        <v>3686</v>
      </c>
      <c r="Q133">
        <f t="shared" si="11"/>
        <v>0</v>
      </c>
    </row>
    <row r="134" spans="1:17">
      <c r="A134" s="18">
        <v>128</v>
      </c>
      <c r="B134" s="18" t="s">
        <v>1615</v>
      </c>
      <c r="C134" s="7" t="s">
        <v>895</v>
      </c>
      <c r="D134" s="18" t="s">
        <v>27</v>
      </c>
      <c r="E134" s="18">
        <v>7181824</v>
      </c>
      <c r="F134" s="7">
        <v>633</v>
      </c>
      <c r="G134" s="7">
        <v>16</v>
      </c>
      <c r="H134" s="18">
        <f t="shared" si="6"/>
        <v>10128</v>
      </c>
      <c r="I134" s="18">
        <f t="shared" si="7"/>
        <v>3540</v>
      </c>
      <c r="J134" s="18">
        <f t="shared" si="8"/>
        <v>2240820</v>
      </c>
      <c r="K134" s="18">
        <f t="shared" si="9"/>
        <v>1.4102267056391245E-3</v>
      </c>
      <c r="L134" s="18">
        <f t="shared" si="10"/>
        <v>0.31201265862265631</v>
      </c>
      <c r="N134">
        <v>59</v>
      </c>
      <c r="P134">
        <v>633</v>
      </c>
      <c r="Q134">
        <f t="shared" si="11"/>
        <v>0</v>
      </c>
    </row>
    <row r="135" spans="1:17">
      <c r="A135" s="18">
        <v>129</v>
      </c>
      <c r="B135" s="18" t="s">
        <v>1615</v>
      </c>
      <c r="C135" s="7" t="s">
        <v>896</v>
      </c>
      <c r="D135" s="18" t="s">
        <v>27</v>
      </c>
      <c r="E135" s="18">
        <v>7181824</v>
      </c>
      <c r="F135" s="7">
        <v>864</v>
      </c>
      <c r="G135" s="7">
        <v>9</v>
      </c>
      <c r="H135" s="18">
        <f t="shared" ref="H135:H197" si="12">G135*F135</f>
        <v>7776</v>
      </c>
      <c r="I135" s="18">
        <f t="shared" ref="I135:I197" si="13">N135*60</f>
        <v>2520</v>
      </c>
      <c r="J135" s="18">
        <f t="shared" ref="J135:J197" si="14">I135*F135</f>
        <v>2177280</v>
      </c>
      <c r="K135" s="18">
        <f t="shared" ref="K135:K197" si="15">H135/E135</f>
        <v>1.0827333000641619E-3</v>
      </c>
      <c r="L135" s="18">
        <f t="shared" ref="L135:L197" si="16">J135/E135</f>
        <v>0.30316532401796537</v>
      </c>
      <c r="N135">
        <v>42</v>
      </c>
      <c r="P135">
        <v>864</v>
      </c>
      <c r="Q135">
        <f t="shared" si="11"/>
        <v>0</v>
      </c>
    </row>
    <row r="136" spans="1:17">
      <c r="A136" s="18">
        <v>130</v>
      </c>
      <c r="B136" s="18" t="s">
        <v>1615</v>
      </c>
      <c r="C136" s="7" t="s">
        <v>897</v>
      </c>
      <c r="D136" s="18" t="s">
        <v>27</v>
      </c>
      <c r="E136" s="18">
        <v>7181824</v>
      </c>
      <c r="F136" s="7">
        <v>2147</v>
      </c>
      <c r="G136" s="7">
        <v>4</v>
      </c>
      <c r="H136" s="18">
        <f t="shared" si="12"/>
        <v>8588</v>
      </c>
      <c r="I136" s="18">
        <f t="shared" si="13"/>
        <v>1020</v>
      </c>
      <c r="J136" s="18">
        <f t="shared" si="14"/>
        <v>2189940</v>
      </c>
      <c r="K136" s="18">
        <f t="shared" si="15"/>
        <v>1.1957964996078989E-3</v>
      </c>
      <c r="L136" s="18">
        <f t="shared" si="16"/>
        <v>0.30492810740001425</v>
      </c>
      <c r="N136">
        <v>17</v>
      </c>
      <c r="P136">
        <v>2147</v>
      </c>
      <c r="Q136">
        <f t="shared" ref="Q136:Q199" si="17">P136-F136</f>
        <v>0</v>
      </c>
    </row>
    <row r="137" spans="1:17">
      <c r="A137" s="18">
        <v>131</v>
      </c>
      <c r="B137" s="18" t="s">
        <v>1615</v>
      </c>
      <c r="C137" s="7" t="s">
        <v>898</v>
      </c>
      <c r="D137" s="18" t="s">
        <v>27</v>
      </c>
      <c r="E137" s="18">
        <v>7181824</v>
      </c>
      <c r="F137" s="7">
        <v>3911</v>
      </c>
      <c r="G137" s="7">
        <v>7</v>
      </c>
      <c r="H137" s="18">
        <f t="shared" si="12"/>
        <v>27377</v>
      </c>
      <c r="I137" s="18">
        <f t="shared" si="13"/>
        <v>1260</v>
      </c>
      <c r="J137" s="18">
        <f t="shared" si="14"/>
        <v>4927860</v>
      </c>
      <c r="K137" s="18">
        <f t="shared" si="15"/>
        <v>3.8119842535823769E-3</v>
      </c>
      <c r="L137" s="18">
        <f t="shared" si="16"/>
        <v>0.68615716564482787</v>
      </c>
      <c r="N137">
        <v>21</v>
      </c>
      <c r="P137">
        <v>3911</v>
      </c>
      <c r="Q137">
        <f t="shared" si="17"/>
        <v>0</v>
      </c>
    </row>
    <row r="138" spans="1:17">
      <c r="A138" s="18">
        <v>132</v>
      </c>
      <c r="B138" s="18" t="s">
        <v>1615</v>
      </c>
      <c r="C138" s="7" t="s">
        <v>899</v>
      </c>
      <c r="D138" s="18" t="s">
        <v>27</v>
      </c>
      <c r="E138" s="18">
        <v>7181824</v>
      </c>
      <c r="F138" s="7">
        <v>4325</v>
      </c>
      <c r="G138" s="7">
        <v>33</v>
      </c>
      <c r="H138" s="18">
        <f t="shared" si="12"/>
        <v>142725</v>
      </c>
      <c r="I138" s="18">
        <f t="shared" si="13"/>
        <v>180</v>
      </c>
      <c r="J138" s="18">
        <f t="shared" si="14"/>
        <v>778500</v>
      </c>
      <c r="K138" s="18">
        <f t="shared" si="15"/>
        <v>1.987308516610822E-2</v>
      </c>
      <c r="L138" s="18">
        <f t="shared" si="16"/>
        <v>0.1083986463605903</v>
      </c>
      <c r="N138">
        <v>3</v>
      </c>
      <c r="P138">
        <v>4325</v>
      </c>
      <c r="Q138">
        <f t="shared" si="17"/>
        <v>0</v>
      </c>
    </row>
    <row r="139" spans="1:17">
      <c r="A139" s="18">
        <v>133</v>
      </c>
      <c r="B139" s="18" t="s">
        <v>1615</v>
      </c>
      <c r="C139" s="7" t="s">
        <v>900</v>
      </c>
      <c r="D139" s="18" t="s">
        <v>27</v>
      </c>
      <c r="E139" s="18">
        <v>7181824</v>
      </c>
      <c r="F139" s="7">
        <v>5949</v>
      </c>
      <c r="G139" s="7">
        <v>42</v>
      </c>
      <c r="H139" s="18">
        <f t="shared" si="12"/>
        <v>249858</v>
      </c>
      <c r="I139" s="18">
        <f t="shared" si="13"/>
        <v>240</v>
      </c>
      <c r="J139" s="18">
        <f t="shared" si="14"/>
        <v>1427760</v>
      </c>
      <c r="K139" s="18">
        <f t="shared" si="15"/>
        <v>3.4790326245811652E-2</v>
      </c>
      <c r="L139" s="18">
        <f t="shared" si="16"/>
        <v>0.19880186426178084</v>
      </c>
      <c r="N139">
        <v>4</v>
      </c>
      <c r="P139">
        <v>5949</v>
      </c>
      <c r="Q139">
        <f t="shared" si="17"/>
        <v>0</v>
      </c>
    </row>
    <row r="140" spans="1:17">
      <c r="A140" s="18">
        <v>134</v>
      </c>
      <c r="B140" s="18" t="s">
        <v>1615</v>
      </c>
      <c r="C140" s="7" t="s">
        <v>901</v>
      </c>
      <c r="D140" s="18" t="s">
        <v>27</v>
      </c>
      <c r="E140" s="18">
        <v>7181824</v>
      </c>
      <c r="F140" s="7">
        <v>1075</v>
      </c>
      <c r="G140" s="7">
        <v>7</v>
      </c>
      <c r="H140" s="18">
        <f t="shared" si="12"/>
        <v>7525</v>
      </c>
      <c r="I140" s="18">
        <f t="shared" si="13"/>
        <v>60</v>
      </c>
      <c r="J140" s="18">
        <f t="shared" si="14"/>
        <v>64500</v>
      </c>
      <c r="K140" s="18">
        <f t="shared" si="15"/>
        <v>1.0477839612889428E-3</v>
      </c>
      <c r="L140" s="18">
        <f t="shared" si="16"/>
        <v>8.981005382476653E-3</v>
      </c>
      <c r="N140">
        <v>1</v>
      </c>
      <c r="P140">
        <v>1075</v>
      </c>
      <c r="Q140">
        <f t="shared" si="17"/>
        <v>0</v>
      </c>
    </row>
    <row r="141" spans="1:17">
      <c r="A141" s="18">
        <v>135</v>
      </c>
      <c r="B141" s="18" t="s">
        <v>1615</v>
      </c>
      <c r="C141" s="7" t="s">
        <v>902</v>
      </c>
      <c r="D141" s="18" t="s">
        <v>27</v>
      </c>
      <c r="E141" s="18">
        <v>7181824</v>
      </c>
      <c r="F141" s="7">
        <v>7639</v>
      </c>
      <c r="G141" s="7">
        <v>45</v>
      </c>
      <c r="H141" s="18">
        <f t="shared" si="12"/>
        <v>343755</v>
      </c>
      <c r="I141" s="18">
        <f t="shared" si="13"/>
        <v>240</v>
      </c>
      <c r="J141" s="18">
        <f t="shared" si="14"/>
        <v>1833360</v>
      </c>
      <c r="K141" s="18">
        <f t="shared" si="15"/>
        <v>4.7864581476794753E-2</v>
      </c>
      <c r="L141" s="18">
        <f t="shared" si="16"/>
        <v>0.25527776787623868</v>
      </c>
      <c r="N141">
        <v>4</v>
      </c>
      <c r="P141">
        <v>7639</v>
      </c>
      <c r="Q141">
        <f t="shared" si="17"/>
        <v>0</v>
      </c>
    </row>
    <row r="142" spans="1:17">
      <c r="A142" s="18">
        <v>136</v>
      </c>
      <c r="B142" s="18" t="s">
        <v>1615</v>
      </c>
      <c r="C142" s="7" t="s">
        <v>903</v>
      </c>
      <c r="D142" s="18" t="s">
        <v>27</v>
      </c>
      <c r="E142" s="18">
        <v>7181824</v>
      </c>
      <c r="F142" s="7">
        <v>4287</v>
      </c>
      <c r="G142" s="7">
        <v>62</v>
      </c>
      <c r="H142" s="18">
        <f t="shared" si="12"/>
        <v>265794</v>
      </c>
      <c r="I142" s="18">
        <f t="shared" si="13"/>
        <v>480</v>
      </c>
      <c r="J142" s="18">
        <f t="shared" si="14"/>
        <v>2057760</v>
      </c>
      <c r="K142" s="18">
        <f t="shared" si="15"/>
        <v>3.7009261157054253E-2</v>
      </c>
      <c r="L142" s="18">
        <f t="shared" si="16"/>
        <v>0.28652331218364585</v>
      </c>
      <c r="N142">
        <v>8</v>
      </c>
      <c r="P142">
        <v>4287</v>
      </c>
      <c r="Q142">
        <f t="shared" si="17"/>
        <v>0</v>
      </c>
    </row>
    <row r="143" spans="1:17">
      <c r="A143" s="18">
        <v>137</v>
      </c>
      <c r="B143" s="18" t="s">
        <v>1615</v>
      </c>
      <c r="C143" s="7" t="s">
        <v>904</v>
      </c>
      <c r="D143" s="18" t="s">
        <v>27</v>
      </c>
      <c r="E143" s="18">
        <v>7181824</v>
      </c>
      <c r="F143" s="7">
        <v>7551</v>
      </c>
      <c r="G143" s="7">
        <v>3</v>
      </c>
      <c r="H143" s="18">
        <f t="shared" si="12"/>
        <v>22653</v>
      </c>
      <c r="I143" s="18">
        <f t="shared" si="13"/>
        <v>360</v>
      </c>
      <c r="J143" s="18">
        <f t="shared" si="14"/>
        <v>2718360</v>
      </c>
      <c r="K143" s="18">
        <f t="shared" si="15"/>
        <v>3.1542126345619165E-3</v>
      </c>
      <c r="L143" s="18">
        <f t="shared" si="16"/>
        <v>0.37850551614742994</v>
      </c>
      <c r="N143">
        <v>6</v>
      </c>
      <c r="P143">
        <v>7551</v>
      </c>
      <c r="Q143">
        <f t="shared" si="17"/>
        <v>0</v>
      </c>
    </row>
    <row r="144" spans="1:17">
      <c r="A144" s="18">
        <v>138</v>
      </c>
      <c r="B144" s="18" t="s">
        <v>1615</v>
      </c>
      <c r="C144" s="7" t="s">
        <v>905</v>
      </c>
      <c r="D144" s="18" t="s">
        <v>27</v>
      </c>
      <c r="E144" s="18">
        <v>7181824</v>
      </c>
      <c r="F144" s="7">
        <v>9190</v>
      </c>
      <c r="G144" s="7">
        <v>25</v>
      </c>
      <c r="H144" s="18">
        <f t="shared" si="12"/>
        <v>229750</v>
      </c>
      <c r="I144" s="18">
        <f t="shared" si="13"/>
        <v>2940</v>
      </c>
      <c r="J144" s="18">
        <f t="shared" si="14"/>
        <v>27018600</v>
      </c>
      <c r="K144" s="18">
        <f t="shared" si="15"/>
        <v>3.1990480412775364E-2</v>
      </c>
      <c r="L144" s="18">
        <f t="shared" si="16"/>
        <v>3.7620804965423824</v>
      </c>
      <c r="N144">
        <v>49</v>
      </c>
      <c r="P144">
        <v>9190</v>
      </c>
      <c r="Q144">
        <f t="shared" si="17"/>
        <v>0</v>
      </c>
    </row>
    <row r="145" spans="1:17">
      <c r="A145" s="18">
        <v>139</v>
      </c>
      <c r="B145" s="18" t="s">
        <v>1615</v>
      </c>
      <c r="C145" s="7" t="s">
        <v>906</v>
      </c>
      <c r="D145" s="18" t="s">
        <v>27</v>
      </c>
      <c r="E145" s="18">
        <v>7181824</v>
      </c>
      <c r="F145" s="7">
        <v>6263</v>
      </c>
      <c r="G145" s="7">
        <v>4</v>
      </c>
      <c r="H145" s="18">
        <f t="shared" si="12"/>
        <v>25052</v>
      </c>
      <c r="I145" s="18">
        <f t="shared" si="13"/>
        <v>1920</v>
      </c>
      <c r="J145" s="18">
        <f t="shared" si="14"/>
        <v>12024960</v>
      </c>
      <c r="K145" s="18">
        <f t="shared" si="15"/>
        <v>3.4882503386326372E-3</v>
      </c>
      <c r="L145" s="18">
        <f t="shared" si="16"/>
        <v>1.6743601625436657</v>
      </c>
      <c r="N145">
        <v>32</v>
      </c>
      <c r="P145">
        <v>6263</v>
      </c>
      <c r="Q145">
        <f t="shared" si="17"/>
        <v>0</v>
      </c>
    </row>
    <row r="146" spans="1:17">
      <c r="A146" s="18">
        <v>140</v>
      </c>
      <c r="B146" s="18" t="s">
        <v>1615</v>
      </c>
      <c r="C146" s="7" t="s">
        <v>907</v>
      </c>
      <c r="D146" s="18" t="s">
        <v>27</v>
      </c>
      <c r="E146" s="18">
        <v>7181824</v>
      </c>
      <c r="F146" s="7">
        <v>5192</v>
      </c>
      <c r="G146" s="7">
        <v>11</v>
      </c>
      <c r="H146" s="18">
        <f t="shared" si="12"/>
        <v>57112</v>
      </c>
      <c r="I146" s="18">
        <f t="shared" si="13"/>
        <v>2280</v>
      </c>
      <c r="J146" s="18">
        <f t="shared" si="14"/>
        <v>11837760</v>
      </c>
      <c r="K146" s="18">
        <f t="shared" si="15"/>
        <v>7.9522973551008763E-3</v>
      </c>
      <c r="L146" s="18">
        <f t="shared" si="16"/>
        <v>1.6482943608754546</v>
      </c>
      <c r="N146">
        <v>38</v>
      </c>
      <c r="P146">
        <v>5192</v>
      </c>
      <c r="Q146">
        <f t="shared" si="17"/>
        <v>0</v>
      </c>
    </row>
    <row r="147" spans="1:17">
      <c r="A147" s="18">
        <v>141</v>
      </c>
      <c r="B147" s="18" t="s">
        <v>1615</v>
      </c>
      <c r="C147" s="7" t="s">
        <v>908</v>
      </c>
      <c r="D147" s="18" t="s">
        <v>27</v>
      </c>
      <c r="E147" s="18">
        <v>7181824</v>
      </c>
      <c r="F147" s="7">
        <v>1824</v>
      </c>
      <c r="G147" s="7">
        <v>7</v>
      </c>
      <c r="H147" s="18">
        <f t="shared" si="12"/>
        <v>12768</v>
      </c>
      <c r="I147" s="18">
        <f t="shared" si="13"/>
        <v>1140</v>
      </c>
      <c r="J147" s="18">
        <f t="shared" si="14"/>
        <v>2079360</v>
      </c>
      <c r="K147" s="18">
        <f t="shared" si="15"/>
        <v>1.7778213445497969E-3</v>
      </c>
      <c r="L147" s="18">
        <f t="shared" si="16"/>
        <v>0.28953090468382403</v>
      </c>
      <c r="N147">
        <v>19</v>
      </c>
      <c r="P147">
        <v>1824</v>
      </c>
      <c r="Q147">
        <f t="shared" si="17"/>
        <v>0</v>
      </c>
    </row>
    <row r="148" spans="1:17">
      <c r="A148" s="18">
        <v>142</v>
      </c>
      <c r="B148" s="18" t="s">
        <v>1615</v>
      </c>
      <c r="C148" s="7" t="s">
        <v>909</v>
      </c>
      <c r="D148" s="18" t="s">
        <v>27</v>
      </c>
      <c r="E148" s="18">
        <v>7181824</v>
      </c>
      <c r="F148" s="7">
        <v>2755</v>
      </c>
      <c r="G148" s="7">
        <v>22</v>
      </c>
      <c r="H148" s="18">
        <f t="shared" si="12"/>
        <v>60610</v>
      </c>
      <c r="I148" s="18">
        <f t="shared" si="13"/>
        <v>5880</v>
      </c>
      <c r="J148" s="18">
        <f t="shared" si="14"/>
        <v>16199400</v>
      </c>
      <c r="K148" s="18">
        <f t="shared" si="15"/>
        <v>8.4393602516575177E-3</v>
      </c>
      <c r="L148" s="18">
        <f t="shared" si="16"/>
        <v>2.2556108308975547</v>
      </c>
      <c r="N148">
        <v>98</v>
      </c>
      <c r="P148">
        <v>2755</v>
      </c>
      <c r="Q148">
        <f t="shared" si="17"/>
        <v>0</v>
      </c>
    </row>
    <row r="149" spans="1:17">
      <c r="A149" s="18">
        <v>143</v>
      </c>
      <c r="B149" s="18" t="s">
        <v>1615</v>
      </c>
      <c r="C149" s="7" t="s">
        <v>910</v>
      </c>
      <c r="D149" s="18" t="s">
        <v>27</v>
      </c>
      <c r="E149" s="18">
        <v>7181824</v>
      </c>
      <c r="F149" s="7">
        <v>7542</v>
      </c>
      <c r="G149" s="7">
        <v>8</v>
      </c>
      <c r="H149" s="18">
        <f t="shared" si="12"/>
        <v>60336</v>
      </c>
      <c r="I149" s="18">
        <f t="shared" si="13"/>
        <v>1200</v>
      </c>
      <c r="J149" s="18">
        <f t="shared" si="14"/>
        <v>9050400</v>
      </c>
      <c r="K149" s="18">
        <f t="shared" si="15"/>
        <v>8.4012083838311824E-3</v>
      </c>
      <c r="L149" s="18">
        <f t="shared" si="16"/>
        <v>1.2601812575746774</v>
      </c>
      <c r="N149">
        <v>20</v>
      </c>
      <c r="P149">
        <v>7542</v>
      </c>
      <c r="Q149">
        <f t="shared" si="17"/>
        <v>0</v>
      </c>
    </row>
    <row r="150" spans="1:17">
      <c r="A150" s="18">
        <v>144</v>
      </c>
      <c r="B150" s="18" t="s">
        <v>1615</v>
      </c>
      <c r="C150" s="7" t="s">
        <v>911</v>
      </c>
      <c r="D150" s="18" t="s">
        <v>27</v>
      </c>
      <c r="E150" s="18">
        <v>7181824</v>
      </c>
      <c r="F150" s="7">
        <v>1115</v>
      </c>
      <c r="G150" s="7">
        <v>6</v>
      </c>
      <c r="H150" s="18">
        <f t="shared" si="12"/>
        <v>6690</v>
      </c>
      <c r="I150" s="18">
        <f t="shared" si="13"/>
        <v>1320</v>
      </c>
      <c r="J150" s="18">
        <f t="shared" si="14"/>
        <v>1471800</v>
      </c>
      <c r="K150" s="18">
        <f t="shared" si="15"/>
        <v>9.3151823269409001E-4</v>
      </c>
      <c r="L150" s="18">
        <f t="shared" si="16"/>
        <v>0.2049340111926998</v>
      </c>
      <c r="N150">
        <v>22</v>
      </c>
      <c r="P150">
        <v>1115</v>
      </c>
      <c r="Q150">
        <f t="shared" si="17"/>
        <v>0</v>
      </c>
    </row>
    <row r="151" spans="1:17">
      <c r="A151" s="18">
        <v>145</v>
      </c>
      <c r="B151" s="18" t="s">
        <v>1615</v>
      </c>
      <c r="C151" s="7" t="s">
        <v>912</v>
      </c>
      <c r="D151" s="18" t="s">
        <v>27</v>
      </c>
      <c r="E151" s="18">
        <v>7181824</v>
      </c>
      <c r="F151" s="7">
        <v>5168</v>
      </c>
      <c r="G151" s="7">
        <v>4</v>
      </c>
      <c r="H151" s="18">
        <f t="shared" si="12"/>
        <v>20672</v>
      </c>
      <c r="I151" s="18">
        <f t="shared" si="13"/>
        <v>540</v>
      </c>
      <c r="J151" s="18">
        <f t="shared" si="14"/>
        <v>2790720</v>
      </c>
      <c r="K151" s="18">
        <f t="shared" si="15"/>
        <v>2.8783774149853851E-3</v>
      </c>
      <c r="L151" s="18">
        <f t="shared" si="16"/>
        <v>0.38858095102302703</v>
      </c>
      <c r="N151">
        <v>9</v>
      </c>
      <c r="P151">
        <v>5168</v>
      </c>
      <c r="Q151">
        <f t="shared" si="17"/>
        <v>0</v>
      </c>
    </row>
    <row r="152" spans="1:17">
      <c r="A152" s="18">
        <v>146</v>
      </c>
      <c r="B152" s="18" t="s">
        <v>1615</v>
      </c>
      <c r="C152" s="7" t="s">
        <v>913</v>
      </c>
      <c r="D152" s="18" t="s">
        <v>27</v>
      </c>
      <c r="E152" s="18">
        <v>7181824</v>
      </c>
      <c r="F152" s="7">
        <v>2653</v>
      </c>
      <c r="G152" s="7">
        <v>14</v>
      </c>
      <c r="H152" s="18">
        <f t="shared" si="12"/>
        <v>37142</v>
      </c>
      <c r="I152" s="18">
        <f t="shared" si="13"/>
        <v>2220</v>
      </c>
      <c r="J152" s="18">
        <f t="shared" si="14"/>
        <v>5889660</v>
      </c>
      <c r="K152" s="18">
        <f t="shared" si="15"/>
        <v>5.1716666963712837E-3</v>
      </c>
      <c r="L152" s="18">
        <f t="shared" si="16"/>
        <v>0.82007857613887503</v>
      </c>
      <c r="N152">
        <v>37</v>
      </c>
      <c r="P152">
        <v>2653</v>
      </c>
      <c r="Q152">
        <f t="shared" si="17"/>
        <v>0</v>
      </c>
    </row>
    <row r="153" spans="1:17">
      <c r="A153" s="18">
        <v>147</v>
      </c>
      <c r="B153" s="18" t="s">
        <v>1615</v>
      </c>
      <c r="C153" s="7" t="s">
        <v>914</v>
      </c>
      <c r="D153" s="18" t="s">
        <v>27</v>
      </c>
      <c r="E153" s="18">
        <v>7181824</v>
      </c>
      <c r="F153" s="7">
        <v>8957</v>
      </c>
      <c r="G153" s="7">
        <v>6</v>
      </c>
      <c r="H153" s="18">
        <f t="shared" si="12"/>
        <v>53742</v>
      </c>
      <c r="I153" s="18">
        <f t="shared" si="13"/>
        <v>900</v>
      </c>
      <c r="J153" s="18">
        <f t="shared" si="14"/>
        <v>8061300</v>
      </c>
      <c r="K153" s="18">
        <f t="shared" si="15"/>
        <v>7.4830572289156629E-3</v>
      </c>
      <c r="L153" s="18">
        <f t="shared" si="16"/>
        <v>1.1224585843373494</v>
      </c>
      <c r="N153">
        <v>15</v>
      </c>
      <c r="P153">
        <v>8957</v>
      </c>
      <c r="Q153">
        <f t="shared" si="17"/>
        <v>0</v>
      </c>
    </row>
    <row r="154" spans="1:17">
      <c r="A154" s="18">
        <v>148</v>
      </c>
      <c r="B154" s="18" t="s">
        <v>1615</v>
      </c>
      <c r="C154" s="7" t="s">
        <v>915</v>
      </c>
      <c r="D154" s="18" t="s">
        <v>27</v>
      </c>
      <c r="E154" s="18">
        <v>7181824</v>
      </c>
      <c r="F154" s="7">
        <v>6822</v>
      </c>
      <c r="G154" s="7">
        <v>10</v>
      </c>
      <c r="H154" s="18">
        <f t="shared" si="12"/>
        <v>68220</v>
      </c>
      <c r="I154" s="18">
        <f t="shared" si="13"/>
        <v>1920</v>
      </c>
      <c r="J154" s="18">
        <f t="shared" si="14"/>
        <v>13098240</v>
      </c>
      <c r="K154" s="18">
        <f t="shared" si="15"/>
        <v>9.4989796463962363E-3</v>
      </c>
      <c r="L154" s="18">
        <f t="shared" si="16"/>
        <v>1.8238040921080774</v>
      </c>
      <c r="N154">
        <v>32</v>
      </c>
      <c r="P154">
        <v>6822</v>
      </c>
      <c r="Q154">
        <f t="shared" si="17"/>
        <v>0</v>
      </c>
    </row>
    <row r="155" spans="1:17">
      <c r="A155" s="18">
        <v>149</v>
      </c>
      <c r="B155" s="18" t="s">
        <v>1615</v>
      </c>
      <c r="C155" s="7" t="s">
        <v>916</v>
      </c>
      <c r="D155" s="18" t="s">
        <v>27</v>
      </c>
      <c r="E155" s="18">
        <v>7181824</v>
      </c>
      <c r="F155" s="7">
        <v>6967</v>
      </c>
      <c r="G155" s="7">
        <v>10</v>
      </c>
      <c r="H155" s="18">
        <f t="shared" si="12"/>
        <v>69670</v>
      </c>
      <c r="I155" s="18">
        <f t="shared" si="13"/>
        <v>1800</v>
      </c>
      <c r="J155" s="18">
        <f t="shared" si="14"/>
        <v>12540600</v>
      </c>
      <c r="K155" s="18">
        <f t="shared" si="15"/>
        <v>9.7008782170100519E-3</v>
      </c>
      <c r="L155" s="18">
        <f t="shared" si="16"/>
        <v>1.7461580790618094</v>
      </c>
      <c r="N155">
        <v>30</v>
      </c>
      <c r="P155">
        <v>6967</v>
      </c>
      <c r="Q155">
        <f t="shared" si="17"/>
        <v>0</v>
      </c>
    </row>
    <row r="156" spans="1:17">
      <c r="A156" s="18">
        <v>150</v>
      </c>
      <c r="B156" s="18" t="s">
        <v>1615</v>
      </c>
      <c r="C156" s="7" t="s">
        <v>917</v>
      </c>
      <c r="D156" s="18" t="s">
        <v>27</v>
      </c>
      <c r="E156" s="18">
        <v>7181824</v>
      </c>
      <c r="F156" s="7">
        <v>5804</v>
      </c>
      <c r="G156" s="7">
        <v>10</v>
      </c>
      <c r="H156" s="18">
        <f t="shared" si="12"/>
        <v>58040</v>
      </c>
      <c r="I156" s="18">
        <f t="shared" si="13"/>
        <v>2100</v>
      </c>
      <c r="J156" s="18">
        <f t="shared" si="14"/>
        <v>12188400</v>
      </c>
      <c r="K156" s="18">
        <f t="shared" si="15"/>
        <v>8.0815124402937189E-3</v>
      </c>
      <c r="L156" s="18">
        <f t="shared" si="16"/>
        <v>1.6971176124616811</v>
      </c>
      <c r="N156">
        <v>35</v>
      </c>
      <c r="P156">
        <v>5804</v>
      </c>
      <c r="Q156">
        <f t="shared" si="17"/>
        <v>0</v>
      </c>
    </row>
    <row r="157" spans="1:17">
      <c r="A157" s="18">
        <v>151</v>
      </c>
      <c r="B157" s="18" t="s">
        <v>1615</v>
      </c>
      <c r="C157" s="7" t="s">
        <v>918</v>
      </c>
      <c r="D157" s="18" t="s">
        <v>27</v>
      </c>
      <c r="E157" s="18">
        <v>7181824</v>
      </c>
      <c r="F157" s="7">
        <v>8209</v>
      </c>
      <c r="G157" s="7">
        <v>7</v>
      </c>
      <c r="H157" s="18">
        <f t="shared" si="12"/>
        <v>57463</v>
      </c>
      <c r="I157" s="18">
        <f t="shared" si="13"/>
        <v>2580</v>
      </c>
      <c r="J157" s="18">
        <f t="shared" si="14"/>
        <v>21179220</v>
      </c>
      <c r="K157" s="18">
        <f t="shared" si="15"/>
        <v>8.001170733228773E-3</v>
      </c>
      <c r="L157" s="18">
        <f t="shared" si="16"/>
        <v>2.9490029273900333</v>
      </c>
      <c r="N157">
        <v>43</v>
      </c>
      <c r="P157">
        <v>8209</v>
      </c>
      <c r="Q157">
        <f t="shared" si="17"/>
        <v>0</v>
      </c>
    </row>
    <row r="158" spans="1:17">
      <c r="A158" s="18">
        <v>152</v>
      </c>
      <c r="B158" s="18" t="s">
        <v>1615</v>
      </c>
      <c r="C158" s="7" t="s">
        <v>919</v>
      </c>
      <c r="D158" s="18" t="s">
        <v>27</v>
      </c>
      <c r="E158" s="18">
        <v>7181824</v>
      </c>
      <c r="F158" s="7">
        <v>9766</v>
      </c>
      <c r="G158" s="7">
        <v>11</v>
      </c>
      <c r="H158" s="18">
        <f t="shared" si="12"/>
        <v>107426</v>
      </c>
      <c r="I158" s="18">
        <f t="shared" si="13"/>
        <v>1440</v>
      </c>
      <c r="J158" s="18">
        <f t="shared" si="14"/>
        <v>14063040</v>
      </c>
      <c r="K158" s="18">
        <f t="shared" si="15"/>
        <v>1.4958038515006773E-2</v>
      </c>
      <c r="L158" s="18">
        <f t="shared" si="16"/>
        <v>1.9581432237827048</v>
      </c>
      <c r="N158">
        <v>24</v>
      </c>
      <c r="P158">
        <v>9766</v>
      </c>
      <c r="Q158">
        <f t="shared" si="17"/>
        <v>0</v>
      </c>
    </row>
    <row r="159" spans="1:17">
      <c r="A159" s="18">
        <v>153</v>
      </c>
      <c r="B159" s="18" t="s">
        <v>1615</v>
      </c>
      <c r="C159" s="7" t="s">
        <v>920</v>
      </c>
      <c r="D159" s="18" t="s">
        <v>27</v>
      </c>
      <c r="E159" s="18">
        <v>7181824</v>
      </c>
      <c r="F159" s="7">
        <v>5648</v>
      </c>
      <c r="G159" s="7">
        <v>14</v>
      </c>
      <c r="H159" s="18">
        <f t="shared" si="12"/>
        <v>79072</v>
      </c>
      <c r="I159" s="18">
        <f t="shared" si="13"/>
        <v>3120</v>
      </c>
      <c r="J159" s="18">
        <f t="shared" si="14"/>
        <v>17621760</v>
      </c>
      <c r="K159" s="18">
        <f t="shared" si="15"/>
        <v>1.1010016396948742E-2</v>
      </c>
      <c r="L159" s="18">
        <f t="shared" si="16"/>
        <v>2.4536607970342912</v>
      </c>
      <c r="N159">
        <v>52</v>
      </c>
      <c r="P159">
        <v>5648</v>
      </c>
      <c r="Q159">
        <f t="shared" si="17"/>
        <v>0</v>
      </c>
    </row>
    <row r="160" spans="1:17">
      <c r="A160" s="18">
        <v>154</v>
      </c>
      <c r="B160" s="18" t="s">
        <v>1615</v>
      </c>
      <c r="C160" s="7" t="s">
        <v>921</v>
      </c>
      <c r="D160" s="18" t="s">
        <v>27</v>
      </c>
      <c r="E160" s="18">
        <v>7181824</v>
      </c>
      <c r="F160" s="7">
        <v>11277</v>
      </c>
      <c r="G160" s="7">
        <v>9</v>
      </c>
      <c r="H160" s="18">
        <f t="shared" si="12"/>
        <v>101493</v>
      </c>
      <c r="I160" s="18">
        <f t="shared" si="13"/>
        <v>1440</v>
      </c>
      <c r="J160" s="18">
        <f t="shared" si="14"/>
        <v>16238880</v>
      </c>
      <c r="K160" s="18">
        <f t="shared" si="15"/>
        <v>1.4131925260212447E-2</v>
      </c>
      <c r="L160" s="18">
        <f t="shared" si="16"/>
        <v>2.2611080416339915</v>
      </c>
      <c r="N160">
        <v>24</v>
      </c>
      <c r="P160">
        <v>11277</v>
      </c>
      <c r="Q160">
        <f t="shared" si="17"/>
        <v>0</v>
      </c>
    </row>
    <row r="161" spans="1:17">
      <c r="A161" s="18">
        <v>155</v>
      </c>
      <c r="B161" s="18" t="s">
        <v>1616</v>
      </c>
      <c r="C161" s="7" t="s">
        <v>922</v>
      </c>
      <c r="D161" s="18" t="s">
        <v>27</v>
      </c>
      <c r="E161" s="18">
        <v>7181824</v>
      </c>
      <c r="F161" s="7">
        <v>2448</v>
      </c>
      <c r="G161" s="7">
        <v>33</v>
      </c>
      <c r="H161" s="18">
        <f t="shared" si="12"/>
        <v>80784</v>
      </c>
      <c r="I161" s="18">
        <f t="shared" si="13"/>
        <v>3240</v>
      </c>
      <c r="J161" s="18">
        <f t="shared" si="14"/>
        <v>7931520</v>
      </c>
      <c r="K161" s="18">
        <f t="shared" si="15"/>
        <v>1.1248395950666571E-2</v>
      </c>
      <c r="L161" s="18">
        <f t="shared" si="16"/>
        <v>1.1043879660654452</v>
      </c>
      <c r="N161">
        <v>54</v>
      </c>
      <c r="P161">
        <v>2448</v>
      </c>
      <c r="Q161">
        <f t="shared" si="17"/>
        <v>0</v>
      </c>
    </row>
    <row r="162" spans="1:17">
      <c r="A162" s="18">
        <v>156</v>
      </c>
      <c r="B162" s="18" t="s">
        <v>1616</v>
      </c>
      <c r="C162" s="7" t="s">
        <v>923</v>
      </c>
      <c r="D162" s="18" t="s">
        <v>27</v>
      </c>
      <c r="E162" s="18">
        <v>7181824</v>
      </c>
      <c r="F162" s="7">
        <v>7106</v>
      </c>
      <c r="G162" s="7">
        <v>22</v>
      </c>
      <c r="H162" s="18">
        <f t="shared" si="12"/>
        <v>156332</v>
      </c>
      <c r="I162" s="18">
        <f t="shared" si="13"/>
        <v>1740</v>
      </c>
      <c r="J162" s="18">
        <f t="shared" si="14"/>
        <v>12364440</v>
      </c>
      <c r="K162" s="18">
        <f t="shared" si="15"/>
        <v>2.1767729200826976E-2</v>
      </c>
      <c r="L162" s="18">
        <f t="shared" si="16"/>
        <v>1.7216294913381336</v>
      </c>
      <c r="N162">
        <v>29</v>
      </c>
      <c r="P162">
        <v>7106</v>
      </c>
      <c r="Q162">
        <f t="shared" si="17"/>
        <v>0</v>
      </c>
    </row>
    <row r="163" spans="1:17">
      <c r="A163" s="18">
        <v>157</v>
      </c>
      <c r="B163" s="18" t="s">
        <v>1616</v>
      </c>
      <c r="C163" s="7" t="s">
        <v>924</v>
      </c>
      <c r="D163" s="18" t="s">
        <v>27</v>
      </c>
      <c r="E163" s="18">
        <v>7181824</v>
      </c>
      <c r="F163" s="7">
        <v>4448</v>
      </c>
      <c r="G163" s="7">
        <v>18</v>
      </c>
      <c r="H163" s="18">
        <f t="shared" si="12"/>
        <v>80064</v>
      </c>
      <c r="I163" s="18">
        <f t="shared" si="13"/>
        <v>1320</v>
      </c>
      <c r="J163" s="18">
        <f t="shared" si="14"/>
        <v>5871360</v>
      </c>
      <c r="K163" s="18">
        <f t="shared" si="15"/>
        <v>1.1148142867327297E-2</v>
      </c>
      <c r="L163" s="18">
        <f t="shared" si="16"/>
        <v>0.81753047693733516</v>
      </c>
      <c r="N163">
        <v>22</v>
      </c>
      <c r="P163">
        <v>4448</v>
      </c>
      <c r="Q163">
        <f t="shared" si="17"/>
        <v>0</v>
      </c>
    </row>
    <row r="164" spans="1:17">
      <c r="A164" s="18">
        <v>158</v>
      </c>
      <c r="B164" s="18" t="s">
        <v>1616</v>
      </c>
      <c r="C164" s="7" t="s">
        <v>925</v>
      </c>
      <c r="D164" s="18" t="s">
        <v>27</v>
      </c>
      <c r="E164" s="18">
        <v>7181824</v>
      </c>
      <c r="F164" s="7">
        <v>5953</v>
      </c>
      <c r="G164" s="7">
        <v>8</v>
      </c>
      <c r="H164" s="18">
        <f t="shared" si="12"/>
        <v>47624</v>
      </c>
      <c r="I164" s="18">
        <f t="shared" si="13"/>
        <v>960</v>
      </c>
      <c r="J164" s="18">
        <f t="shared" si="14"/>
        <v>5714880</v>
      </c>
      <c r="K164" s="18">
        <f t="shared" si="15"/>
        <v>6.6311845013188849E-3</v>
      </c>
      <c r="L164" s="18">
        <f t="shared" si="16"/>
        <v>0.79574214015826616</v>
      </c>
      <c r="N164">
        <v>16</v>
      </c>
      <c r="P164">
        <v>5953</v>
      </c>
      <c r="Q164">
        <f t="shared" si="17"/>
        <v>0</v>
      </c>
    </row>
    <row r="165" spans="1:17">
      <c r="A165" s="18">
        <v>159</v>
      </c>
      <c r="B165" s="18" t="s">
        <v>1616</v>
      </c>
      <c r="C165" s="7" t="s">
        <v>926</v>
      </c>
      <c r="D165" s="18" t="s">
        <v>27</v>
      </c>
      <c r="E165" s="18">
        <v>7181824</v>
      </c>
      <c r="F165" s="7">
        <v>5425</v>
      </c>
      <c r="G165" s="7">
        <v>18</v>
      </c>
      <c r="H165" s="18">
        <f t="shared" si="12"/>
        <v>97650</v>
      </c>
      <c r="I165" s="18">
        <f t="shared" si="13"/>
        <v>1380</v>
      </c>
      <c r="J165" s="18">
        <f t="shared" si="14"/>
        <v>7486500</v>
      </c>
      <c r="K165" s="18">
        <f t="shared" si="15"/>
        <v>1.3596824427889072E-2</v>
      </c>
      <c r="L165" s="18">
        <f t="shared" si="16"/>
        <v>1.0424232061381622</v>
      </c>
      <c r="N165">
        <v>23</v>
      </c>
      <c r="P165">
        <v>5425</v>
      </c>
      <c r="Q165">
        <f t="shared" si="17"/>
        <v>0</v>
      </c>
    </row>
    <row r="166" spans="1:17">
      <c r="A166" s="18">
        <v>160</v>
      </c>
      <c r="B166" s="18" t="s">
        <v>1616</v>
      </c>
      <c r="C166" s="7" t="s">
        <v>927</v>
      </c>
      <c r="D166" s="18" t="s">
        <v>27</v>
      </c>
      <c r="E166" s="18">
        <v>7181824</v>
      </c>
      <c r="F166" s="7">
        <v>5280</v>
      </c>
      <c r="G166" s="7">
        <v>16</v>
      </c>
      <c r="H166" s="18">
        <f t="shared" si="12"/>
        <v>84480</v>
      </c>
      <c r="I166" s="18">
        <f t="shared" si="13"/>
        <v>660</v>
      </c>
      <c r="J166" s="18">
        <f t="shared" si="14"/>
        <v>3484800</v>
      </c>
      <c r="K166" s="18">
        <f t="shared" si="15"/>
        <v>1.1763028445141512E-2</v>
      </c>
      <c r="L166" s="18">
        <f t="shared" si="16"/>
        <v>0.48522492336208739</v>
      </c>
      <c r="N166">
        <v>11</v>
      </c>
      <c r="P166">
        <v>5280</v>
      </c>
      <c r="Q166">
        <f t="shared" si="17"/>
        <v>0</v>
      </c>
    </row>
    <row r="167" spans="1:17">
      <c r="A167" s="18">
        <v>161</v>
      </c>
      <c r="B167" s="18" t="s">
        <v>1616</v>
      </c>
      <c r="C167" s="7" t="s">
        <v>928</v>
      </c>
      <c r="D167" s="18" t="s">
        <v>27</v>
      </c>
      <c r="E167" s="18">
        <v>7181824</v>
      </c>
      <c r="F167" s="7">
        <v>2516</v>
      </c>
      <c r="G167" s="7">
        <v>22</v>
      </c>
      <c r="H167" s="18">
        <f t="shared" si="12"/>
        <v>55352</v>
      </c>
      <c r="I167" s="18">
        <f t="shared" si="13"/>
        <v>1740</v>
      </c>
      <c r="J167" s="18">
        <f t="shared" si="14"/>
        <v>4377840</v>
      </c>
      <c r="K167" s="18">
        <f t="shared" si="15"/>
        <v>7.7072342624937623E-3</v>
      </c>
      <c r="L167" s="18">
        <f t="shared" si="16"/>
        <v>0.60957216439723394</v>
      </c>
      <c r="N167">
        <v>29</v>
      </c>
      <c r="P167">
        <v>2516</v>
      </c>
      <c r="Q167">
        <f t="shared" si="17"/>
        <v>0</v>
      </c>
    </row>
    <row r="168" spans="1:17">
      <c r="A168" s="18">
        <v>162</v>
      </c>
      <c r="B168" s="18" t="s">
        <v>1616</v>
      </c>
      <c r="C168" s="7" t="s">
        <v>929</v>
      </c>
      <c r="D168" s="18" t="s">
        <v>27</v>
      </c>
      <c r="E168" s="18">
        <v>7181824</v>
      </c>
      <c r="F168" s="7">
        <v>6932</v>
      </c>
      <c r="G168" s="7">
        <v>16</v>
      </c>
      <c r="H168" s="18">
        <f t="shared" si="12"/>
        <v>110912</v>
      </c>
      <c r="I168" s="18">
        <f t="shared" si="13"/>
        <v>1440</v>
      </c>
      <c r="J168" s="18">
        <f t="shared" si="14"/>
        <v>9982080</v>
      </c>
      <c r="K168" s="18">
        <f t="shared" si="15"/>
        <v>1.5443430526841093E-2</v>
      </c>
      <c r="L168" s="18">
        <f t="shared" si="16"/>
        <v>1.3899087474156984</v>
      </c>
      <c r="N168">
        <v>24</v>
      </c>
      <c r="P168">
        <v>6932</v>
      </c>
      <c r="Q168">
        <f t="shared" si="17"/>
        <v>0</v>
      </c>
    </row>
    <row r="169" spans="1:17">
      <c r="A169" s="18">
        <v>163</v>
      </c>
      <c r="B169" s="18" t="s">
        <v>1616</v>
      </c>
      <c r="C169" s="7" t="s">
        <v>930</v>
      </c>
      <c r="D169" s="18" t="s">
        <v>27</v>
      </c>
      <c r="E169" s="18">
        <v>7181824</v>
      </c>
      <c r="F169" s="7">
        <v>5702</v>
      </c>
      <c r="G169" s="7">
        <v>18</v>
      </c>
      <c r="H169" s="18">
        <f t="shared" si="12"/>
        <v>102636</v>
      </c>
      <c r="I169" s="18">
        <f t="shared" si="13"/>
        <v>1440</v>
      </c>
      <c r="J169" s="18">
        <f t="shared" si="14"/>
        <v>8210880</v>
      </c>
      <c r="K169" s="18">
        <f t="shared" si="15"/>
        <v>1.4291077030013545E-2</v>
      </c>
      <c r="L169" s="18">
        <f t="shared" si="16"/>
        <v>1.1432861624010837</v>
      </c>
      <c r="N169">
        <v>24</v>
      </c>
      <c r="P169">
        <v>5702</v>
      </c>
      <c r="Q169">
        <f t="shared" si="17"/>
        <v>0</v>
      </c>
    </row>
    <row r="170" spans="1:17">
      <c r="A170" s="18">
        <v>164</v>
      </c>
      <c r="B170" s="18" t="s">
        <v>1616</v>
      </c>
      <c r="C170" s="7" t="s">
        <v>931</v>
      </c>
      <c r="D170" s="18" t="s">
        <v>27</v>
      </c>
      <c r="E170" s="18">
        <v>7181824</v>
      </c>
      <c r="F170" s="7">
        <v>6182</v>
      </c>
      <c r="G170" s="7">
        <v>24</v>
      </c>
      <c r="H170" s="18">
        <f t="shared" si="12"/>
        <v>148368</v>
      </c>
      <c r="I170" s="18">
        <f t="shared" si="13"/>
        <v>1500</v>
      </c>
      <c r="J170" s="18">
        <f t="shared" si="14"/>
        <v>9273000</v>
      </c>
      <c r="K170" s="18">
        <f t="shared" si="15"/>
        <v>2.0658818706779783E-2</v>
      </c>
      <c r="L170" s="18">
        <f t="shared" si="16"/>
        <v>1.2911761691737365</v>
      </c>
      <c r="N170">
        <v>25</v>
      </c>
      <c r="P170">
        <v>6182</v>
      </c>
      <c r="Q170">
        <f t="shared" si="17"/>
        <v>0</v>
      </c>
    </row>
    <row r="171" spans="1:17">
      <c r="A171" s="18">
        <v>165</v>
      </c>
      <c r="B171" s="18" t="s">
        <v>1616</v>
      </c>
      <c r="C171" s="7" t="s">
        <v>932</v>
      </c>
      <c r="D171" s="18" t="s">
        <v>27</v>
      </c>
      <c r="E171" s="18">
        <v>7181824</v>
      </c>
      <c r="F171" s="7">
        <v>4513</v>
      </c>
      <c r="G171" s="7">
        <v>20</v>
      </c>
      <c r="H171" s="18">
        <f t="shared" si="12"/>
        <v>90260</v>
      </c>
      <c r="I171" s="18">
        <f t="shared" si="13"/>
        <v>2700</v>
      </c>
      <c r="J171" s="18">
        <f t="shared" si="14"/>
        <v>12185100</v>
      </c>
      <c r="K171" s="18">
        <f t="shared" si="15"/>
        <v>1.2567837919726241E-2</v>
      </c>
      <c r="L171" s="18">
        <f t="shared" si="16"/>
        <v>1.6966581191630428</v>
      </c>
      <c r="N171">
        <v>45</v>
      </c>
      <c r="P171">
        <v>4513</v>
      </c>
      <c r="Q171">
        <f t="shared" si="17"/>
        <v>0</v>
      </c>
    </row>
    <row r="172" spans="1:17">
      <c r="A172" s="18">
        <v>166</v>
      </c>
      <c r="B172" s="18" t="s">
        <v>1616</v>
      </c>
      <c r="C172" s="7" t="s">
        <v>933</v>
      </c>
      <c r="D172" s="18" t="s">
        <v>27</v>
      </c>
      <c r="E172" s="18">
        <v>7181824</v>
      </c>
      <c r="F172" s="7">
        <v>4313</v>
      </c>
      <c r="G172" s="7">
        <v>28</v>
      </c>
      <c r="H172" s="18">
        <f t="shared" si="12"/>
        <v>120764</v>
      </c>
      <c r="I172" s="18">
        <f t="shared" si="13"/>
        <v>3480</v>
      </c>
      <c r="J172" s="18">
        <f t="shared" si="14"/>
        <v>15009240</v>
      </c>
      <c r="K172" s="18">
        <f t="shared" si="15"/>
        <v>1.681522688386683E-2</v>
      </c>
      <c r="L172" s="18">
        <f t="shared" si="16"/>
        <v>2.0898924841377342</v>
      </c>
      <c r="N172">
        <v>58</v>
      </c>
      <c r="P172">
        <v>4313</v>
      </c>
      <c r="Q172">
        <f t="shared" si="17"/>
        <v>0</v>
      </c>
    </row>
    <row r="173" spans="1:17">
      <c r="A173" s="18">
        <v>167</v>
      </c>
      <c r="B173" s="18" t="s">
        <v>1616</v>
      </c>
      <c r="C173" s="7" t="s">
        <v>934</v>
      </c>
      <c r="D173" s="18" t="s">
        <v>27</v>
      </c>
      <c r="E173" s="18">
        <v>7181824</v>
      </c>
      <c r="F173" s="7">
        <v>3535</v>
      </c>
      <c r="G173" s="7">
        <v>12</v>
      </c>
      <c r="H173" s="18">
        <f t="shared" si="12"/>
        <v>42420</v>
      </c>
      <c r="I173" s="18">
        <f t="shared" si="13"/>
        <v>1380</v>
      </c>
      <c r="J173" s="18">
        <f t="shared" si="14"/>
        <v>4878300</v>
      </c>
      <c r="K173" s="18">
        <f t="shared" si="15"/>
        <v>5.9065774934055747E-3</v>
      </c>
      <c r="L173" s="18">
        <f t="shared" si="16"/>
        <v>0.67925641174164109</v>
      </c>
      <c r="N173">
        <v>23</v>
      </c>
      <c r="P173">
        <v>3535</v>
      </c>
      <c r="Q173">
        <f t="shared" si="17"/>
        <v>0</v>
      </c>
    </row>
    <row r="174" spans="1:17">
      <c r="A174" s="18">
        <v>168</v>
      </c>
      <c r="B174" s="18" t="s">
        <v>1616</v>
      </c>
      <c r="C174" s="7" t="s">
        <v>935</v>
      </c>
      <c r="D174" s="18" t="s">
        <v>27</v>
      </c>
      <c r="E174" s="18">
        <v>7181824</v>
      </c>
      <c r="F174" s="7">
        <v>4601</v>
      </c>
      <c r="G174" s="7">
        <v>7</v>
      </c>
      <c r="H174" s="18">
        <f t="shared" si="12"/>
        <v>32207</v>
      </c>
      <c r="I174" s="18">
        <f t="shared" si="13"/>
        <v>660</v>
      </c>
      <c r="J174" s="18">
        <f t="shared" si="14"/>
        <v>3036660</v>
      </c>
      <c r="K174" s="18">
        <f t="shared" si="15"/>
        <v>4.4845153543166746E-3</v>
      </c>
      <c r="L174" s="18">
        <f t="shared" si="16"/>
        <v>0.4228257334070008</v>
      </c>
      <c r="N174">
        <v>11</v>
      </c>
      <c r="P174">
        <v>4601</v>
      </c>
      <c r="Q174">
        <f t="shared" si="17"/>
        <v>0</v>
      </c>
    </row>
    <row r="175" spans="1:17">
      <c r="A175" s="18">
        <v>169</v>
      </c>
      <c r="B175" s="18" t="s">
        <v>1616</v>
      </c>
      <c r="C175" s="7" t="s">
        <v>936</v>
      </c>
      <c r="D175" s="18" t="s">
        <v>27</v>
      </c>
      <c r="E175" s="18">
        <v>7181824</v>
      </c>
      <c r="F175" s="7">
        <v>4919</v>
      </c>
      <c r="G175" s="7">
        <v>17</v>
      </c>
      <c r="H175" s="18">
        <f t="shared" si="12"/>
        <v>83623</v>
      </c>
      <c r="I175" s="18">
        <f t="shared" si="13"/>
        <v>960</v>
      </c>
      <c r="J175" s="18">
        <f t="shared" si="14"/>
        <v>4722240</v>
      </c>
      <c r="K175" s="18">
        <f t="shared" si="15"/>
        <v>1.1643699427889072E-2</v>
      </c>
      <c r="L175" s="18">
        <f t="shared" si="16"/>
        <v>0.65752655592785347</v>
      </c>
      <c r="N175">
        <v>16</v>
      </c>
      <c r="P175">
        <v>4919</v>
      </c>
      <c r="Q175">
        <f t="shared" si="17"/>
        <v>0</v>
      </c>
    </row>
    <row r="176" spans="1:17">
      <c r="A176" s="18">
        <v>170</v>
      </c>
      <c r="B176" s="18" t="s">
        <v>1616</v>
      </c>
      <c r="C176" s="7" t="s">
        <v>937</v>
      </c>
      <c r="D176" s="18" t="s">
        <v>27</v>
      </c>
      <c r="E176" s="18">
        <v>7181824</v>
      </c>
      <c r="F176" s="7">
        <v>7383</v>
      </c>
      <c r="G176" s="7">
        <v>4</v>
      </c>
      <c r="H176" s="18">
        <f t="shared" si="12"/>
        <v>29532</v>
      </c>
      <c r="I176" s="18">
        <f t="shared" si="13"/>
        <v>540</v>
      </c>
      <c r="J176" s="18">
        <f t="shared" si="14"/>
        <v>3986820</v>
      </c>
      <c r="K176" s="18">
        <f t="shared" si="15"/>
        <v>4.1120473016325659E-3</v>
      </c>
      <c r="L176" s="18">
        <f t="shared" si="16"/>
        <v>0.55512638572039641</v>
      </c>
      <c r="N176">
        <v>9</v>
      </c>
      <c r="P176">
        <v>7383</v>
      </c>
      <c r="Q176">
        <f t="shared" si="17"/>
        <v>0</v>
      </c>
    </row>
    <row r="177" spans="1:17">
      <c r="A177" s="18">
        <v>171</v>
      </c>
      <c r="B177" s="18" t="s">
        <v>1616</v>
      </c>
      <c r="C177" s="7" t="s">
        <v>938</v>
      </c>
      <c r="D177" s="18" t="s">
        <v>27</v>
      </c>
      <c r="E177" s="18">
        <v>7181824</v>
      </c>
      <c r="F177" s="7">
        <v>7477</v>
      </c>
      <c r="G177" s="7">
        <v>18</v>
      </c>
      <c r="H177" s="18">
        <f t="shared" si="12"/>
        <v>134586</v>
      </c>
      <c r="I177" s="18">
        <f t="shared" si="13"/>
        <v>2340</v>
      </c>
      <c r="J177" s="18">
        <f t="shared" si="14"/>
        <v>17496180</v>
      </c>
      <c r="K177" s="18">
        <f t="shared" si="15"/>
        <v>1.8739807603193839E-2</v>
      </c>
      <c r="L177" s="18">
        <f t="shared" si="16"/>
        <v>2.4361749884151993</v>
      </c>
      <c r="N177">
        <v>39</v>
      </c>
      <c r="P177">
        <v>7477</v>
      </c>
      <c r="Q177">
        <f t="shared" si="17"/>
        <v>0</v>
      </c>
    </row>
    <row r="178" spans="1:17">
      <c r="A178" s="18">
        <v>172</v>
      </c>
      <c r="B178" s="18" t="s">
        <v>1616</v>
      </c>
      <c r="C178" s="7" t="s">
        <v>939</v>
      </c>
      <c r="D178" s="18" t="s">
        <v>27</v>
      </c>
      <c r="E178" s="18">
        <v>7181824</v>
      </c>
      <c r="F178" s="7">
        <v>10038</v>
      </c>
      <c r="G178" s="7">
        <v>11</v>
      </c>
      <c r="H178" s="18">
        <f t="shared" si="12"/>
        <v>110418</v>
      </c>
      <c r="I178" s="18">
        <f t="shared" si="13"/>
        <v>1440</v>
      </c>
      <c r="J178" s="18">
        <f t="shared" si="14"/>
        <v>14454720</v>
      </c>
      <c r="K178" s="18">
        <f t="shared" si="15"/>
        <v>1.5374645772438867E-2</v>
      </c>
      <c r="L178" s="18">
        <f t="shared" si="16"/>
        <v>2.0126809011192699</v>
      </c>
      <c r="N178">
        <v>24</v>
      </c>
      <c r="P178">
        <v>10038</v>
      </c>
      <c r="Q178">
        <f t="shared" si="17"/>
        <v>0</v>
      </c>
    </row>
    <row r="179" spans="1:17">
      <c r="A179" s="18">
        <v>173</v>
      </c>
      <c r="B179" s="18" t="s">
        <v>1616</v>
      </c>
      <c r="C179" s="7" t="s">
        <v>940</v>
      </c>
      <c r="D179" s="18" t="s">
        <v>27</v>
      </c>
      <c r="E179" s="18">
        <v>7181824</v>
      </c>
      <c r="F179" s="7">
        <v>5005</v>
      </c>
      <c r="G179" s="7">
        <v>11</v>
      </c>
      <c r="H179" s="18">
        <f t="shared" si="12"/>
        <v>55055</v>
      </c>
      <c r="I179" s="18">
        <f t="shared" si="13"/>
        <v>420</v>
      </c>
      <c r="J179" s="18">
        <f t="shared" si="14"/>
        <v>2102100</v>
      </c>
      <c r="K179" s="18">
        <f t="shared" si="15"/>
        <v>7.6658798656163117E-3</v>
      </c>
      <c r="L179" s="18">
        <f t="shared" si="16"/>
        <v>0.29269723123262281</v>
      </c>
      <c r="N179">
        <v>7</v>
      </c>
      <c r="P179">
        <v>5005</v>
      </c>
      <c r="Q179">
        <f t="shared" si="17"/>
        <v>0</v>
      </c>
    </row>
    <row r="180" spans="1:17">
      <c r="A180" s="18">
        <v>174</v>
      </c>
      <c r="B180" s="18" t="s">
        <v>1616</v>
      </c>
      <c r="C180" s="7" t="s">
        <v>941</v>
      </c>
      <c r="D180" s="18" t="s">
        <v>27</v>
      </c>
      <c r="E180" s="18">
        <v>7181824</v>
      </c>
      <c r="F180" s="7">
        <v>4517</v>
      </c>
      <c r="G180" s="7">
        <v>19</v>
      </c>
      <c r="H180" s="18">
        <f t="shared" si="12"/>
        <v>85823</v>
      </c>
      <c r="I180" s="18">
        <f t="shared" si="13"/>
        <v>720</v>
      </c>
      <c r="J180" s="18">
        <f t="shared" si="14"/>
        <v>3252240</v>
      </c>
      <c r="K180" s="18">
        <f t="shared" si="15"/>
        <v>1.1950028293647965E-2</v>
      </c>
      <c r="L180" s="18">
        <f t="shared" si="16"/>
        <v>0.45284317744350183</v>
      </c>
      <c r="N180">
        <v>12</v>
      </c>
      <c r="P180">
        <v>4517</v>
      </c>
      <c r="Q180">
        <f t="shared" si="17"/>
        <v>0</v>
      </c>
    </row>
    <row r="181" spans="1:17">
      <c r="A181" s="18">
        <v>175</v>
      </c>
      <c r="B181" s="18" t="s">
        <v>1616</v>
      </c>
      <c r="C181" s="7" t="s">
        <v>942</v>
      </c>
      <c r="D181" s="18" t="s">
        <v>27</v>
      </c>
      <c r="E181" s="18">
        <v>7181824</v>
      </c>
      <c r="F181" s="7">
        <v>7624</v>
      </c>
      <c r="G181" s="7">
        <v>11</v>
      </c>
      <c r="H181" s="18">
        <f t="shared" si="12"/>
        <v>83864</v>
      </c>
      <c r="I181" s="18">
        <f t="shared" si="13"/>
        <v>480</v>
      </c>
      <c r="J181" s="18">
        <f t="shared" si="14"/>
        <v>3659520</v>
      </c>
      <c r="K181" s="18">
        <f t="shared" si="15"/>
        <v>1.1677256362729023E-2</v>
      </c>
      <c r="L181" s="18">
        <f t="shared" si="16"/>
        <v>0.50955300491908462</v>
      </c>
      <c r="N181">
        <v>8</v>
      </c>
      <c r="P181">
        <v>7624</v>
      </c>
      <c r="Q181">
        <f t="shared" si="17"/>
        <v>0</v>
      </c>
    </row>
    <row r="182" spans="1:17">
      <c r="A182" s="18">
        <v>176</v>
      </c>
      <c r="B182" s="18" t="s">
        <v>1616</v>
      </c>
      <c r="C182" s="7" t="s">
        <v>943</v>
      </c>
      <c r="D182" s="18" t="s">
        <v>27</v>
      </c>
      <c r="E182" s="18">
        <v>7181824</v>
      </c>
      <c r="F182" s="7">
        <v>6903</v>
      </c>
      <c r="G182" s="7">
        <v>19</v>
      </c>
      <c r="H182" s="18">
        <f t="shared" si="12"/>
        <v>131157</v>
      </c>
      <c r="I182" s="18">
        <f t="shared" si="13"/>
        <v>1140</v>
      </c>
      <c r="J182" s="18">
        <f t="shared" si="14"/>
        <v>7869420</v>
      </c>
      <c r="K182" s="18">
        <f t="shared" si="15"/>
        <v>1.8262352293790547E-2</v>
      </c>
      <c r="L182" s="18">
        <f t="shared" si="16"/>
        <v>1.0957411376274329</v>
      </c>
      <c r="N182">
        <v>19</v>
      </c>
      <c r="P182">
        <v>6903</v>
      </c>
      <c r="Q182">
        <f t="shared" si="17"/>
        <v>0</v>
      </c>
    </row>
    <row r="183" spans="1:17">
      <c r="A183" s="18">
        <v>177</v>
      </c>
      <c r="B183" s="18" t="s">
        <v>1616</v>
      </c>
      <c r="C183" s="7" t="s">
        <v>944</v>
      </c>
      <c r="D183" s="18" t="s">
        <v>27</v>
      </c>
      <c r="E183" s="18">
        <v>7181824</v>
      </c>
      <c r="F183" s="7">
        <v>7279</v>
      </c>
      <c r="G183" s="7">
        <v>17</v>
      </c>
      <c r="H183" s="18">
        <f t="shared" si="12"/>
        <v>123743</v>
      </c>
      <c r="I183" s="18">
        <f t="shared" si="13"/>
        <v>1560</v>
      </c>
      <c r="J183" s="18">
        <f t="shared" si="14"/>
        <v>11355240</v>
      </c>
      <c r="K183" s="18">
        <f t="shared" si="15"/>
        <v>1.7230024016183076E-2</v>
      </c>
      <c r="L183" s="18">
        <f t="shared" si="16"/>
        <v>1.5811080861909175</v>
      </c>
      <c r="N183">
        <v>26</v>
      </c>
      <c r="P183">
        <v>7279</v>
      </c>
      <c r="Q183">
        <f t="shared" si="17"/>
        <v>0</v>
      </c>
    </row>
    <row r="184" spans="1:17">
      <c r="A184" s="18">
        <v>178</v>
      </c>
      <c r="B184" s="18" t="s">
        <v>1616</v>
      </c>
      <c r="C184" s="7" t="s">
        <v>945</v>
      </c>
      <c r="D184" s="18" t="s">
        <v>27</v>
      </c>
      <c r="E184" s="18">
        <v>7181824</v>
      </c>
      <c r="F184" s="7">
        <v>2388</v>
      </c>
      <c r="G184" s="7">
        <v>27</v>
      </c>
      <c r="H184" s="18">
        <f t="shared" si="12"/>
        <v>64476</v>
      </c>
      <c r="I184" s="18">
        <f t="shared" si="13"/>
        <v>3240</v>
      </c>
      <c r="J184" s="18">
        <f t="shared" si="14"/>
        <v>7737120</v>
      </c>
      <c r="K184" s="18">
        <f t="shared" si="15"/>
        <v>8.9776636130320091E-3</v>
      </c>
      <c r="L184" s="18">
        <f t="shared" si="16"/>
        <v>1.0773196335638411</v>
      </c>
      <c r="N184">
        <v>54</v>
      </c>
      <c r="P184">
        <v>2388</v>
      </c>
      <c r="Q184">
        <f t="shared" si="17"/>
        <v>0</v>
      </c>
    </row>
    <row r="185" spans="1:17">
      <c r="A185" s="18">
        <v>179</v>
      </c>
      <c r="B185" s="18" t="s">
        <v>1616</v>
      </c>
      <c r="C185" s="7" t="s">
        <v>946</v>
      </c>
      <c r="D185" s="18" t="s">
        <v>27</v>
      </c>
      <c r="E185" s="18">
        <v>7181824</v>
      </c>
      <c r="F185" s="7">
        <v>2005</v>
      </c>
      <c r="G185" s="7">
        <v>19</v>
      </c>
      <c r="H185" s="18">
        <f t="shared" si="12"/>
        <v>38095</v>
      </c>
      <c r="I185" s="18">
        <f t="shared" si="13"/>
        <v>2820</v>
      </c>
      <c r="J185" s="18">
        <f t="shared" si="14"/>
        <v>5654100</v>
      </c>
      <c r="K185" s="18">
        <f t="shared" si="15"/>
        <v>5.3043627914022952E-3</v>
      </c>
      <c r="L185" s="18">
        <f t="shared" si="16"/>
        <v>0.7872791090397091</v>
      </c>
      <c r="N185">
        <v>47</v>
      </c>
      <c r="P185">
        <v>2005</v>
      </c>
      <c r="Q185">
        <f t="shared" si="17"/>
        <v>0</v>
      </c>
    </row>
    <row r="186" spans="1:17">
      <c r="A186" s="18">
        <v>180</v>
      </c>
      <c r="B186" s="18" t="s">
        <v>1616</v>
      </c>
      <c r="C186" s="7" t="s">
        <v>947</v>
      </c>
      <c r="D186" s="18" t="s">
        <v>27</v>
      </c>
      <c r="E186" s="18">
        <v>7181824</v>
      </c>
      <c r="F186" s="7">
        <v>2260</v>
      </c>
      <c r="G186" s="7">
        <v>11</v>
      </c>
      <c r="H186" s="18">
        <f t="shared" si="12"/>
        <v>24860</v>
      </c>
      <c r="I186" s="18">
        <f t="shared" si="13"/>
        <v>1500</v>
      </c>
      <c r="J186" s="18">
        <f t="shared" si="14"/>
        <v>3390000</v>
      </c>
      <c r="K186" s="18">
        <f t="shared" si="15"/>
        <v>3.4615161830754975E-3</v>
      </c>
      <c r="L186" s="18">
        <f t="shared" si="16"/>
        <v>0.47202493405574963</v>
      </c>
      <c r="N186">
        <v>25</v>
      </c>
      <c r="P186">
        <v>2260</v>
      </c>
      <c r="Q186">
        <f t="shared" si="17"/>
        <v>0</v>
      </c>
    </row>
    <row r="187" spans="1:17">
      <c r="A187" s="18">
        <v>181</v>
      </c>
      <c r="B187" s="18" t="s">
        <v>1616</v>
      </c>
      <c r="C187" s="7" t="s">
        <v>948</v>
      </c>
      <c r="D187" s="18" t="s">
        <v>27</v>
      </c>
      <c r="E187" s="18">
        <v>7181824</v>
      </c>
      <c r="F187" s="7">
        <v>8134</v>
      </c>
      <c r="G187" s="7">
        <v>33</v>
      </c>
      <c r="H187" s="18">
        <f t="shared" si="12"/>
        <v>268422</v>
      </c>
      <c r="I187" s="18">
        <f t="shared" si="13"/>
        <v>2640</v>
      </c>
      <c r="J187" s="18">
        <f t="shared" si="14"/>
        <v>21473760</v>
      </c>
      <c r="K187" s="18">
        <f t="shared" si="15"/>
        <v>3.7375184911242601E-2</v>
      </c>
      <c r="L187" s="18">
        <f t="shared" si="16"/>
        <v>2.9900147928994083</v>
      </c>
      <c r="N187">
        <v>44</v>
      </c>
      <c r="P187">
        <v>8134</v>
      </c>
      <c r="Q187">
        <f t="shared" si="17"/>
        <v>0</v>
      </c>
    </row>
    <row r="188" spans="1:17">
      <c r="A188" s="18">
        <v>182</v>
      </c>
      <c r="B188" s="18" t="s">
        <v>1616</v>
      </c>
      <c r="C188" s="7" t="s">
        <v>949</v>
      </c>
      <c r="D188" s="18" t="s">
        <v>27</v>
      </c>
      <c r="E188" s="18">
        <v>7181824</v>
      </c>
      <c r="F188" s="7">
        <v>3471</v>
      </c>
      <c r="G188" s="7">
        <v>20</v>
      </c>
      <c r="H188" s="18">
        <f t="shared" si="12"/>
        <v>69420</v>
      </c>
      <c r="I188" s="18">
        <f t="shared" si="13"/>
        <v>1320</v>
      </c>
      <c r="J188" s="18">
        <f t="shared" si="14"/>
        <v>4581720</v>
      </c>
      <c r="K188" s="18">
        <f t="shared" si="15"/>
        <v>9.6660681186283588E-3</v>
      </c>
      <c r="L188" s="18">
        <f t="shared" si="16"/>
        <v>0.63796049582947179</v>
      </c>
      <c r="N188">
        <v>22</v>
      </c>
      <c r="P188">
        <v>3471</v>
      </c>
      <c r="Q188">
        <f t="shared" si="17"/>
        <v>0</v>
      </c>
    </row>
    <row r="189" spans="1:17">
      <c r="A189" s="18">
        <v>183</v>
      </c>
      <c r="B189" s="18" t="s">
        <v>1616</v>
      </c>
      <c r="C189" s="7" t="s">
        <v>950</v>
      </c>
      <c r="D189" s="18" t="s">
        <v>27</v>
      </c>
      <c r="E189" s="18">
        <v>7181824</v>
      </c>
      <c r="F189" s="7">
        <v>2157</v>
      </c>
      <c r="G189" s="7">
        <v>2</v>
      </c>
      <c r="H189" s="18">
        <f t="shared" si="12"/>
        <v>4314</v>
      </c>
      <c r="I189" s="18">
        <f t="shared" si="13"/>
        <v>60</v>
      </c>
      <c r="J189" s="18">
        <f t="shared" si="14"/>
        <v>129420</v>
      </c>
      <c r="K189" s="18">
        <f t="shared" si="15"/>
        <v>6.0068305767448495E-4</v>
      </c>
      <c r="L189" s="18">
        <f t="shared" si="16"/>
        <v>1.8020491730234546E-2</v>
      </c>
      <c r="N189">
        <v>1</v>
      </c>
      <c r="P189">
        <v>2157</v>
      </c>
      <c r="Q189">
        <f t="shared" si="17"/>
        <v>0</v>
      </c>
    </row>
    <row r="190" spans="1:17">
      <c r="A190" s="18">
        <v>184</v>
      </c>
      <c r="B190" s="18" t="s">
        <v>1616</v>
      </c>
      <c r="C190" s="7" t="s">
        <v>951</v>
      </c>
      <c r="D190" s="18" t="s">
        <v>27</v>
      </c>
      <c r="E190" s="18">
        <v>7181824</v>
      </c>
      <c r="F190" s="7">
        <v>3573</v>
      </c>
      <c r="G190" s="7">
        <v>5</v>
      </c>
      <c r="H190" s="18">
        <f t="shared" si="12"/>
        <v>17865</v>
      </c>
      <c r="I190" s="18">
        <f t="shared" si="13"/>
        <v>360</v>
      </c>
      <c r="J190" s="18">
        <f t="shared" si="14"/>
        <v>1286280</v>
      </c>
      <c r="K190" s="18">
        <f t="shared" si="15"/>
        <v>2.4875296303557425E-3</v>
      </c>
      <c r="L190" s="18">
        <f t="shared" si="16"/>
        <v>0.17910213338561345</v>
      </c>
      <c r="N190">
        <v>6</v>
      </c>
      <c r="P190">
        <v>3573</v>
      </c>
      <c r="Q190">
        <f t="shared" si="17"/>
        <v>0</v>
      </c>
    </row>
    <row r="191" spans="1:17">
      <c r="A191" s="18">
        <v>185</v>
      </c>
      <c r="B191" s="18" t="s">
        <v>1616</v>
      </c>
      <c r="C191" s="7" t="s">
        <v>952</v>
      </c>
      <c r="D191" s="18" t="s">
        <v>27</v>
      </c>
      <c r="E191" s="18">
        <v>7181824</v>
      </c>
      <c r="F191" s="7">
        <v>4072</v>
      </c>
      <c r="G191" s="7">
        <v>5</v>
      </c>
      <c r="H191" s="18">
        <f t="shared" si="12"/>
        <v>20360</v>
      </c>
      <c r="I191" s="18">
        <f t="shared" si="13"/>
        <v>300</v>
      </c>
      <c r="J191" s="18">
        <f t="shared" si="14"/>
        <v>1221600</v>
      </c>
      <c r="K191" s="18">
        <f t="shared" si="15"/>
        <v>2.834934412205033E-3</v>
      </c>
      <c r="L191" s="18">
        <f t="shared" si="16"/>
        <v>0.17009606473230199</v>
      </c>
      <c r="N191">
        <v>5</v>
      </c>
      <c r="P191">
        <v>4072</v>
      </c>
      <c r="Q191">
        <f t="shared" si="17"/>
        <v>0</v>
      </c>
    </row>
    <row r="192" spans="1:17">
      <c r="A192" s="18">
        <v>186</v>
      </c>
      <c r="B192" s="18" t="s">
        <v>1616</v>
      </c>
      <c r="C192" s="7" t="s">
        <v>953</v>
      </c>
      <c r="D192" s="18" t="s">
        <v>27</v>
      </c>
      <c r="E192" s="18">
        <v>7181824</v>
      </c>
      <c r="F192" s="7">
        <v>6022</v>
      </c>
      <c r="G192" s="7">
        <v>24</v>
      </c>
      <c r="H192" s="18">
        <f t="shared" si="12"/>
        <v>144528</v>
      </c>
      <c r="I192" s="18">
        <f t="shared" si="13"/>
        <v>1440</v>
      </c>
      <c r="J192" s="18">
        <f t="shared" si="14"/>
        <v>8671680</v>
      </c>
      <c r="K192" s="18">
        <f t="shared" si="15"/>
        <v>2.0124135595636986E-2</v>
      </c>
      <c r="L192" s="18">
        <f t="shared" si="16"/>
        <v>1.2074481357382192</v>
      </c>
      <c r="N192">
        <v>24</v>
      </c>
      <c r="P192">
        <v>6022</v>
      </c>
      <c r="Q192">
        <f t="shared" si="17"/>
        <v>0</v>
      </c>
    </row>
    <row r="193" spans="1:17">
      <c r="A193" s="18">
        <v>187</v>
      </c>
      <c r="B193" s="18" t="s">
        <v>1616</v>
      </c>
      <c r="C193" s="7" t="s">
        <v>954</v>
      </c>
      <c r="D193" s="18" t="s">
        <v>27</v>
      </c>
      <c r="E193" s="18">
        <v>7181824</v>
      </c>
      <c r="F193" s="7">
        <v>5923</v>
      </c>
      <c r="G193" s="7">
        <v>21</v>
      </c>
      <c r="H193" s="18">
        <f t="shared" si="12"/>
        <v>124383</v>
      </c>
      <c r="I193" s="18">
        <f t="shared" si="13"/>
        <v>2160</v>
      </c>
      <c r="J193" s="18">
        <f t="shared" si="14"/>
        <v>12793680</v>
      </c>
      <c r="K193" s="18">
        <f t="shared" si="15"/>
        <v>1.7319137868040207E-2</v>
      </c>
      <c r="L193" s="18">
        <f t="shared" si="16"/>
        <v>1.7813970378555644</v>
      </c>
      <c r="N193">
        <v>36</v>
      </c>
      <c r="P193">
        <v>5923</v>
      </c>
      <c r="Q193">
        <f t="shared" si="17"/>
        <v>0</v>
      </c>
    </row>
    <row r="194" spans="1:17">
      <c r="A194" s="18">
        <v>188</v>
      </c>
      <c r="B194" s="18" t="s">
        <v>1616</v>
      </c>
      <c r="C194" s="7" t="s">
        <v>955</v>
      </c>
      <c r="D194" s="18" t="s">
        <v>27</v>
      </c>
      <c r="E194" s="18">
        <v>7181824</v>
      </c>
      <c r="F194" s="7">
        <v>4232</v>
      </c>
      <c r="G194" s="7">
        <v>8</v>
      </c>
      <c r="H194" s="18">
        <f t="shared" si="12"/>
        <v>33856</v>
      </c>
      <c r="I194" s="18">
        <f t="shared" si="13"/>
        <v>1920</v>
      </c>
      <c r="J194" s="18">
        <f t="shared" si="14"/>
        <v>8125440</v>
      </c>
      <c r="K194" s="18">
        <f t="shared" si="15"/>
        <v>4.7141227632423186E-3</v>
      </c>
      <c r="L194" s="18">
        <f t="shared" si="16"/>
        <v>1.1313894631781565</v>
      </c>
      <c r="N194">
        <v>32</v>
      </c>
      <c r="P194">
        <v>4232</v>
      </c>
      <c r="Q194">
        <f t="shared" si="17"/>
        <v>0</v>
      </c>
    </row>
    <row r="195" spans="1:17">
      <c r="A195" s="18">
        <v>189</v>
      </c>
      <c r="B195" s="18" t="s">
        <v>1616</v>
      </c>
      <c r="C195" s="7" t="s">
        <v>956</v>
      </c>
      <c r="D195" s="18" t="s">
        <v>27</v>
      </c>
      <c r="E195" s="18">
        <v>7181824</v>
      </c>
      <c r="F195" s="7">
        <v>5209</v>
      </c>
      <c r="G195" s="7">
        <v>19</v>
      </c>
      <c r="H195" s="18">
        <f t="shared" si="12"/>
        <v>98971</v>
      </c>
      <c r="I195" s="18">
        <f t="shared" si="13"/>
        <v>2460</v>
      </c>
      <c r="J195" s="18">
        <f t="shared" si="14"/>
        <v>12814140</v>
      </c>
      <c r="K195" s="18">
        <f t="shared" si="15"/>
        <v>1.3780760987737934E-2</v>
      </c>
      <c r="L195" s="18">
        <f t="shared" si="16"/>
        <v>1.7842458963071219</v>
      </c>
      <c r="N195">
        <v>41</v>
      </c>
      <c r="P195">
        <v>5209</v>
      </c>
      <c r="Q195">
        <f t="shared" si="17"/>
        <v>0</v>
      </c>
    </row>
    <row r="196" spans="1:17">
      <c r="A196" s="18">
        <v>190</v>
      </c>
      <c r="B196" s="18" t="s">
        <v>1616</v>
      </c>
      <c r="C196" s="7" t="s">
        <v>187</v>
      </c>
      <c r="D196" s="18" t="s">
        <v>27</v>
      </c>
      <c r="E196" s="18">
        <v>7181824</v>
      </c>
      <c r="F196" s="7">
        <v>4353</v>
      </c>
      <c r="G196" s="7">
        <v>5</v>
      </c>
      <c r="H196" s="18">
        <f t="shared" si="12"/>
        <v>21765</v>
      </c>
      <c r="I196" s="18">
        <f t="shared" si="13"/>
        <v>1500</v>
      </c>
      <c r="J196" s="18">
        <f t="shared" si="14"/>
        <v>6529500</v>
      </c>
      <c r="K196" s="18">
        <f t="shared" si="15"/>
        <v>3.0305671651101448E-3</v>
      </c>
      <c r="L196" s="18">
        <f t="shared" si="16"/>
        <v>0.90917014953304343</v>
      </c>
      <c r="N196">
        <v>25</v>
      </c>
      <c r="P196">
        <v>4353</v>
      </c>
      <c r="Q196">
        <f t="shared" si="17"/>
        <v>0</v>
      </c>
    </row>
    <row r="197" spans="1:17">
      <c r="A197" s="18">
        <v>191</v>
      </c>
      <c r="B197" s="18" t="s">
        <v>1616</v>
      </c>
      <c r="C197" s="7" t="s">
        <v>957</v>
      </c>
      <c r="D197" s="18" t="s">
        <v>27</v>
      </c>
      <c r="E197" s="18">
        <v>7181824</v>
      </c>
      <c r="F197" s="7">
        <v>4410</v>
      </c>
      <c r="G197" s="7">
        <v>10</v>
      </c>
      <c r="H197" s="18">
        <f t="shared" si="12"/>
        <v>44100</v>
      </c>
      <c r="I197" s="18">
        <f t="shared" si="13"/>
        <v>1980</v>
      </c>
      <c r="J197" s="18">
        <f t="shared" si="14"/>
        <v>8731800</v>
      </c>
      <c r="K197" s="18">
        <f t="shared" si="15"/>
        <v>6.1405013545305486E-3</v>
      </c>
      <c r="L197" s="18">
        <f t="shared" si="16"/>
        <v>1.2158192681970486</v>
      </c>
      <c r="N197">
        <v>33</v>
      </c>
      <c r="P197">
        <v>4410</v>
      </c>
      <c r="Q197">
        <f t="shared" si="17"/>
        <v>0</v>
      </c>
    </row>
    <row r="198" spans="1:17">
      <c r="A198" s="18">
        <v>192</v>
      </c>
      <c r="B198" s="18" t="s">
        <v>1616</v>
      </c>
      <c r="C198" s="7" t="s">
        <v>958</v>
      </c>
      <c r="D198" s="18" t="s">
        <v>27</v>
      </c>
      <c r="E198" s="18">
        <v>7181824</v>
      </c>
      <c r="F198" s="7">
        <v>4609</v>
      </c>
      <c r="G198" s="7">
        <v>9</v>
      </c>
      <c r="H198" s="18">
        <f t="shared" ref="H198:H261" si="18">G198*F198</f>
        <v>41481</v>
      </c>
      <c r="I198" s="18">
        <f t="shared" ref="I198:I261" si="19">N198*60</f>
        <v>2340</v>
      </c>
      <c r="J198" s="18">
        <f t="shared" ref="J198:J261" si="20">I198*F198</f>
        <v>10785060</v>
      </c>
      <c r="K198" s="18">
        <f t="shared" ref="K198:K261" si="21">H198/E198</f>
        <v>5.7758307638839379E-3</v>
      </c>
      <c r="L198" s="18">
        <f t="shared" ref="L198:L261" si="22">J198/E198</f>
        <v>1.5017159986098239</v>
      </c>
      <c r="N198">
        <v>39</v>
      </c>
      <c r="P198">
        <v>4609</v>
      </c>
      <c r="Q198">
        <f t="shared" si="17"/>
        <v>0</v>
      </c>
    </row>
    <row r="199" spans="1:17">
      <c r="A199" s="18">
        <v>193</v>
      </c>
      <c r="B199" s="18" t="s">
        <v>1616</v>
      </c>
      <c r="C199" s="7" t="s">
        <v>959</v>
      </c>
      <c r="D199" s="18" t="s">
        <v>27</v>
      </c>
      <c r="E199" s="18">
        <v>7181824</v>
      </c>
      <c r="F199" s="7">
        <v>3232</v>
      </c>
      <c r="G199" s="7">
        <v>13</v>
      </c>
      <c r="H199" s="18">
        <f t="shared" si="18"/>
        <v>42016</v>
      </c>
      <c r="I199" s="18">
        <f t="shared" si="19"/>
        <v>1440</v>
      </c>
      <c r="J199" s="18">
        <f t="shared" si="20"/>
        <v>4654080</v>
      </c>
      <c r="K199" s="18">
        <f t="shared" si="21"/>
        <v>5.8503243744207597E-3</v>
      </c>
      <c r="L199" s="18">
        <f t="shared" si="22"/>
        <v>0.64803593070506882</v>
      </c>
      <c r="N199">
        <v>24</v>
      </c>
      <c r="P199">
        <v>3232</v>
      </c>
      <c r="Q199">
        <f t="shared" si="17"/>
        <v>0</v>
      </c>
    </row>
    <row r="200" spans="1:17">
      <c r="A200" s="18">
        <v>194</v>
      </c>
      <c r="B200" s="18" t="s">
        <v>1616</v>
      </c>
      <c r="C200" s="7" t="s">
        <v>960</v>
      </c>
      <c r="D200" s="18" t="s">
        <v>27</v>
      </c>
      <c r="E200" s="18">
        <v>7181824</v>
      </c>
      <c r="F200" s="7">
        <v>5890</v>
      </c>
      <c r="G200" s="7">
        <v>5</v>
      </c>
      <c r="H200" s="18">
        <f t="shared" si="18"/>
        <v>29450</v>
      </c>
      <c r="I200" s="18">
        <f t="shared" si="19"/>
        <v>720</v>
      </c>
      <c r="J200" s="18">
        <f t="shared" si="20"/>
        <v>4240800</v>
      </c>
      <c r="K200" s="18">
        <f t="shared" si="21"/>
        <v>4.1006295893633703E-3</v>
      </c>
      <c r="L200" s="18">
        <f t="shared" si="22"/>
        <v>0.59049066086832536</v>
      </c>
      <c r="N200">
        <v>12</v>
      </c>
      <c r="P200">
        <v>5890</v>
      </c>
      <c r="Q200">
        <f t="shared" ref="Q200:Q263" si="23">P200-F200</f>
        <v>0</v>
      </c>
    </row>
    <row r="201" spans="1:17">
      <c r="A201" s="18">
        <v>195</v>
      </c>
      <c r="B201" s="18" t="s">
        <v>1616</v>
      </c>
      <c r="C201" s="7" t="s">
        <v>961</v>
      </c>
      <c r="D201" s="18" t="s">
        <v>27</v>
      </c>
      <c r="E201" s="18">
        <v>7181824</v>
      </c>
      <c r="F201" s="7">
        <v>3230</v>
      </c>
      <c r="G201" s="7">
        <v>1</v>
      </c>
      <c r="H201" s="18">
        <f t="shared" si="18"/>
        <v>3230</v>
      </c>
      <c r="I201" s="18">
        <f t="shared" si="19"/>
        <v>360</v>
      </c>
      <c r="J201" s="18">
        <f t="shared" si="20"/>
        <v>1162800</v>
      </c>
      <c r="K201" s="18">
        <f t="shared" si="21"/>
        <v>4.4974647109146645E-4</v>
      </c>
      <c r="L201" s="18">
        <f t="shared" si="22"/>
        <v>0.16190872959292793</v>
      </c>
      <c r="N201">
        <v>6</v>
      </c>
      <c r="P201">
        <v>3230</v>
      </c>
      <c r="Q201">
        <f t="shared" si="23"/>
        <v>0</v>
      </c>
    </row>
    <row r="202" spans="1:17">
      <c r="A202" s="18">
        <v>196</v>
      </c>
      <c r="B202" s="18" t="s">
        <v>1616</v>
      </c>
      <c r="C202" s="7" t="s">
        <v>962</v>
      </c>
      <c r="D202" s="18" t="s">
        <v>27</v>
      </c>
      <c r="E202" s="18">
        <v>7181824</v>
      </c>
      <c r="F202" s="7">
        <v>3963</v>
      </c>
      <c r="G202" s="7">
        <v>7</v>
      </c>
      <c r="H202" s="18">
        <f t="shared" si="18"/>
        <v>27741</v>
      </c>
      <c r="I202" s="18">
        <f t="shared" si="19"/>
        <v>300</v>
      </c>
      <c r="J202" s="18">
        <f t="shared" si="20"/>
        <v>1188900</v>
      </c>
      <c r="K202" s="18">
        <f t="shared" si="21"/>
        <v>3.8626677568261211E-3</v>
      </c>
      <c r="L202" s="18">
        <f t="shared" si="22"/>
        <v>0.1655429038639766</v>
      </c>
      <c r="N202">
        <v>5</v>
      </c>
      <c r="P202">
        <v>3963</v>
      </c>
      <c r="Q202">
        <f t="shared" si="23"/>
        <v>0</v>
      </c>
    </row>
    <row r="203" spans="1:17">
      <c r="A203" s="18">
        <v>197</v>
      </c>
      <c r="B203" s="18" t="s">
        <v>1616</v>
      </c>
      <c r="C203" s="7" t="s">
        <v>963</v>
      </c>
      <c r="D203" s="18" t="s">
        <v>27</v>
      </c>
      <c r="E203" s="18">
        <v>7181824</v>
      </c>
      <c r="F203" s="7">
        <v>4613</v>
      </c>
      <c r="G203" s="7">
        <v>16</v>
      </c>
      <c r="H203" s="18">
        <f t="shared" si="18"/>
        <v>73808</v>
      </c>
      <c r="I203" s="18">
        <f t="shared" si="19"/>
        <v>2040</v>
      </c>
      <c r="J203" s="18">
        <f t="shared" si="20"/>
        <v>9410520</v>
      </c>
      <c r="K203" s="18">
        <f t="shared" si="21"/>
        <v>1.0277054965423825E-2</v>
      </c>
      <c r="L203" s="18">
        <f t="shared" si="22"/>
        <v>1.3103245080915378</v>
      </c>
      <c r="N203">
        <v>34</v>
      </c>
      <c r="P203">
        <v>4613</v>
      </c>
      <c r="Q203">
        <f t="shared" si="23"/>
        <v>0</v>
      </c>
    </row>
    <row r="204" spans="1:17">
      <c r="A204" s="18">
        <v>198</v>
      </c>
      <c r="B204" s="18" t="s">
        <v>1616</v>
      </c>
      <c r="C204" s="7" t="s">
        <v>964</v>
      </c>
      <c r="D204" s="18" t="s">
        <v>27</v>
      </c>
      <c r="E204" s="18">
        <v>7181824</v>
      </c>
      <c r="F204" s="7">
        <v>5426</v>
      </c>
      <c r="G204" s="7">
        <v>35</v>
      </c>
      <c r="H204" s="18">
        <f t="shared" si="18"/>
        <v>189910</v>
      </c>
      <c r="I204" s="18">
        <f t="shared" si="19"/>
        <v>2040</v>
      </c>
      <c r="J204" s="18">
        <f t="shared" si="20"/>
        <v>11069040</v>
      </c>
      <c r="K204" s="18">
        <f t="shared" si="21"/>
        <v>2.6443143134668851E-2</v>
      </c>
      <c r="L204" s="18">
        <f t="shared" si="22"/>
        <v>1.5412574855635559</v>
      </c>
      <c r="N204">
        <v>34</v>
      </c>
      <c r="P204">
        <v>5426</v>
      </c>
      <c r="Q204">
        <f t="shared" si="23"/>
        <v>0</v>
      </c>
    </row>
    <row r="205" spans="1:17">
      <c r="A205" s="18">
        <v>199</v>
      </c>
      <c r="B205" s="18" t="s">
        <v>1616</v>
      </c>
      <c r="C205" s="7" t="s">
        <v>965</v>
      </c>
      <c r="D205" s="18" t="s">
        <v>27</v>
      </c>
      <c r="E205" s="18">
        <v>7181824</v>
      </c>
      <c r="F205" s="7">
        <v>4980</v>
      </c>
      <c r="G205" s="7">
        <v>3</v>
      </c>
      <c r="H205" s="18">
        <f t="shared" si="18"/>
        <v>14940</v>
      </c>
      <c r="I205" s="18">
        <f t="shared" si="19"/>
        <v>540</v>
      </c>
      <c r="J205" s="18">
        <f t="shared" si="20"/>
        <v>2689200</v>
      </c>
      <c r="K205" s="18">
        <f t="shared" si="21"/>
        <v>2.080251479289941E-3</v>
      </c>
      <c r="L205" s="18">
        <f t="shared" si="22"/>
        <v>0.37444526627218933</v>
      </c>
      <c r="N205">
        <v>9</v>
      </c>
      <c r="P205">
        <v>4980</v>
      </c>
      <c r="Q205">
        <f t="shared" si="23"/>
        <v>0</v>
      </c>
    </row>
    <row r="206" spans="1:17">
      <c r="A206" s="18">
        <v>200</v>
      </c>
      <c r="B206" s="18" t="s">
        <v>1616</v>
      </c>
      <c r="C206" s="7" t="s">
        <v>966</v>
      </c>
      <c r="D206" s="18" t="s">
        <v>27</v>
      </c>
      <c r="E206" s="18">
        <v>7181824</v>
      </c>
      <c r="F206" s="7">
        <v>4998</v>
      </c>
      <c r="G206" s="7">
        <v>12</v>
      </c>
      <c r="H206" s="18">
        <f t="shared" si="18"/>
        <v>59976</v>
      </c>
      <c r="I206" s="18">
        <f t="shared" si="19"/>
        <v>2880</v>
      </c>
      <c r="J206" s="18">
        <f t="shared" si="20"/>
        <v>14394240</v>
      </c>
      <c r="K206" s="18">
        <f t="shared" si="21"/>
        <v>8.3510818421615451E-3</v>
      </c>
      <c r="L206" s="18">
        <f t="shared" si="22"/>
        <v>2.0042596421187708</v>
      </c>
      <c r="N206">
        <v>48</v>
      </c>
      <c r="P206">
        <v>4998</v>
      </c>
      <c r="Q206">
        <f t="shared" si="23"/>
        <v>0</v>
      </c>
    </row>
    <row r="207" spans="1:17">
      <c r="A207" s="18">
        <v>201</v>
      </c>
      <c r="B207" s="18" t="s">
        <v>1616</v>
      </c>
      <c r="C207" s="7" t="s">
        <v>967</v>
      </c>
      <c r="D207" s="18" t="s">
        <v>27</v>
      </c>
      <c r="E207" s="18">
        <v>7181824</v>
      </c>
      <c r="F207" s="7">
        <v>6637</v>
      </c>
      <c r="G207" s="7">
        <v>20</v>
      </c>
      <c r="H207" s="18">
        <f t="shared" si="18"/>
        <v>132740</v>
      </c>
      <c r="I207" s="18">
        <f t="shared" si="19"/>
        <v>1740</v>
      </c>
      <c r="J207" s="18">
        <f t="shared" si="20"/>
        <v>11548380</v>
      </c>
      <c r="K207" s="18">
        <f t="shared" si="21"/>
        <v>1.8482769836743424E-2</v>
      </c>
      <c r="L207" s="18">
        <f t="shared" si="22"/>
        <v>1.6080009757966778</v>
      </c>
      <c r="N207">
        <v>29</v>
      </c>
      <c r="P207">
        <v>6637</v>
      </c>
      <c r="Q207">
        <f t="shared" si="23"/>
        <v>0</v>
      </c>
    </row>
    <row r="208" spans="1:17">
      <c r="A208" s="18">
        <v>202</v>
      </c>
      <c r="B208" s="18" t="s">
        <v>1616</v>
      </c>
      <c r="C208" s="7" t="s">
        <v>968</v>
      </c>
      <c r="D208" s="18" t="s">
        <v>27</v>
      </c>
      <c r="E208" s="18">
        <v>7181824</v>
      </c>
      <c r="F208" s="7">
        <v>4783</v>
      </c>
      <c r="G208" s="7">
        <v>11</v>
      </c>
      <c r="H208" s="18">
        <f t="shared" si="18"/>
        <v>52613</v>
      </c>
      <c r="I208" s="18">
        <f t="shared" si="19"/>
        <v>1020</v>
      </c>
      <c r="J208" s="18">
        <f t="shared" si="20"/>
        <v>4878660</v>
      </c>
      <c r="K208" s="18">
        <f t="shared" si="21"/>
        <v>7.3258548246239391E-3</v>
      </c>
      <c r="L208" s="18">
        <f t="shared" si="22"/>
        <v>0.67930653828331078</v>
      </c>
      <c r="N208">
        <v>17</v>
      </c>
      <c r="P208">
        <v>4783</v>
      </c>
      <c r="Q208">
        <f t="shared" si="23"/>
        <v>0</v>
      </c>
    </row>
    <row r="209" spans="1:17">
      <c r="A209" s="18">
        <v>203</v>
      </c>
      <c r="B209" s="18" t="s">
        <v>1616</v>
      </c>
      <c r="C209" s="7" t="s">
        <v>969</v>
      </c>
      <c r="D209" s="18" t="s">
        <v>27</v>
      </c>
      <c r="E209" s="18">
        <v>7181824</v>
      </c>
      <c r="F209" s="7">
        <v>6608</v>
      </c>
      <c r="G209" s="7">
        <v>9</v>
      </c>
      <c r="H209" s="18">
        <f t="shared" si="18"/>
        <v>59472</v>
      </c>
      <c r="I209" s="18">
        <f t="shared" si="19"/>
        <v>2760</v>
      </c>
      <c r="J209" s="18">
        <f t="shared" si="20"/>
        <v>18238080</v>
      </c>
      <c r="K209" s="18">
        <f t="shared" si="21"/>
        <v>8.2809046838240533E-3</v>
      </c>
      <c r="L209" s="18">
        <f t="shared" si="22"/>
        <v>2.5394774363727097</v>
      </c>
      <c r="N209">
        <v>46</v>
      </c>
      <c r="P209">
        <v>6608</v>
      </c>
      <c r="Q209">
        <f t="shared" si="23"/>
        <v>0</v>
      </c>
    </row>
    <row r="210" spans="1:17">
      <c r="A210" s="18">
        <v>204</v>
      </c>
      <c r="B210" s="18" t="s">
        <v>1616</v>
      </c>
      <c r="C210" s="7" t="s">
        <v>970</v>
      </c>
      <c r="D210" s="18" t="s">
        <v>27</v>
      </c>
      <c r="E210" s="18">
        <v>7181824</v>
      </c>
      <c r="F210" s="7">
        <v>3501</v>
      </c>
      <c r="G210" s="7">
        <v>3</v>
      </c>
      <c r="H210" s="18">
        <f t="shared" si="18"/>
        <v>10503</v>
      </c>
      <c r="I210" s="18">
        <f t="shared" si="19"/>
        <v>1080</v>
      </c>
      <c r="J210" s="18">
        <f t="shared" si="20"/>
        <v>3781080</v>
      </c>
      <c r="K210" s="18">
        <f t="shared" si="21"/>
        <v>1.4624418532116633E-3</v>
      </c>
      <c r="L210" s="18">
        <f t="shared" si="22"/>
        <v>0.52647906715619874</v>
      </c>
      <c r="N210">
        <v>18</v>
      </c>
      <c r="P210">
        <v>3501</v>
      </c>
      <c r="Q210">
        <f t="shared" si="23"/>
        <v>0</v>
      </c>
    </row>
    <row r="211" spans="1:17">
      <c r="A211" s="18">
        <v>205</v>
      </c>
      <c r="B211" s="18" t="s">
        <v>1616</v>
      </c>
      <c r="C211" s="7" t="s">
        <v>971</v>
      </c>
      <c r="D211" s="18" t="s">
        <v>27</v>
      </c>
      <c r="E211" s="18">
        <v>7181824</v>
      </c>
      <c r="F211" s="7">
        <v>6469</v>
      </c>
      <c r="G211" s="7">
        <v>4</v>
      </c>
      <c r="H211" s="18">
        <f t="shared" si="18"/>
        <v>25876</v>
      </c>
      <c r="I211" s="18">
        <f t="shared" si="19"/>
        <v>1440</v>
      </c>
      <c r="J211" s="18">
        <f t="shared" si="20"/>
        <v>9315360</v>
      </c>
      <c r="K211" s="18">
        <f t="shared" si="21"/>
        <v>3.6029844228986953E-3</v>
      </c>
      <c r="L211" s="18">
        <f t="shared" si="22"/>
        <v>1.2970743922435304</v>
      </c>
      <c r="N211">
        <v>24</v>
      </c>
      <c r="P211">
        <v>6469</v>
      </c>
      <c r="Q211">
        <f t="shared" si="23"/>
        <v>0</v>
      </c>
    </row>
    <row r="212" spans="1:17">
      <c r="A212" s="18">
        <v>206</v>
      </c>
      <c r="B212" s="18" t="s">
        <v>1616</v>
      </c>
      <c r="C212" s="7" t="s">
        <v>972</v>
      </c>
      <c r="D212" s="18" t="s">
        <v>27</v>
      </c>
      <c r="E212" s="18">
        <v>7181824</v>
      </c>
      <c r="F212" s="7">
        <v>2591</v>
      </c>
      <c r="G212" s="7">
        <v>3</v>
      </c>
      <c r="H212" s="18">
        <f t="shared" si="18"/>
        <v>7773</v>
      </c>
      <c r="I212" s="18">
        <f t="shared" si="19"/>
        <v>360</v>
      </c>
      <c r="J212" s="18">
        <f t="shared" si="20"/>
        <v>932760</v>
      </c>
      <c r="K212" s="18">
        <f t="shared" si="21"/>
        <v>1.0823155788835816E-3</v>
      </c>
      <c r="L212" s="18">
        <f t="shared" si="22"/>
        <v>0.1298778694660298</v>
      </c>
      <c r="N212">
        <v>6</v>
      </c>
      <c r="P212">
        <v>2591</v>
      </c>
      <c r="Q212">
        <f t="shared" si="23"/>
        <v>0</v>
      </c>
    </row>
    <row r="213" spans="1:17">
      <c r="A213" s="18">
        <v>207</v>
      </c>
      <c r="B213" s="18" t="s">
        <v>1616</v>
      </c>
      <c r="C213" s="7" t="s">
        <v>973</v>
      </c>
      <c r="D213" s="18" t="s">
        <v>27</v>
      </c>
      <c r="E213" s="18">
        <v>7181824</v>
      </c>
      <c r="F213" s="7">
        <v>6281</v>
      </c>
      <c r="G213" s="7">
        <v>1</v>
      </c>
      <c r="H213" s="18">
        <f t="shared" si="18"/>
        <v>6281</v>
      </c>
      <c r="I213" s="18">
        <f t="shared" si="19"/>
        <v>600</v>
      </c>
      <c r="J213" s="18">
        <f t="shared" si="20"/>
        <v>3768600</v>
      </c>
      <c r="K213" s="18">
        <f t="shared" si="21"/>
        <v>8.7456891174164111E-4</v>
      </c>
      <c r="L213" s="18">
        <f t="shared" si="22"/>
        <v>0.52474134704498465</v>
      </c>
      <c r="N213">
        <v>10</v>
      </c>
      <c r="P213">
        <v>6281</v>
      </c>
      <c r="Q213">
        <f t="shared" si="23"/>
        <v>0</v>
      </c>
    </row>
    <row r="214" spans="1:17">
      <c r="A214" s="18">
        <v>208</v>
      </c>
      <c r="B214" s="18" t="s">
        <v>1616</v>
      </c>
      <c r="C214" s="7" t="s">
        <v>974</v>
      </c>
      <c r="D214" s="18" t="s">
        <v>27</v>
      </c>
      <c r="E214" s="18">
        <v>7181824</v>
      </c>
      <c r="F214" s="7">
        <v>6915</v>
      </c>
      <c r="G214" s="7">
        <v>3</v>
      </c>
      <c r="H214" s="18">
        <f t="shared" si="18"/>
        <v>20745</v>
      </c>
      <c r="I214" s="18">
        <f t="shared" si="19"/>
        <v>2400</v>
      </c>
      <c r="J214" s="18">
        <f t="shared" si="20"/>
        <v>16596000</v>
      </c>
      <c r="K214" s="18">
        <f t="shared" si="21"/>
        <v>2.8885419637128397E-3</v>
      </c>
      <c r="L214" s="18">
        <f t="shared" si="22"/>
        <v>2.3108335709702716</v>
      </c>
      <c r="N214">
        <v>40</v>
      </c>
      <c r="P214">
        <v>6915</v>
      </c>
      <c r="Q214">
        <f t="shared" si="23"/>
        <v>0</v>
      </c>
    </row>
    <row r="215" spans="1:17">
      <c r="A215" s="18">
        <v>209</v>
      </c>
      <c r="B215" s="18" t="s">
        <v>1616</v>
      </c>
      <c r="C215" s="7" t="s">
        <v>975</v>
      </c>
      <c r="D215" s="18" t="s">
        <v>27</v>
      </c>
      <c r="E215" s="18">
        <v>7181824</v>
      </c>
      <c r="F215" s="7">
        <v>3925</v>
      </c>
      <c r="G215" s="7">
        <v>1</v>
      </c>
      <c r="H215" s="18">
        <f t="shared" si="18"/>
        <v>3925</v>
      </c>
      <c r="I215" s="18">
        <f t="shared" si="19"/>
        <v>780</v>
      </c>
      <c r="J215" s="18">
        <f t="shared" si="20"/>
        <v>3061500</v>
      </c>
      <c r="K215" s="18">
        <f t="shared" si="21"/>
        <v>5.4651854459257152E-4</v>
      </c>
      <c r="L215" s="18">
        <f t="shared" si="22"/>
        <v>0.42628446478220572</v>
      </c>
      <c r="N215">
        <v>13</v>
      </c>
      <c r="P215">
        <v>3925</v>
      </c>
      <c r="Q215">
        <f t="shared" si="23"/>
        <v>0</v>
      </c>
    </row>
    <row r="216" spans="1:17">
      <c r="A216" s="18">
        <v>210</v>
      </c>
      <c r="B216" s="18" t="s">
        <v>1616</v>
      </c>
      <c r="C216" s="7" t="s">
        <v>976</v>
      </c>
      <c r="D216" s="18" t="s">
        <v>27</v>
      </c>
      <c r="E216" s="18">
        <v>7181824</v>
      </c>
      <c r="F216" s="7">
        <v>3805</v>
      </c>
      <c r="G216" s="7">
        <v>8</v>
      </c>
      <c r="H216" s="18">
        <f t="shared" si="18"/>
        <v>30440</v>
      </c>
      <c r="I216" s="18">
        <f t="shared" si="19"/>
        <v>780</v>
      </c>
      <c r="J216" s="18">
        <f t="shared" si="20"/>
        <v>2967900</v>
      </c>
      <c r="K216" s="18">
        <f t="shared" si="21"/>
        <v>4.2384775789548728E-3</v>
      </c>
      <c r="L216" s="18">
        <f t="shared" si="22"/>
        <v>0.41325156394810009</v>
      </c>
      <c r="N216">
        <v>13</v>
      </c>
      <c r="P216">
        <v>3805</v>
      </c>
      <c r="Q216">
        <f t="shared" si="23"/>
        <v>0</v>
      </c>
    </row>
    <row r="217" spans="1:17">
      <c r="A217" s="18">
        <v>211</v>
      </c>
      <c r="B217" s="18" t="s">
        <v>1616</v>
      </c>
      <c r="C217" s="7" t="s">
        <v>977</v>
      </c>
      <c r="D217" s="18" t="s">
        <v>27</v>
      </c>
      <c r="E217" s="18">
        <v>7181824</v>
      </c>
      <c r="F217" s="7">
        <v>7925</v>
      </c>
      <c r="G217" s="7">
        <v>21</v>
      </c>
      <c r="H217" s="18">
        <f t="shared" si="18"/>
        <v>166425</v>
      </c>
      <c r="I217" s="18">
        <f t="shared" si="19"/>
        <v>2520</v>
      </c>
      <c r="J217" s="18">
        <f t="shared" si="20"/>
        <v>19971000</v>
      </c>
      <c r="K217" s="18">
        <f t="shared" si="21"/>
        <v>2.3173082492692666E-2</v>
      </c>
      <c r="L217" s="18">
        <f t="shared" si="22"/>
        <v>2.7807698991231198</v>
      </c>
      <c r="N217">
        <v>42</v>
      </c>
      <c r="P217">
        <v>7925</v>
      </c>
      <c r="Q217">
        <f t="shared" si="23"/>
        <v>0</v>
      </c>
    </row>
    <row r="218" spans="1:17">
      <c r="A218" s="18">
        <v>212</v>
      </c>
      <c r="B218" s="18" t="s">
        <v>1616</v>
      </c>
      <c r="C218" s="7" t="s">
        <v>978</v>
      </c>
      <c r="D218" s="18" t="s">
        <v>27</v>
      </c>
      <c r="E218" s="18">
        <v>7181824</v>
      </c>
      <c r="F218" s="7">
        <v>5919</v>
      </c>
      <c r="G218" s="7">
        <v>27</v>
      </c>
      <c r="H218" s="18">
        <f t="shared" si="18"/>
        <v>159813</v>
      </c>
      <c r="I218" s="18">
        <f t="shared" si="19"/>
        <v>2100</v>
      </c>
      <c r="J218" s="18">
        <f t="shared" si="20"/>
        <v>12429900</v>
      </c>
      <c r="K218" s="18">
        <f t="shared" si="21"/>
        <v>2.2252425010693661E-2</v>
      </c>
      <c r="L218" s="18">
        <f t="shared" si="22"/>
        <v>1.7307441674983959</v>
      </c>
      <c r="N218">
        <v>35</v>
      </c>
      <c r="P218">
        <v>5919</v>
      </c>
      <c r="Q218">
        <f t="shared" si="23"/>
        <v>0</v>
      </c>
    </row>
    <row r="219" spans="1:17">
      <c r="A219" s="18">
        <v>213</v>
      </c>
      <c r="B219" s="18" t="s">
        <v>1616</v>
      </c>
      <c r="C219" s="7" t="s">
        <v>979</v>
      </c>
      <c r="D219" s="18" t="s">
        <v>27</v>
      </c>
      <c r="E219" s="18">
        <v>7181824</v>
      </c>
      <c r="F219" s="7">
        <v>3078</v>
      </c>
      <c r="G219" s="7">
        <v>1</v>
      </c>
      <c r="H219" s="18">
        <f t="shared" si="18"/>
        <v>3078</v>
      </c>
      <c r="I219" s="18">
        <f t="shared" si="19"/>
        <v>120</v>
      </c>
      <c r="J219" s="18">
        <f t="shared" si="20"/>
        <v>369360</v>
      </c>
      <c r="K219" s="18">
        <f t="shared" si="21"/>
        <v>4.2858193127539744E-4</v>
      </c>
      <c r="L219" s="18">
        <f t="shared" si="22"/>
        <v>5.1429831753047696E-2</v>
      </c>
      <c r="N219">
        <v>2</v>
      </c>
      <c r="P219">
        <v>3078</v>
      </c>
      <c r="Q219">
        <f t="shared" si="23"/>
        <v>0</v>
      </c>
    </row>
    <row r="220" spans="1:17">
      <c r="A220" s="18">
        <v>214</v>
      </c>
      <c r="B220" s="18" t="s">
        <v>1616</v>
      </c>
      <c r="C220" s="7" t="s">
        <v>980</v>
      </c>
      <c r="D220" s="18" t="s">
        <v>27</v>
      </c>
      <c r="E220" s="18">
        <v>7181824</v>
      </c>
      <c r="F220" s="7">
        <v>5143</v>
      </c>
      <c r="G220" s="7">
        <v>15</v>
      </c>
      <c r="H220" s="18">
        <f t="shared" si="18"/>
        <v>77145</v>
      </c>
      <c r="I220" s="18">
        <f t="shared" si="19"/>
        <v>2580</v>
      </c>
      <c r="J220" s="18">
        <f t="shared" si="20"/>
        <v>13268940</v>
      </c>
      <c r="K220" s="18">
        <f t="shared" si="21"/>
        <v>1.0741700158622657E-2</v>
      </c>
      <c r="L220" s="18">
        <f t="shared" si="22"/>
        <v>1.8475724272830969</v>
      </c>
      <c r="N220">
        <v>43</v>
      </c>
      <c r="P220">
        <v>5143</v>
      </c>
      <c r="Q220">
        <f t="shared" si="23"/>
        <v>0</v>
      </c>
    </row>
    <row r="221" spans="1:17">
      <c r="A221" s="18">
        <v>215</v>
      </c>
      <c r="B221" s="18" t="s">
        <v>1616</v>
      </c>
      <c r="C221" s="7" t="s">
        <v>981</v>
      </c>
      <c r="D221" s="18" t="s">
        <v>27</v>
      </c>
      <c r="E221" s="18">
        <v>7181824</v>
      </c>
      <c r="F221" s="7">
        <v>2091</v>
      </c>
      <c r="G221" s="7">
        <v>14</v>
      </c>
      <c r="H221" s="18">
        <f t="shared" si="18"/>
        <v>29274</v>
      </c>
      <c r="I221" s="18">
        <f t="shared" si="19"/>
        <v>2400</v>
      </c>
      <c r="J221" s="18">
        <f t="shared" si="20"/>
        <v>5018400</v>
      </c>
      <c r="K221" s="18">
        <f t="shared" si="21"/>
        <v>4.076123280102659E-3</v>
      </c>
      <c r="L221" s="18">
        <f t="shared" si="22"/>
        <v>0.69876399087474161</v>
      </c>
      <c r="N221">
        <v>40</v>
      </c>
      <c r="P221">
        <v>2091</v>
      </c>
      <c r="Q221">
        <f t="shared" si="23"/>
        <v>0</v>
      </c>
    </row>
    <row r="222" spans="1:17">
      <c r="A222" s="18">
        <v>216</v>
      </c>
      <c r="B222" s="18" t="s">
        <v>1616</v>
      </c>
      <c r="C222" s="7" t="s">
        <v>982</v>
      </c>
      <c r="D222" s="18" t="s">
        <v>27</v>
      </c>
      <c r="E222" s="18">
        <v>7181824</v>
      </c>
      <c r="F222" s="7">
        <v>6106</v>
      </c>
      <c r="G222" s="7">
        <v>3</v>
      </c>
      <c r="H222" s="18">
        <f t="shared" si="18"/>
        <v>18318</v>
      </c>
      <c r="I222" s="18">
        <f t="shared" si="19"/>
        <v>2640</v>
      </c>
      <c r="J222" s="18">
        <f t="shared" si="20"/>
        <v>16119840</v>
      </c>
      <c r="K222" s="18">
        <f t="shared" si="21"/>
        <v>2.5506055286233691E-3</v>
      </c>
      <c r="L222" s="18">
        <f t="shared" si="22"/>
        <v>2.2445328651885648</v>
      </c>
      <c r="N222">
        <v>44</v>
      </c>
      <c r="P222">
        <v>6106</v>
      </c>
      <c r="Q222">
        <f t="shared" si="23"/>
        <v>0</v>
      </c>
    </row>
    <row r="223" spans="1:17">
      <c r="A223" s="18">
        <v>217</v>
      </c>
      <c r="B223" s="18" t="s">
        <v>1616</v>
      </c>
      <c r="C223" s="7" t="s">
        <v>983</v>
      </c>
      <c r="D223" s="18" t="s">
        <v>27</v>
      </c>
      <c r="E223" s="18">
        <v>7181824</v>
      </c>
      <c r="F223" s="7">
        <v>4747</v>
      </c>
      <c r="G223" s="7">
        <v>4</v>
      </c>
      <c r="H223" s="18">
        <f t="shared" si="18"/>
        <v>18988</v>
      </c>
      <c r="I223" s="18">
        <f t="shared" si="19"/>
        <v>1680</v>
      </c>
      <c r="J223" s="18">
        <f t="shared" si="20"/>
        <v>7974960</v>
      </c>
      <c r="K223" s="18">
        <f t="shared" si="21"/>
        <v>2.6438965922863048E-3</v>
      </c>
      <c r="L223" s="18">
        <f t="shared" si="22"/>
        <v>1.110436568760248</v>
      </c>
      <c r="N223">
        <v>28</v>
      </c>
      <c r="P223">
        <v>4747</v>
      </c>
      <c r="Q223">
        <f t="shared" si="23"/>
        <v>0</v>
      </c>
    </row>
    <row r="224" spans="1:17">
      <c r="A224" s="18">
        <v>218</v>
      </c>
      <c r="B224" s="18" t="s">
        <v>1616</v>
      </c>
      <c r="C224" s="7" t="s">
        <v>984</v>
      </c>
      <c r="D224" s="18" t="s">
        <v>27</v>
      </c>
      <c r="E224" s="18">
        <v>7181824</v>
      </c>
      <c r="F224" s="7">
        <v>2294</v>
      </c>
      <c r="G224" s="7">
        <v>9</v>
      </c>
      <c r="H224" s="18">
        <f t="shared" si="18"/>
        <v>20646</v>
      </c>
      <c r="I224" s="18">
        <f t="shared" si="19"/>
        <v>1080</v>
      </c>
      <c r="J224" s="18">
        <f t="shared" si="20"/>
        <v>2477520</v>
      </c>
      <c r="K224" s="18">
        <f t="shared" si="21"/>
        <v>2.8747571647536893E-3</v>
      </c>
      <c r="L224" s="18">
        <f t="shared" si="22"/>
        <v>0.34497085977044273</v>
      </c>
      <c r="N224">
        <v>18</v>
      </c>
      <c r="P224">
        <v>2294</v>
      </c>
      <c r="Q224">
        <f t="shared" si="23"/>
        <v>0</v>
      </c>
    </row>
    <row r="225" spans="1:17">
      <c r="A225" s="18">
        <v>219</v>
      </c>
      <c r="B225" s="18" t="s">
        <v>1616</v>
      </c>
      <c r="C225" s="7" t="s">
        <v>985</v>
      </c>
      <c r="D225" s="18" t="s">
        <v>27</v>
      </c>
      <c r="E225" s="18">
        <v>7181824</v>
      </c>
      <c r="F225" s="7">
        <v>5490</v>
      </c>
      <c r="G225" s="7">
        <v>7</v>
      </c>
      <c r="H225" s="18">
        <f t="shared" si="18"/>
        <v>38430</v>
      </c>
      <c r="I225" s="18">
        <f t="shared" si="19"/>
        <v>3360</v>
      </c>
      <c r="J225" s="18">
        <f t="shared" si="20"/>
        <v>18446400</v>
      </c>
      <c r="K225" s="18">
        <f t="shared" si="21"/>
        <v>5.3510083232337635E-3</v>
      </c>
      <c r="L225" s="18">
        <f t="shared" si="22"/>
        <v>2.5684839951522065</v>
      </c>
      <c r="N225">
        <v>56</v>
      </c>
      <c r="P225">
        <v>5490</v>
      </c>
      <c r="Q225">
        <f t="shared" si="23"/>
        <v>0</v>
      </c>
    </row>
    <row r="226" spans="1:17">
      <c r="A226" s="18">
        <v>220</v>
      </c>
      <c r="B226" s="18" t="s">
        <v>1616</v>
      </c>
      <c r="C226" s="7" t="s">
        <v>986</v>
      </c>
      <c r="D226" s="18" t="s">
        <v>27</v>
      </c>
      <c r="E226" s="18">
        <v>7181824</v>
      </c>
      <c r="F226" s="7">
        <v>3156</v>
      </c>
      <c r="G226" s="7">
        <v>1</v>
      </c>
      <c r="H226" s="18">
        <f t="shared" si="18"/>
        <v>3156</v>
      </c>
      <c r="I226" s="18">
        <f t="shared" si="19"/>
        <v>1200</v>
      </c>
      <c r="J226" s="18">
        <f t="shared" si="20"/>
        <v>3787200</v>
      </c>
      <c r="K226" s="18">
        <f t="shared" si="21"/>
        <v>4.3944268197048547E-4</v>
      </c>
      <c r="L226" s="18">
        <f t="shared" si="22"/>
        <v>0.52733121836458263</v>
      </c>
      <c r="N226">
        <v>20</v>
      </c>
      <c r="P226">
        <v>3156</v>
      </c>
      <c r="Q226">
        <f t="shared" si="23"/>
        <v>0</v>
      </c>
    </row>
    <row r="227" spans="1:17">
      <c r="A227" s="18">
        <v>221</v>
      </c>
      <c r="B227" s="18" t="s">
        <v>1616</v>
      </c>
      <c r="C227" s="7" t="s">
        <v>987</v>
      </c>
      <c r="D227" s="18" t="s">
        <v>27</v>
      </c>
      <c r="E227" s="18">
        <v>7181824</v>
      </c>
      <c r="F227" s="7">
        <v>5796</v>
      </c>
      <c r="G227" s="7">
        <v>2</v>
      </c>
      <c r="H227" s="18">
        <f t="shared" si="18"/>
        <v>11592</v>
      </c>
      <c r="I227" s="18">
        <f t="shared" si="19"/>
        <v>4140</v>
      </c>
      <c r="J227" s="18">
        <f t="shared" si="20"/>
        <v>23995440</v>
      </c>
      <c r="K227" s="18">
        <f t="shared" si="21"/>
        <v>1.6140746417623154E-3</v>
      </c>
      <c r="L227" s="18">
        <f t="shared" si="22"/>
        <v>3.3411345084479933</v>
      </c>
      <c r="N227">
        <v>69</v>
      </c>
      <c r="P227">
        <v>5796</v>
      </c>
      <c r="Q227">
        <f t="shared" si="23"/>
        <v>0</v>
      </c>
    </row>
    <row r="228" spans="1:17">
      <c r="A228" s="18">
        <v>222</v>
      </c>
      <c r="B228" s="18" t="s">
        <v>1616</v>
      </c>
      <c r="C228" s="7" t="s">
        <v>988</v>
      </c>
      <c r="D228" s="18" t="s">
        <v>27</v>
      </c>
      <c r="E228" s="18">
        <v>7181824</v>
      </c>
      <c r="F228" s="7">
        <v>2539</v>
      </c>
      <c r="G228" s="7">
        <v>1</v>
      </c>
      <c r="H228" s="18">
        <f t="shared" si="18"/>
        <v>2539</v>
      </c>
      <c r="I228" s="18">
        <f t="shared" si="19"/>
        <v>720</v>
      </c>
      <c r="J228" s="18">
        <f t="shared" si="20"/>
        <v>1828080</v>
      </c>
      <c r="K228" s="18">
        <f t="shared" si="21"/>
        <v>3.5353135916446854E-4</v>
      </c>
      <c r="L228" s="18">
        <f t="shared" si="22"/>
        <v>0.25454257859841734</v>
      </c>
      <c r="N228">
        <v>12</v>
      </c>
      <c r="P228">
        <v>2539</v>
      </c>
      <c r="Q228">
        <f t="shared" si="23"/>
        <v>0</v>
      </c>
    </row>
    <row r="229" spans="1:17">
      <c r="A229" s="18">
        <v>223</v>
      </c>
      <c r="B229" s="18" t="s">
        <v>1616</v>
      </c>
      <c r="C229" s="7" t="s">
        <v>989</v>
      </c>
      <c r="D229" s="18" t="s">
        <v>27</v>
      </c>
      <c r="E229" s="18">
        <v>7181824</v>
      </c>
      <c r="F229" s="7">
        <v>3163</v>
      </c>
      <c r="G229" s="7">
        <v>2</v>
      </c>
      <c r="H229" s="18">
        <f t="shared" si="18"/>
        <v>6326</v>
      </c>
      <c r="I229" s="18">
        <f t="shared" si="19"/>
        <v>1380</v>
      </c>
      <c r="J229" s="18">
        <f t="shared" si="20"/>
        <v>4364940</v>
      </c>
      <c r="K229" s="18">
        <f t="shared" si="21"/>
        <v>8.8083472945034577E-4</v>
      </c>
      <c r="L229" s="18">
        <f t="shared" si="22"/>
        <v>0.60777596332073858</v>
      </c>
      <c r="N229">
        <v>23</v>
      </c>
      <c r="P229">
        <v>3163</v>
      </c>
      <c r="Q229">
        <f t="shared" si="23"/>
        <v>0</v>
      </c>
    </row>
    <row r="230" spans="1:17">
      <c r="A230" s="18">
        <v>224</v>
      </c>
      <c r="B230" s="18" t="s">
        <v>1616</v>
      </c>
      <c r="C230" s="7" t="s">
        <v>990</v>
      </c>
      <c r="D230" s="18" t="s">
        <v>27</v>
      </c>
      <c r="E230" s="18">
        <v>7181824</v>
      </c>
      <c r="F230" s="7">
        <v>1903</v>
      </c>
      <c r="G230" s="7">
        <v>2</v>
      </c>
      <c r="H230" s="18">
        <f t="shared" si="18"/>
        <v>3806</v>
      </c>
      <c r="I230" s="18">
        <f t="shared" si="19"/>
        <v>1140</v>
      </c>
      <c r="J230" s="18">
        <f t="shared" si="20"/>
        <v>2169420</v>
      </c>
      <c r="K230" s="18">
        <f t="shared" si="21"/>
        <v>5.2994893776288582E-4</v>
      </c>
      <c r="L230" s="18">
        <f t="shared" si="22"/>
        <v>0.30207089452484492</v>
      </c>
      <c r="N230">
        <v>19</v>
      </c>
      <c r="P230">
        <v>1903</v>
      </c>
      <c r="Q230">
        <f t="shared" si="23"/>
        <v>0</v>
      </c>
    </row>
    <row r="231" spans="1:17">
      <c r="A231" s="18">
        <v>225</v>
      </c>
      <c r="B231" s="18" t="s">
        <v>1616</v>
      </c>
      <c r="C231" s="7" t="s">
        <v>991</v>
      </c>
      <c r="D231" s="18" t="s">
        <v>27</v>
      </c>
      <c r="E231" s="18">
        <v>7181824</v>
      </c>
      <c r="F231" s="7">
        <v>3079</v>
      </c>
      <c r="G231" s="7">
        <v>5</v>
      </c>
      <c r="H231" s="18">
        <f t="shared" si="18"/>
        <v>15395</v>
      </c>
      <c r="I231" s="18">
        <f t="shared" si="19"/>
        <v>60</v>
      </c>
      <c r="J231" s="18">
        <f t="shared" si="20"/>
        <v>184740</v>
      </c>
      <c r="K231" s="18">
        <f t="shared" si="21"/>
        <v>2.1436058583446209E-3</v>
      </c>
      <c r="L231" s="18">
        <f t="shared" si="22"/>
        <v>2.5723270300135454E-2</v>
      </c>
      <c r="N231">
        <v>1</v>
      </c>
      <c r="P231">
        <v>3079</v>
      </c>
      <c r="Q231">
        <f t="shared" si="23"/>
        <v>0</v>
      </c>
    </row>
    <row r="232" spans="1:17">
      <c r="A232" s="18">
        <v>226</v>
      </c>
      <c r="B232" s="18" t="s">
        <v>1616</v>
      </c>
      <c r="C232" s="7" t="s">
        <v>992</v>
      </c>
      <c r="D232" s="18" t="s">
        <v>27</v>
      </c>
      <c r="E232" s="18">
        <v>7181824</v>
      </c>
      <c r="F232" s="7">
        <v>2775</v>
      </c>
      <c r="G232" s="7">
        <v>5</v>
      </c>
      <c r="H232" s="18">
        <f t="shared" si="18"/>
        <v>13875</v>
      </c>
      <c r="I232" s="18">
        <f t="shared" si="19"/>
        <v>60</v>
      </c>
      <c r="J232" s="18">
        <f t="shared" si="20"/>
        <v>166500</v>
      </c>
      <c r="K232" s="18">
        <f t="shared" si="21"/>
        <v>1.931960460183931E-3</v>
      </c>
      <c r="L232" s="18">
        <f t="shared" si="22"/>
        <v>2.3183525522207173E-2</v>
      </c>
      <c r="N232">
        <v>1</v>
      </c>
      <c r="P232">
        <v>2775</v>
      </c>
      <c r="Q232">
        <f t="shared" si="23"/>
        <v>0</v>
      </c>
    </row>
    <row r="233" spans="1:17">
      <c r="A233" s="18">
        <v>227</v>
      </c>
      <c r="B233" s="18" t="s">
        <v>1616</v>
      </c>
      <c r="C233" s="7" t="s">
        <v>993</v>
      </c>
      <c r="D233" s="18" t="s">
        <v>27</v>
      </c>
      <c r="E233" s="18">
        <v>7181824</v>
      </c>
      <c r="F233" s="7">
        <v>2764</v>
      </c>
      <c r="G233" s="7">
        <v>9</v>
      </c>
      <c r="H233" s="18">
        <f t="shared" si="18"/>
        <v>24876</v>
      </c>
      <c r="I233" s="18">
        <f t="shared" si="19"/>
        <v>1680</v>
      </c>
      <c r="J233" s="18">
        <f t="shared" si="20"/>
        <v>4643520</v>
      </c>
      <c r="K233" s="18">
        <f t="shared" si="21"/>
        <v>3.4637440293719254E-3</v>
      </c>
      <c r="L233" s="18">
        <f t="shared" si="22"/>
        <v>0.64656555214942613</v>
      </c>
      <c r="N233">
        <v>28</v>
      </c>
      <c r="P233">
        <v>2764</v>
      </c>
      <c r="Q233">
        <f t="shared" si="23"/>
        <v>0</v>
      </c>
    </row>
    <row r="234" spans="1:17">
      <c r="A234" s="18">
        <v>228</v>
      </c>
      <c r="B234" s="18" t="s">
        <v>1616</v>
      </c>
      <c r="C234" s="7" t="s">
        <v>994</v>
      </c>
      <c r="D234" s="18" t="s">
        <v>27</v>
      </c>
      <c r="E234" s="18">
        <v>7181824</v>
      </c>
      <c r="F234" s="7">
        <v>7118</v>
      </c>
      <c r="G234" s="7">
        <v>11</v>
      </c>
      <c r="H234" s="18">
        <f t="shared" si="18"/>
        <v>78298</v>
      </c>
      <c r="I234" s="18">
        <f t="shared" si="19"/>
        <v>1020</v>
      </c>
      <c r="J234" s="18">
        <f t="shared" si="20"/>
        <v>7260360</v>
      </c>
      <c r="K234" s="18">
        <f t="shared" si="21"/>
        <v>1.0902244332359022E-2</v>
      </c>
      <c r="L234" s="18">
        <f t="shared" si="22"/>
        <v>1.0109353835460184</v>
      </c>
      <c r="N234">
        <v>17</v>
      </c>
      <c r="P234">
        <v>7118</v>
      </c>
      <c r="Q234">
        <f t="shared" si="23"/>
        <v>0</v>
      </c>
    </row>
    <row r="235" spans="1:17">
      <c r="A235" s="18">
        <v>229</v>
      </c>
      <c r="B235" s="18" t="s">
        <v>1616</v>
      </c>
      <c r="C235" s="7" t="s">
        <v>995</v>
      </c>
      <c r="D235" s="18" t="s">
        <v>27</v>
      </c>
      <c r="E235" s="18">
        <v>7181824</v>
      </c>
      <c r="F235" s="7">
        <v>6486</v>
      </c>
      <c r="G235" s="7">
        <v>55</v>
      </c>
      <c r="H235" s="18">
        <f t="shared" si="18"/>
        <v>356730</v>
      </c>
      <c r="I235" s="18">
        <f t="shared" si="19"/>
        <v>6000</v>
      </c>
      <c r="J235" s="18">
        <f t="shared" si="20"/>
        <v>38916000</v>
      </c>
      <c r="K235" s="18">
        <f t="shared" si="21"/>
        <v>4.9671225582804589E-2</v>
      </c>
      <c r="L235" s="18">
        <f t="shared" si="22"/>
        <v>5.4186791544877737</v>
      </c>
      <c r="N235">
        <v>100</v>
      </c>
      <c r="P235">
        <v>6486</v>
      </c>
      <c r="Q235">
        <f t="shared" si="23"/>
        <v>0</v>
      </c>
    </row>
    <row r="236" spans="1:17">
      <c r="A236" s="18">
        <v>230</v>
      </c>
      <c r="B236" s="18" t="s">
        <v>1616</v>
      </c>
      <c r="C236" s="7" t="s">
        <v>996</v>
      </c>
      <c r="D236" s="18" t="s">
        <v>27</v>
      </c>
      <c r="E236" s="18">
        <v>7181824</v>
      </c>
      <c r="F236" s="7">
        <v>6413</v>
      </c>
      <c r="G236" s="7">
        <v>37</v>
      </c>
      <c r="H236" s="18">
        <f t="shared" si="18"/>
        <v>237281</v>
      </c>
      <c r="I236" s="18">
        <f t="shared" si="19"/>
        <v>4200</v>
      </c>
      <c r="J236" s="18">
        <f t="shared" si="20"/>
        <v>26934600</v>
      </c>
      <c r="K236" s="18">
        <f t="shared" si="21"/>
        <v>3.3039099816425464E-2</v>
      </c>
      <c r="L236" s="18">
        <f t="shared" si="22"/>
        <v>3.7503843034861339</v>
      </c>
      <c r="N236">
        <v>70</v>
      </c>
      <c r="P236">
        <v>6413</v>
      </c>
      <c r="Q236">
        <f t="shared" si="23"/>
        <v>0</v>
      </c>
    </row>
    <row r="237" spans="1:17">
      <c r="A237" s="18">
        <v>231</v>
      </c>
      <c r="B237" s="18" t="s">
        <v>1616</v>
      </c>
      <c r="C237" s="7" t="s">
        <v>997</v>
      </c>
      <c r="D237" s="18" t="s">
        <v>27</v>
      </c>
      <c r="E237" s="18">
        <v>7181824</v>
      </c>
      <c r="F237" s="7">
        <v>3203</v>
      </c>
      <c r="G237" s="7">
        <v>22</v>
      </c>
      <c r="H237" s="18">
        <f t="shared" si="18"/>
        <v>70466</v>
      </c>
      <c r="I237" s="18">
        <f t="shared" si="19"/>
        <v>2400</v>
      </c>
      <c r="J237" s="18">
        <f t="shared" si="20"/>
        <v>7687200</v>
      </c>
      <c r="K237" s="18">
        <f t="shared" si="21"/>
        <v>9.8117135702573601E-3</v>
      </c>
      <c r="L237" s="18">
        <f t="shared" si="22"/>
        <v>1.0703687531189847</v>
      </c>
      <c r="N237">
        <v>40</v>
      </c>
      <c r="P237">
        <v>3203</v>
      </c>
      <c r="Q237">
        <f t="shared" si="23"/>
        <v>0</v>
      </c>
    </row>
    <row r="238" spans="1:17">
      <c r="A238" s="18">
        <v>232</v>
      </c>
      <c r="B238" s="18" t="s">
        <v>1616</v>
      </c>
      <c r="C238" s="7" t="s">
        <v>789</v>
      </c>
      <c r="D238" s="18" t="s">
        <v>27</v>
      </c>
      <c r="E238" s="18">
        <v>7181824</v>
      </c>
      <c r="F238" s="7">
        <v>5210</v>
      </c>
      <c r="G238" s="7">
        <v>23</v>
      </c>
      <c r="H238" s="18">
        <f t="shared" si="18"/>
        <v>119830</v>
      </c>
      <c r="I238" s="18">
        <f t="shared" si="19"/>
        <v>2160</v>
      </c>
      <c r="J238" s="18">
        <f t="shared" si="20"/>
        <v>11253600</v>
      </c>
      <c r="K238" s="18">
        <f t="shared" si="21"/>
        <v>1.6685176356312826E-2</v>
      </c>
      <c r="L238" s="18">
        <f t="shared" si="22"/>
        <v>1.5669556925928567</v>
      </c>
      <c r="N238">
        <v>36</v>
      </c>
      <c r="P238">
        <v>5210</v>
      </c>
      <c r="Q238">
        <f t="shared" si="23"/>
        <v>0</v>
      </c>
    </row>
    <row r="239" spans="1:17">
      <c r="A239" s="18">
        <v>233</v>
      </c>
      <c r="B239" s="18" t="s">
        <v>1616</v>
      </c>
      <c r="C239" s="7" t="s">
        <v>998</v>
      </c>
      <c r="D239" s="18" t="s">
        <v>27</v>
      </c>
      <c r="E239" s="18">
        <v>7181824</v>
      </c>
      <c r="F239" s="7">
        <v>4725</v>
      </c>
      <c r="G239" s="7">
        <v>24</v>
      </c>
      <c r="H239" s="18">
        <f t="shared" si="18"/>
        <v>113400</v>
      </c>
      <c r="I239" s="18">
        <f t="shared" si="19"/>
        <v>1920</v>
      </c>
      <c r="J239" s="18">
        <f t="shared" si="20"/>
        <v>9072000</v>
      </c>
      <c r="K239" s="18">
        <f t="shared" si="21"/>
        <v>1.5789860625935695E-2</v>
      </c>
      <c r="L239" s="18">
        <f t="shared" si="22"/>
        <v>1.2631888500748556</v>
      </c>
      <c r="N239">
        <v>32</v>
      </c>
      <c r="P239">
        <v>4725</v>
      </c>
      <c r="Q239">
        <f t="shared" si="23"/>
        <v>0</v>
      </c>
    </row>
    <row r="240" spans="1:17">
      <c r="A240" s="18">
        <v>234</v>
      </c>
      <c r="B240" s="18" t="s">
        <v>1616</v>
      </c>
      <c r="C240" s="7" t="s">
        <v>999</v>
      </c>
      <c r="D240" s="18" t="s">
        <v>27</v>
      </c>
      <c r="E240" s="18">
        <v>7181824</v>
      </c>
      <c r="F240" s="7">
        <v>4432</v>
      </c>
      <c r="G240" s="7">
        <v>33</v>
      </c>
      <c r="H240" s="18">
        <f t="shared" si="18"/>
        <v>146256</v>
      </c>
      <c r="I240" s="18">
        <f t="shared" si="19"/>
        <v>2220</v>
      </c>
      <c r="J240" s="18">
        <f t="shared" si="20"/>
        <v>9839040</v>
      </c>
      <c r="K240" s="18">
        <f t="shared" si="21"/>
        <v>2.0364742995651244E-2</v>
      </c>
      <c r="L240" s="18">
        <f t="shared" si="22"/>
        <v>1.3699918015256292</v>
      </c>
      <c r="N240">
        <v>37</v>
      </c>
      <c r="P240">
        <v>4432</v>
      </c>
      <c r="Q240">
        <f t="shared" si="23"/>
        <v>0</v>
      </c>
    </row>
    <row r="241" spans="1:17">
      <c r="A241" s="18">
        <v>235</v>
      </c>
      <c r="B241" s="18" t="s">
        <v>1616</v>
      </c>
      <c r="C241" s="7" t="s">
        <v>1000</v>
      </c>
      <c r="D241" s="18" t="s">
        <v>27</v>
      </c>
      <c r="E241" s="18">
        <v>7181824</v>
      </c>
      <c r="F241" s="7">
        <v>7158</v>
      </c>
      <c r="G241" s="7">
        <v>28</v>
      </c>
      <c r="H241" s="18">
        <f t="shared" si="18"/>
        <v>200424</v>
      </c>
      <c r="I241" s="18">
        <f t="shared" si="19"/>
        <v>4380</v>
      </c>
      <c r="J241" s="18">
        <f t="shared" si="20"/>
        <v>31352040</v>
      </c>
      <c r="K241" s="18">
        <f t="shared" si="21"/>
        <v>2.7907116632209312E-2</v>
      </c>
      <c r="L241" s="18">
        <f t="shared" si="22"/>
        <v>4.3654703874670275</v>
      </c>
      <c r="N241">
        <v>73</v>
      </c>
      <c r="P241">
        <v>7158</v>
      </c>
      <c r="Q241">
        <f t="shared" si="23"/>
        <v>0</v>
      </c>
    </row>
    <row r="242" spans="1:17">
      <c r="A242" s="18">
        <v>236</v>
      </c>
      <c r="B242" s="18" t="s">
        <v>1616</v>
      </c>
      <c r="C242" s="7" t="s">
        <v>1001</v>
      </c>
      <c r="D242" s="18" t="s">
        <v>27</v>
      </c>
      <c r="E242" s="18">
        <v>7181824</v>
      </c>
      <c r="F242" s="7">
        <v>7073</v>
      </c>
      <c r="G242" s="7">
        <v>48</v>
      </c>
      <c r="H242" s="18">
        <f t="shared" si="18"/>
        <v>339504</v>
      </c>
      <c r="I242" s="18">
        <f t="shared" si="19"/>
        <v>4860</v>
      </c>
      <c r="J242" s="18">
        <f t="shared" si="20"/>
        <v>34374780</v>
      </c>
      <c r="K242" s="18">
        <f t="shared" si="21"/>
        <v>4.7272670563912454E-2</v>
      </c>
      <c r="L242" s="18">
        <f t="shared" si="22"/>
        <v>4.7863578945961356</v>
      </c>
      <c r="N242">
        <v>81</v>
      </c>
      <c r="P242">
        <v>7073</v>
      </c>
      <c r="Q242">
        <f t="shared" si="23"/>
        <v>0</v>
      </c>
    </row>
    <row r="243" spans="1:17">
      <c r="A243" s="18">
        <v>237</v>
      </c>
      <c r="B243" s="18" t="s">
        <v>1616</v>
      </c>
      <c r="C243" s="7" t="s">
        <v>1002</v>
      </c>
      <c r="D243" s="18" t="s">
        <v>27</v>
      </c>
      <c r="E243" s="18">
        <v>7181824</v>
      </c>
      <c r="F243" s="7">
        <v>3938</v>
      </c>
      <c r="G243" s="7">
        <v>17</v>
      </c>
      <c r="H243" s="18">
        <f t="shared" si="18"/>
        <v>66946</v>
      </c>
      <c r="I243" s="18">
        <f t="shared" si="19"/>
        <v>1740</v>
      </c>
      <c r="J243" s="18">
        <f t="shared" si="20"/>
        <v>6852120</v>
      </c>
      <c r="K243" s="18">
        <f t="shared" si="21"/>
        <v>9.3215873850431303E-3</v>
      </c>
      <c r="L243" s="18">
        <f t="shared" si="22"/>
        <v>0.95409188529264988</v>
      </c>
      <c r="N243">
        <v>29</v>
      </c>
      <c r="P243">
        <v>3938</v>
      </c>
      <c r="Q243">
        <f t="shared" si="23"/>
        <v>0</v>
      </c>
    </row>
    <row r="244" spans="1:17">
      <c r="A244" s="18">
        <v>238</v>
      </c>
      <c r="B244" s="18" t="s">
        <v>1616</v>
      </c>
      <c r="C244" s="7" t="s">
        <v>1003</v>
      </c>
      <c r="D244" s="18" t="s">
        <v>27</v>
      </c>
      <c r="E244" s="18">
        <v>7181824</v>
      </c>
      <c r="F244" s="7">
        <v>7433</v>
      </c>
      <c r="G244" s="7">
        <v>44</v>
      </c>
      <c r="H244" s="18">
        <f t="shared" si="18"/>
        <v>327052</v>
      </c>
      <c r="I244" s="18">
        <f t="shared" si="19"/>
        <v>5100</v>
      </c>
      <c r="J244" s="18">
        <f t="shared" si="20"/>
        <v>37908300</v>
      </c>
      <c r="K244" s="18">
        <f t="shared" si="21"/>
        <v>4.5538849183717117E-2</v>
      </c>
      <c r="L244" s="18">
        <f t="shared" si="22"/>
        <v>5.2783666099308473</v>
      </c>
      <c r="N244">
        <v>85</v>
      </c>
      <c r="P244">
        <v>7433</v>
      </c>
      <c r="Q244">
        <f t="shared" si="23"/>
        <v>0</v>
      </c>
    </row>
    <row r="245" spans="1:17">
      <c r="A245" s="18">
        <v>239</v>
      </c>
      <c r="B245" s="18" t="s">
        <v>1616</v>
      </c>
      <c r="C245" s="7" t="s">
        <v>1004</v>
      </c>
      <c r="D245" s="18" t="s">
        <v>27</v>
      </c>
      <c r="E245" s="18">
        <v>7181824</v>
      </c>
      <c r="F245" s="7">
        <v>5362</v>
      </c>
      <c r="G245" s="7">
        <v>35</v>
      </c>
      <c r="H245" s="18">
        <f t="shared" si="18"/>
        <v>187670</v>
      </c>
      <c r="I245" s="18">
        <f t="shared" si="19"/>
        <v>3420</v>
      </c>
      <c r="J245" s="18">
        <f t="shared" si="20"/>
        <v>18338040</v>
      </c>
      <c r="K245" s="18">
        <f t="shared" si="21"/>
        <v>2.6131244653168888E-2</v>
      </c>
      <c r="L245" s="18">
        <f t="shared" si="22"/>
        <v>2.5533959061096456</v>
      </c>
      <c r="N245">
        <v>57</v>
      </c>
      <c r="P245">
        <v>5362</v>
      </c>
      <c r="Q245">
        <f t="shared" si="23"/>
        <v>0</v>
      </c>
    </row>
    <row r="246" spans="1:17">
      <c r="A246" s="18">
        <v>240</v>
      </c>
      <c r="B246" s="18" t="s">
        <v>1616</v>
      </c>
      <c r="C246" s="7" t="s">
        <v>1005</v>
      </c>
      <c r="D246" s="18" t="s">
        <v>27</v>
      </c>
      <c r="E246" s="18">
        <v>7181824</v>
      </c>
      <c r="F246" s="7">
        <v>6172</v>
      </c>
      <c r="G246" s="7">
        <v>15</v>
      </c>
      <c r="H246" s="18">
        <f t="shared" si="18"/>
        <v>92580</v>
      </c>
      <c r="I246" s="18">
        <f t="shared" si="19"/>
        <v>1920</v>
      </c>
      <c r="J246" s="18">
        <f t="shared" si="20"/>
        <v>11850240</v>
      </c>
      <c r="K246" s="18">
        <f t="shared" si="21"/>
        <v>1.2890875632708349E-2</v>
      </c>
      <c r="L246" s="18">
        <f t="shared" si="22"/>
        <v>1.6500320809866686</v>
      </c>
      <c r="N246">
        <v>32</v>
      </c>
      <c r="P246">
        <v>6172</v>
      </c>
      <c r="Q246">
        <f t="shared" si="23"/>
        <v>0</v>
      </c>
    </row>
    <row r="247" spans="1:17">
      <c r="A247" s="18">
        <v>241</v>
      </c>
      <c r="B247" s="18" t="s">
        <v>1616</v>
      </c>
      <c r="C247" s="7" t="s">
        <v>1006</v>
      </c>
      <c r="D247" s="18" t="s">
        <v>27</v>
      </c>
      <c r="E247" s="18">
        <v>7181824</v>
      </c>
      <c r="F247" s="7">
        <v>5069</v>
      </c>
      <c r="G247" s="7">
        <v>32</v>
      </c>
      <c r="H247" s="18">
        <f t="shared" si="18"/>
        <v>162208</v>
      </c>
      <c r="I247" s="18">
        <f t="shared" si="19"/>
        <v>3180</v>
      </c>
      <c r="J247" s="18">
        <f t="shared" si="20"/>
        <v>16119420</v>
      </c>
      <c r="K247" s="18">
        <f t="shared" si="21"/>
        <v>2.2585905753190277E-2</v>
      </c>
      <c r="L247" s="18">
        <f t="shared" si="22"/>
        <v>2.2444743842232837</v>
      </c>
      <c r="N247">
        <v>53</v>
      </c>
      <c r="P247">
        <v>5069</v>
      </c>
      <c r="Q247">
        <f t="shared" si="23"/>
        <v>0</v>
      </c>
    </row>
    <row r="248" spans="1:17">
      <c r="A248" s="18">
        <v>242</v>
      </c>
      <c r="B248" s="18" t="s">
        <v>1616</v>
      </c>
      <c r="C248" s="7" t="s">
        <v>1007</v>
      </c>
      <c r="D248" s="18" t="s">
        <v>27</v>
      </c>
      <c r="E248" s="18">
        <v>7181824</v>
      </c>
      <c r="F248" s="7">
        <v>5961</v>
      </c>
      <c r="G248" s="7">
        <v>10</v>
      </c>
      <c r="H248" s="18">
        <f t="shared" si="18"/>
        <v>59610</v>
      </c>
      <c r="I248" s="18">
        <f t="shared" si="19"/>
        <v>1020</v>
      </c>
      <c r="J248" s="18">
        <f t="shared" si="20"/>
        <v>6080220</v>
      </c>
      <c r="K248" s="18">
        <f t="shared" si="21"/>
        <v>8.3001198581307487E-3</v>
      </c>
      <c r="L248" s="18">
        <f t="shared" si="22"/>
        <v>0.84661222552933624</v>
      </c>
      <c r="N248">
        <v>17</v>
      </c>
      <c r="P248">
        <v>5961</v>
      </c>
      <c r="Q248">
        <f t="shared" si="23"/>
        <v>0</v>
      </c>
    </row>
    <row r="249" spans="1:17">
      <c r="A249" s="18">
        <v>243</v>
      </c>
      <c r="B249" s="18" t="s">
        <v>1616</v>
      </c>
      <c r="C249" s="7" t="s">
        <v>1008</v>
      </c>
      <c r="D249" s="18" t="s">
        <v>27</v>
      </c>
      <c r="E249" s="18">
        <v>7181824</v>
      </c>
      <c r="F249" s="7">
        <v>6419</v>
      </c>
      <c r="G249" s="7">
        <v>6</v>
      </c>
      <c r="H249" s="18">
        <f t="shared" si="18"/>
        <v>38514</v>
      </c>
      <c r="I249" s="18">
        <f t="shared" si="19"/>
        <v>600</v>
      </c>
      <c r="J249" s="18">
        <f t="shared" si="20"/>
        <v>3851400</v>
      </c>
      <c r="K249" s="18">
        <f t="shared" si="21"/>
        <v>5.3627045162900119E-3</v>
      </c>
      <c r="L249" s="18">
        <f t="shared" si="22"/>
        <v>0.53627045162900122</v>
      </c>
      <c r="N249">
        <v>10</v>
      </c>
      <c r="P249">
        <v>6419</v>
      </c>
      <c r="Q249">
        <f t="shared" si="23"/>
        <v>0</v>
      </c>
    </row>
    <row r="250" spans="1:17">
      <c r="A250" s="18">
        <v>244</v>
      </c>
      <c r="B250" s="18" t="s">
        <v>1616</v>
      </c>
      <c r="C250" s="7" t="s">
        <v>1009</v>
      </c>
      <c r="D250" s="18" t="s">
        <v>27</v>
      </c>
      <c r="E250" s="18">
        <v>7181824</v>
      </c>
      <c r="F250" s="7">
        <v>8778</v>
      </c>
      <c r="G250" s="7">
        <v>19</v>
      </c>
      <c r="H250" s="18">
        <f t="shared" si="18"/>
        <v>166782</v>
      </c>
      <c r="I250" s="18">
        <f t="shared" si="19"/>
        <v>3300</v>
      </c>
      <c r="J250" s="18">
        <f t="shared" si="20"/>
        <v>28967400</v>
      </c>
      <c r="K250" s="18">
        <f t="shared" si="21"/>
        <v>2.322279131318172E-2</v>
      </c>
      <c r="L250" s="18">
        <f t="shared" si="22"/>
        <v>4.0334321754473512</v>
      </c>
      <c r="N250">
        <v>55</v>
      </c>
      <c r="P250">
        <v>8778</v>
      </c>
      <c r="Q250">
        <f t="shared" si="23"/>
        <v>0</v>
      </c>
    </row>
    <row r="251" spans="1:17">
      <c r="A251" s="18">
        <v>245</v>
      </c>
      <c r="B251" s="18" t="s">
        <v>1616</v>
      </c>
      <c r="C251" s="7" t="s">
        <v>1010</v>
      </c>
      <c r="D251" s="18" t="s">
        <v>27</v>
      </c>
      <c r="E251" s="18">
        <v>7181824</v>
      </c>
      <c r="F251" s="7">
        <v>6229</v>
      </c>
      <c r="G251" s="7">
        <v>19</v>
      </c>
      <c r="H251" s="18">
        <f t="shared" si="18"/>
        <v>118351</v>
      </c>
      <c r="I251" s="18">
        <f t="shared" si="19"/>
        <v>2880</v>
      </c>
      <c r="J251" s="18">
        <f t="shared" si="20"/>
        <v>17939520</v>
      </c>
      <c r="K251" s="18">
        <f t="shared" si="21"/>
        <v>1.6479239814286731E-2</v>
      </c>
      <c r="L251" s="18">
        <f t="shared" si="22"/>
        <v>2.4979058244813572</v>
      </c>
      <c r="N251">
        <v>48</v>
      </c>
      <c r="P251">
        <v>6229</v>
      </c>
      <c r="Q251">
        <f t="shared" si="23"/>
        <v>0</v>
      </c>
    </row>
    <row r="252" spans="1:17">
      <c r="A252" s="18">
        <v>246</v>
      </c>
      <c r="B252" s="18" t="s">
        <v>1616</v>
      </c>
      <c r="C252" s="7" t="s">
        <v>1011</v>
      </c>
      <c r="D252" s="18" t="s">
        <v>27</v>
      </c>
      <c r="E252" s="18">
        <v>7181824</v>
      </c>
      <c r="F252" s="7">
        <v>5705</v>
      </c>
      <c r="G252" s="7">
        <v>20</v>
      </c>
      <c r="H252" s="18">
        <f t="shared" si="18"/>
        <v>114100</v>
      </c>
      <c r="I252" s="18">
        <f t="shared" si="19"/>
        <v>3660</v>
      </c>
      <c r="J252" s="18">
        <f t="shared" si="20"/>
        <v>20880300</v>
      </c>
      <c r="K252" s="18">
        <f t="shared" si="21"/>
        <v>1.5887328901404433E-2</v>
      </c>
      <c r="L252" s="18">
        <f t="shared" si="22"/>
        <v>2.9073811889570114</v>
      </c>
      <c r="N252">
        <v>61</v>
      </c>
      <c r="P252">
        <v>5705</v>
      </c>
      <c r="Q252">
        <f t="shared" si="23"/>
        <v>0</v>
      </c>
    </row>
    <row r="253" spans="1:17">
      <c r="A253" s="18">
        <v>247</v>
      </c>
      <c r="B253" s="18" t="s">
        <v>1616</v>
      </c>
      <c r="C253" s="7" t="s">
        <v>799</v>
      </c>
      <c r="D253" s="18" t="s">
        <v>27</v>
      </c>
      <c r="E253" s="18">
        <v>7181824</v>
      </c>
      <c r="F253" s="7">
        <v>6651</v>
      </c>
      <c r="G253" s="7">
        <v>25</v>
      </c>
      <c r="H253" s="18">
        <f t="shared" si="18"/>
        <v>166275</v>
      </c>
      <c r="I253" s="18">
        <f t="shared" si="19"/>
        <v>3660</v>
      </c>
      <c r="J253" s="18">
        <f t="shared" si="20"/>
        <v>24342660</v>
      </c>
      <c r="K253" s="18">
        <f t="shared" si="21"/>
        <v>2.315219643366365E-2</v>
      </c>
      <c r="L253" s="18">
        <f t="shared" si="22"/>
        <v>3.3894815578883581</v>
      </c>
      <c r="N253">
        <v>61</v>
      </c>
      <c r="P253">
        <v>6651</v>
      </c>
      <c r="Q253">
        <f t="shared" si="23"/>
        <v>0</v>
      </c>
    </row>
    <row r="254" spans="1:17">
      <c r="A254" s="18">
        <v>248</v>
      </c>
      <c r="B254" s="18" t="s">
        <v>1616</v>
      </c>
      <c r="C254" s="7" t="s">
        <v>1012</v>
      </c>
      <c r="D254" s="18" t="s">
        <v>27</v>
      </c>
      <c r="E254" s="18">
        <v>7181824</v>
      </c>
      <c r="F254" s="7">
        <v>2255</v>
      </c>
      <c r="G254" s="7">
        <v>8</v>
      </c>
      <c r="H254" s="18">
        <f t="shared" si="18"/>
        <v>18040</v>
      </c>
      <c r="I254" s="18">
        <f t="shared" si="19"/>
        <v>840</v>
      </c>
      <c r="J254" s="18">
        <f t="shared" si="20"/>
        <v>1894200</v>
      </c>
      <c r="K254" s="18">
        <f t="shared" si="21"/>
        <v>2.5118966992229274E-3</v>
      </c>
      <c r="L254" s="18">
        <f t="shared" si="22"/>
        <v>0.26374915341840738</v>
      </c>
      <c r="N254">
        <v>14</v>
      </c>
      <c r="P254">
        <v>2255</v>
      </c>
      <c r="Q254">
        <f t="shared" si="23"/>
        <v>0</v>
      </c>
    </row>
    <row r="255" spans="1:17">
      <c r="A255" s="18">
        <v>249</v>
      </c>
      <c r="B255" s="18" t="s">
        <v>1616</v>
      </c>
      <c r="C255" s="7" t="s">
        <v>1013</v>
      </c>
      <c r="D255" s="18" t="s">
        <v>27</v>
      </c>
      <c r="E255" s="18">
        <v>7181824</v>
      </c>
      <c r="F255" s="7">
        <v>2552</v>
      </c>
      <c r="G255" s="7">
        <v>9</v>
      </c>
      <c r="H255" s="18">
        <f t="shared" si="18"/>
        <v>22968</v>
      </c>
      <c r="I255" s="18">
        <f t="shared" si="19"/>
        <v>1140</v>
      </c>
      <c r="J255" s="18">
        <f t="shared" si="20"/>
        <v>2909280</v>
      </c>
      <c r="K255" s="18">
        <f t="shared" si="21"/>
        <v>3.1980733585228486E-3</v>
      </c>
      <c r="L255" s="18">
        <f t="shared" si="22"/>
        <v>0.40508929207956085</v>
      </c>
      <c r="N255">
        <v>19</v>
      </c>
      <c r="P255">
        <v>2552</v>
      </c>
      <c r="Q255">
        <f t="shared" si="23"/>
        <v>0</v>
      </c>
    </row>
    <row r="256" spans="1:17">
      <c r="A256" s="18">
        <v>250</v>
      </c>
      <c r="B256" s="18" t="s">
        <v>1616</v>
      </c>
      <c r="C256" s="7" t="s">
        <v>1014</v>
      </c>
      <c r="D256" s="18" t="s">
        <v>27</v>
      </c>
      <c r="E256" s="18">
        <v>7181824</v>
      </c>
      <c r="F256" s="7">
        <v>3650</v>
      </c>
      <c r="G256" s="7">
        <v>18</v>
      </c>
      <c r="H256" s="18">
        <f t="shared" si="18"/>
        <v>65700</v>
      </c>
      <c r="I256" s="18">
        <f t="shared" si="19"/>
        <v>3660</v>
      </c>
      <c r="J256" s="18">
        <f t="shared" si="20"/>
        <v>13359000</v>
      </c>
      <c r="K256" s="18">
        <f t="shared" si="21"/>
        <v>9.1480938547087755E-3</v>
      </c>
      <c r="L256" s="18">
        <f t="shared" si="22"/>
        <v>1.8601124171241177</v>
      </c>
      <c r="N256">
        <v>61</v>
      </c>
      <c r="P256">
        <v>3650</v>
      </c>
      <c r="Q256">
        <f t="shared" si="23"/>
        <v>0</v>
      </c>
    </row>
    <row r="257" spans="1:17">
      <c r="A257" s="18">
        <v>251</v>
      </c>
      <c r="B257" s="18" t="s">
        <v>1616</v>
      </c>
      <c r="C257" s="7" t="s">
        <v>1015</v>
      </c>
      <c r="D257" s="18" t="s">
        <v>27</v>
      </c>
      <c r="E257" s="18">
        <v>7181824</v>
      </c>
      <c r="F257" s="7">
        <v>4031</v>
      </c>
      <c r="G257" s="7">
        <v>42</v>
      </c>
      <c r="H257" s="18">
        <f t="shared" si="18"/>
        <v>169302</v>
      </c>
      <c r="I257" s="18">
        <f t="shared" si="19"/>
        <v>3660</v>
      </c>
      <c r="J257" s="18">
        <f t="shared" si="20"/>
        <v>14753460</v>
      </c>
      <c r="K257" s="18">
        <f t="shared" si="21"/>
        <v>2.3573677104869181E-2</v>
      </c>
      <c r="L257" s="18">
        <f t="shared" si="22"/>
        <v>2.0542775762814571</v>
      </c>
      <c r="N257">
        <v>61</v>
      </c>
      <c r="P257">
        <v>4031</v>
      </c>
      <c r="Q257">
        <f t="shared" si="23"/>
        <v>0</v>
      </c>
    </row>
    <row r="258" spans="1:17">
      <c r="A258" s="18">
        <v>252</v>
      </c>
      <c r="B258" s="18" t="s">
        <v>1616</v>
      </c>
      <c r="C258" s="7" t="s">
        <v>1016</v>
      </c>
      <c r="D258" s="18" t="s">
        <v>27</v>
      </c>
      <c r="E258" s="18">
        <v>7181824</v>
      </c>
      <c r="F258" s="7">
        <v>5220</v>
      </c>
      <c r="G258" s="7">
        <v>13</v>
      </c>
      <c r="H258" s="18">
        <f t="shared" si="18"/>
        <v>67860</v>
      </c>
      <c r="I258" s="18">
        <f t="shared" si="19"/>
        <v>1320</v>
      </c>
      <c r="J258" s="18">
        <f t="shared" si="20"/>
        <v>6890400</v>
      </c>
      <c r="K258" s="18">
        <f t="shared" si="21"/>
        <v>9.448853104726599E-3</v>
      </c>
      <c r="L258" s="18">
        <f t="shared" si="22"/>
        <v>0.95942200755685458</v>
      </c>
      <c r="N258">
        <v>22</v>
      </c>
      <c r="P258">
        <v>5220</v>
      </c>
      <c r="Q258">
        <f t="shared" si="23"/>
        <v>0</v>
      </c>
    </row>
    <row r="259" spans="1:17">
      <c r="A259" s="18">
        <v>253</v>
      </c>
      <c r="B259" s="18" t="s">
        <v>1616</v>
      </c>
      <c r="C259" s="7" t="s">
        <v>1017</v>
      </c>
      <c r="D259" s="18" t="s">
        <v>27</v>
      </c>
      <c r="E259" s="18">
        <v>7181824</v>
      </c>
      <c r="F259" s="7">
        <v>5131</v>
      </c>
      <c r="G259" s="7">
        <v>10</v>
      </c>
      <c r="H259" s="18">
        <f t="shared" si="18"/>
        <v>51310</v>
      </c>
      <c r="I259" s="18">
        <f t="shared" si="19"/>
        <v>1260</v>
      </c>
      <c r="J259" s="18">
        <f t="shared" si="20"/>
        <v>6465060</v>
      </c>
      <c r="K259" s="18">
        <f t="shared" si="21"/>
        <v>7.1444245918585586E-3</v>
      </c>
      <c r="L259" s="18">
        <f t="shared" si="22"/>
        <v>0.90019749857417841</v>
      </c>
      <c r="N259">
        <v>21</v>
      </c>
      <c r="P259">
        <v>5131</v>
      </c>
      <c r="Q259">
        <f t="shared" si="23"/>
        <v>0</v>
      </c>
    </row>
    <row r="260" spans="1:17">
      <c r="A260" s="18">
        <v>254</v>
      </c>
      <c r="B260" s="18" t="s">
        <v>1616</v>
      </c>
      <c r="C260" s="7" t="s">
        <v>1018</v>
      </c>
      <c r="D260" s="18" t="s">
        <v>27</v>
      </c>
      <c r="E260" s="18">
        <v>7181824</v>
      </c>
      <c r="F260" s="7">
        <v>2407</v>
      </c>
      <c r="G260" s="7">
        <v>10</v>
      </c>
      <c r="H260" s="18">
        <f t="shared" si="18"/>
        <v>24070</v>
      </c>
      <c r="I260" s="18">
        <f t="shared" si="19"/>
        <v>1500</v>
      </c>
      <c r="J260" s="18">
        <f t="shared" si="20"/>
        <v>3610500</v>
      </c>
      <c r="K260" s="18">
        <f t="shared" si="21"/>
        <v>3.3515162721893493E-3</v>
      </c>
      <c r="L260" s="18">
        <f t="shared" si="22"/>
        <v>0.50272744082840237</v>
      </c>
      <c r="N260">
        <v>25</v>
      </c>
      <c r="P260">
        <v>2407</v>
      </c>
      <c r="Q260">
        <f t="shared" si="23"/>
        <v>0</v>
      </c>
    </row>
    <row r="261" spans="1:17">
      <c r="A261" s="18">
        <v>255</v>
      </c>
      <c r="B261" s="18" t="s">
        <v>1616</v>
      </c>
      <c r="C261" s="7" t="s">
        <v>1019</v>
      </c>
      <c r="D261" s="18" t="s">
        <v>27</v>
      </c>
      <c r="E261" s="18">
        <v>7181824</v>
      </c>
      <c r="F261" s="7">
        <v>6030</v>
      </c>
      <c r="G261" s="7">
        <v>11</v>
      </c>
      <c r="H261" s="18">
        <f t="shared" si="18"/>
        <v>66330</v>
      </c>
      <c r="I261" s="18">
        <f t="shared" si="19"/>
        <v>2280</v>
      </c>
      <c r="J261" s="18">
        <f t="shared" si="20"/>
        <v>13748400</v>
      </c>
      <c r="K261" s="18">
        <f t="shared" si="21"/>
        <v>9.2358153026306407E-3</v>
      </c>
      <c r="L261" s="18">
        <f t="shared" si="22"/>
        <v>1.9143326263634419</v>
      </c>
      <c r="N261">
        <v>38</v>
      </c>
      <c r="P261">
        <v>6030</v>
      </c>
      <c r="Q261">
        <f t="shared" si="23"/>
        <v>0</v>
      </c>
    </row>
    <row r="262" spans="1:17">
      <c r="A262" s="18">
        <v>256</v>
      </c>
      <c r="B262" s="18" t="s">
        <v>1616</v>
      </c>
      <c r="C262" s="7" t="s">
        <v>1020</v>
      </c>
      <c r="D262" s="18" t="s">
        <v>27</v>
      </c>
      <c r="E262" s="18">
        <v>7181824</v>
      </c>
      <c r="F262" s="7">
        <v>4762</v>
      </c>
      <c r="G262" s="7">
        <v>15</v>
      </c>
      <c r="H262" s="18">
        <f t="shared" ref="H262:H324" si="24">G262*F262</f>
        <v>71430</v>
      </c>
      <c r="I262" s="18">
        <f t="shared" ref="I262:I324" si="25">N262*60</f>
        <v>2580</v>
      </c>
      <c r="J262" s="18">
        <f t="shared" ref="J262:J324" si="26">I262*F262</f>
        <v>12285960</v>
      </c>
      <c r="K262" s="18">
        <f t="shared" ref="K262:K324" si="27">H262/E262</f>
        <v>9.9459413096171668E-3</v>
      </c>
      <c r="L262" s="18">
        <f t="shared" ref="L262:L324" si="28">J262/E262</f>
        <v>1.7107019052541528</v>
      </c>
      <c r="N262">
        <v>43</v>
      </c>
      <c r="P262">
        <v>4762</v>
      </c>
      <c r="Q262">
        <f t="shared" si="23"/>
        <v>0</v>
      </c>
    </row>
    <row r="263" spans="1:17">
      <c r="A263" s="18">
        <v>257</v>
      </c>
      <c r="B263" s="18" t="s">
        <v>1617</v>
      </c>
      <c r="C263" s="7" t="s">
        <v>1021</v>
      </c>
      <c r="D263" s="18" t="s">
        <v>27</v>
      </c>
      <c r="E263" s="18">
        <v>7181824</v>
      </c>
      <c r="F263" s="7">
        <v>7737</v>
      </c>
      <c r="G263" s="7">
        <v>9</v>
      </c>
      <c r="H263" s="18">
        <f t="shared" si="24"/>
        <v>69633</v>
      </c>
      <c r="I263" s="18">
        <v>15</v>
      </c>
      <c r="J263" s="18">
        <f t="shared" si="26"/>
        <v>116055</v>
      </c>
      <c r="K263" s="18">
        <f t="shared" si="27"/>
        <v>9.6957263224495618E-3</v>
      </c>
      <c r="L263" s="18">
        <f t="shared" si="28"/>
        <v>1.615954387074927E-2</v>
      </c>
      <c r="N263">
        <v>0</v>
      </c>
      <c r="P263">
        <v>7737</v>
      </c>
      <c r="Q263">
        <f t="shared" si="23"/>
        <v>0</v>
      </c>
    </row>
    <row r="264" spans="1:17">
      <c r="A264" s="18">
        <v>258</v>
      </c>
      <c r="B264" s="18" t="s">
        <v>1617</v>
      </c>
      <c r="C264" s="7" t="s">
        <v>1022</v>
      </c>
      <c r="D264" s="18" t="s">
        <v>27</v>
      </c>
      <c r="E264" s="18">
        <v>7181824</v>
      </c>
      <c r="F264" s="7">
        <v>8432</v>
      </c>
      <c r="G264" s="7">
        <v>10</v>
      </c>
      <c r="H264" s="18">
        <f t="shared" si="24"/>
        <v>84320</v>
      </c>
      <c r="I264" s="18">
        <f t="shared" si="25"/>
        <v>780</v>
      </c>
      <c r="J264" s="18">
        <f t="shared" si="26"/>
        <v>6576960</v>
      </c>
      <c r="K264" s="18">
        <f t="shared" si="27"/>
        <v>1.174074998217723E-2</v>
      </c>
      <c r="L264" s="18">
        <f t="shared" si="28"/>
        <v>0.91577849860982397</v>
      </c>
      <c r="N264">
        <v>13</v>
      </c>
      <c r="P264">
        <v>8432</v>
      </c>
      <c r="Q264">
        <f t="shared" ref="Q264:Q327" si="29">P264-F264</f>
        <v>0</v>
      </c>
    </row>
    <row r="265" spans="1:17">
      <c r="A265" s="18">
        <v>259</v>
      </c>
      <c r="B265" s="18" t="s">
        <v>1617</v>
      </c>
      <c r="C265" s="7" t="s">
        <v>1023</v>
      </c>
      <c r="D265" s="18" t="s">
        <v>27</v>
      </c>
      <c r="E265" s="18">
        <v>7181824</v>
      </c>
      <c r="F265" s="7">
        <v>4145</v>
      </c>
      <c r="G265" s="7">
        <v>7</v>
      </c>
      <c r="H265" s="18">
        <f t="shared" si="24"/>
        <v>29015</v>
      </c>
      <c r="I265" s="18">
        <f t="shared" si="25"/>
        <v>540</v>
      </c>
      <c r="J265" s="18">
        <f t="shared" si="26"/>
        <v>2238300</v>
      </c>
      <c r="K265" s="18">
        <f t="shared" si="27"/>
        <v>4.0400600181792262E-3</v>
      </c>
      <c r="L265" s="18">
        <f t="shared" si="28"/>
        <v>0.31166177283096885</v>
      </c>
      <c r="N265">
        <v>9</v>
      </c>
      <c r="P265">
        <v>4145</v>
      </c>
      <c r="Q265">
        <f t="shared" si="29"/>
        <v>0</v>
      </c>
    </row>
    <row r="266" spans="1:17">
      <c r="A266" s="18">
        <v>260</v>
      </c>
      <c r="B266" s="18" t="s">
        <v>1617</v>
      </c>
      <c r="C266" s="7" t="s">
        <v>1024</v>
      </c>
      <c r="D266" s="18" t="s">
        <v>27</v>
      </c>
      <c r="E266" s="18">
        <v>7181824</v>
      </c>
      <c r="F266" s="7">
        <v>1755</v>
      </c>
      <c r="G266" s="7">
        <v>10</v>
      </c>
      <c r="H266" s="18">
        <f t="shared" si="24"/>
        <v>17550</v>
      </c>
      <c r="I266" s="18">
        <f t="shared" si="25"/>
        <v>480</v>
      </c>
      <c r="J266" s="18">
        <f t="shared" si="26"/>
        <v>842400</v>
      </c>
      <c r="K266" s="18">
        <f t="shared" si="27"/>
        <v>2.4436689063948099E-3</v>
      </c>
      <c r="L266" s="18">
        <f t="shared" si="28"/>
        <v>0.11729610750695088</v>
      </c>
      <c r="N266">
        <v>8</v>
      </c>
      <c r="P266">
        <v>1755</v>
      </c>
      <c r="Q266">
        <f t="shared" si="29"/>
        <v>0</v>
      </c>
    </row>
    <row r="267" spans="1:17">
      <c r="A267" s="18">
        <v>261</v>
      </c>
      <c r="B267" s="18" t="s">
        <v>1617</v>
      </c>
      <c r="C267" s="7" t="s">
        <v>1025</v>
      </c>
      <c r="D267" s="18" t="s">
        <v>27</v>
      </c>
      <c r="E267" s="18">
        <v>7181824</v>
      </c>
      <c r="F267" s="7">
        <v>4752</v>
      </c>
      <c r="G267" s="7">
        <v>3</v>
      </c>
      <c r="H267" s="18">
        <f t="shared" si="24"/>
        <v>14256</v>
      </c>
      <c r="I267" s="18">
        <f t="shared" si="25"/>
        <v>180</v>
      </c>
      <c r="J267" s="18">
        <f t="shared" si="26"/>
        <v>855360</v>
      </c>
      <c r="K267" s="18">
        <f t="shared" si="27"/>
        <v>1.9850110501176302E-3</v>
      </c>
      <c r="L267" s="18">
        <f t="shared" si="28"/>
        <v>0.11910066300705782</v>
      </c>
      <c r="N267">
        <v>3</v>
      </c>
      <c r="P267">
        <v>4752</v>
      </c>
      <c r="Q267">
        <f t="shared" si="29"/>
        <v>0</v>
      </c>
    </row>
    <row r="268" spans="1:17">
      <c r="A268" s="18">
        <v>262</v>
      </c>
      <c r="B268" s="18" t="s">
        <v>1617</v>
      </c>
      <c r="C268" s="7" t="s">
        <v>1026</v>
      </c>
      <c r="D268" s="18" t="s">
        <v>27</v>
      </c>
      <c r="E268" s="18">
        <v>7181824</v>
      </c>
      <c r="F268" s="7">
        <v>4184</v>
      </c>
      <c r="G268" s="7">
        <v>4</v>
      </c>
      <c r="H268" s="18">
        <f t="shared" si="24"/>
        <v>16736</v>
      </c>
      <c r="I268" s="18">
        <f t="shared" si="25"/>
        <v>720</v>
      </c>
      <c r="J268" s="18">
        <f t="shared" si="26"/>
        <v>3012480</v>
      </c>
      <c r="K268" s="18">
        <f t="shared" si="27"/>
        <v>2.3303272260640196E-3</v>
      </c>
      <c r="L268" s="18">
        <f t="shared" si="28"/>
        <v>0.41945890069152347</v>
      </c>
      <c r="N268">
        <v>12</v>
      </c>
      <c r="P268">
        <v>4184</v>
      </c>
      <c r="Q268">
        <f t="shared" si="29"/>
        <v>0</v>
      </c>
    </row>
    <row r="269" spans="1:17">
      <c r="A269" s="18">
        <v>263</v>
      </c>
      <c r="B269" s="18" t="s">
        <v>1617</v>
      </c>
      <c r="C269" s="7" t="s">
        <v>1027</v>
      </c>
      <c r="D269" s="18" t="s">
        <v>27</v>
      </c>
      <c r="E269" s="18">
        <v>7181824</v>
      </c>
      <c r="F269" s="7">
        <v>4056</v>
      </c>
      <c r="G269" s="7">
        <v>6</v>
      </c>
      <c r="H269" s="18">
        <f t="shared" si="24"/>
        <v>24336</v>
      </c>
      <c r="I269" s="18">
        <v>13</v>
      </c>
      <c r="J269" s="18">
        <f t="shared" si="26"/>
        <v>52728</v>
      </c>
      <c r="K269" s="18">
        <f t="shared" si="27"/>
        <v>3.3885542168674699E-3</v>
      </c>
      <c r="L269" s="18">
        <f t="shared" si="28"/>
        <v>7.3418674698795183E-3</v>
      </c>
      <c r="N269">
        <v>0</v>
      </c>
      <c r="P269">
        <v>4056</v>
      </c>
      <c r="Q269">
        <f t="shared" si="29"/>
        <v>0</v>
      </c>
    </row>
    <row r="270" spans="1:17">
      <c r="A270" s="18">
        <v>264</v>
      </c>
      <c r="B270" s="18" t="s">
        <v>1617</v>
      </c>
      <c r="C270" s="7" t="s">
        <v>1028</v>
      </c>
      <c r="D270" s="18" t="s">
        <v>27</v>
      </c>
      <c r="E270" s="18">
        <v>7181824</v>
      </c>
      <c r="F270" s="7">
        <v>3665</v>
      </c>
      <c r="G270" s="7">
        <v>7</v>
      </c>
      <c r="H270" s="18">
        <f t="shared" si="24"/>
        <v>25655</v>
      </c>
      <c r="I270" s="18">
        <f t="shared" si="25"/>
        <v>720</v>
      </c>
      <c r="J270" s="18">
        <f t="shared" si="26"/>
        <v>2638800</v>
      </c>
      <c r="K270" s="18">
        <f t="shared" si="27"/>
        <v>3.5722122959292793E-3</v>
      </c>
      <c r="L270" s="18">
        <f t="shared" si="28"/>
        <v>0.36742755043844016</v>
      </c>
      <c r="N270">
        <v>12</v>
      </c>
      <c r="P270">
        <v>3665</v>
      </c>
      <c r="Q270">
        <f t="shared" si="29"/>
        <v>0</v>
      </c>
    </row>
    <row r="271" spans="1:17">
      <c r="A271" s="18">
        <v>265</v>
      </c>
      <c r="B271" s="18" t="s">
        <v>1617</v>
      </c>
      <c r="C271" s="7" t="s">
        <v>1029</v>
      </c>
      <c r="D271" s="18" t="s">
        <v>27</v>
      </c>
      <c r="E271" s="18">
        <v>7181824</v>
      </c>
      <c r="F271" s="7">
        <v>1784</v>
      </c>
      <c r="G271" s="7">
        <v>7</v>
      </c>
      <c r="H271" s="18">
        <f t="shared" si="24"/>
        <v>12488</v>
      </c>
      <c r="I271" s="18">
        <f t="shared" si="25"/>
        <v>120</v>
      </c>
      <c r="J271" s="18">
        <f t="shared" si="26"/>
        <v>214080</v>
      </c>
      <c r="K271" s="18">
        <f t="shared" si="27"/>
        <v>1.7388340343623013E-3</v>
      </c>
      <c r="L271" s="18">
        <f t="shared" si="28"/>
        <v>2.980858344621088E-2</v>
      </c>
      <c r="N271">
        <v>2</v>
      </c>
      <c r="P271">
        <v>1784</v>
      </c>
      <c r="Q271">
        <f t="shared" si="29"/>
        <v>0</v>
      </c>
    </row>
    <row r="272" spans="1:17">
      <c r="A272" s="18">
        <v>266</v>
      </c>
      <c r="B272" s="18" t="s">
        <v>1617</v>
      </c>
      <c r="C272" s="7" t="s">
        <v>1030</v>
      </c>
      <c r="D272" s="18" t="s">
        <v>27</v>
      </c>
      <c r="E272" s="18">
        <v>7181824</v>
      </c>
      <c r="F272" s="7">
        <v>2201</v>
      </c>
      <c r="G272" s="7">
        <v>6</v>
      </c>
      <c r="H272" s="18">
        <f t="shared" si="24"/>
        <v>13206</v>
      </c>
      <c r="I272" s="18">
        <f t="shared" si="25"/>
        <v>60</v>
      </c>
      <c r="J272" s="18">
        <f t="shared" si="26"/>
        <v>132060</v>
      </c>
      <c r="K272" s="18">
        <f t="shared" si="27"/>
        <v>1.8388086369145219E-3</v>
      </c>
      <c r="L272" s="18">
        <f t="shared" si="28"/>
        <v>1.8388086369145219E-2</v>
      </c>
      <c r="N272">
        <v>1</v>
      </c>
      <c r="P272">
        <v>2201</v>
      </c>
      <c r="Q272">
        <f t="shared" si="29"/>
        <v>0</v>
      </c>
    </row>
    <row r="273" spans="1:17">
      <c r="A273" s="18">
        <v>267</v>
      </c>
      <c r="B273" s="18" t="s">
        <v>1617</v>
      </c>
      <c r="C273" s="7" t="s">
        <v>1031</v>
      </c>
      <c r="D273" s="18" t="s">
        <v>27</v>
      </c>
      <c r="E273" s="18">
        <v>7181824</v>
      </c>
      <c r="F273" s="7">
        <v>2285</v>
      </c>
      <c r="G273" s="7">
        <v>6</v>
      </c>
      <c r="H273" s="18">
        <f t="shared" si="24"/>
        <v>13710</v>
      </c>
      <c r="I273" s="18">
        <f t="shared" si="25"/>
        <v>1140</v>
      </c>
      <c r="J273" s="18">
        <f t="shared" si="26"/>
        <v>2604900</v>
      </c>
      <c r="K273" s="18">
        <f t="shared" si="27"/>
        <v>1.908985795252014E-3</v>
      </c>
      <c r="L273" s="18">
        <f t="shared" si="28"/>
        <v>0.36270730109788263</v>
      </c>
      <c r="N273">
        <v>19</v>
      </c>
      <c r="P273">
        <v>2285</v>
      </c>
      <c r="Q273">
        <f t="shared" si="29"/>
        <v>0</v>
      </c>
    </row>
    <row r="274" spans="1:17">
      <c r="A274" s="18">
        <v>268</v>
      </c>
      <c r="B274" s="18" t="s">
        <v>1617</v>
      </c>
      <c r="C274" s="7" t="s">
        <v>1032</v>
      </c>
      <c r="D274" s="18" t="s">
        <v>27</v>
      </c>
      <c r="E274" s="18">
        <v>7181824</v>
      </c>
      <c r="F274" s="7">
        <v>5892</v>
      </c>
      <c r="G274" s="7">
        <v>13</v>
      </c>
      <c r="H274" s="18">
        <f t="shared" si="24"/>
        <v>76596</v>
      </c>
      <c r="I274" s="18">
        <f t="shared" si="25"/>
        <v>1620</v>
      </c>
      <c r="J274" s="18">
        <f t="shared" si="26"/>
        <v>9545040</v>
      </c>
      <c r="K274" s="18">
        <f t="shared" si="27"/>
        <v>1.066525718257646E-2</v>
      </c>
      <c r="L274" s="18">
        <f t="shared" si="28"/>
        <v>1.3290551258287588</v>
      </c>
      <c r="N274">
        <v>27</v>
      </c>
      <c r="P274">
        <v>5892</v>
      </c>
      <c r="Q274">
        <f t="shared" si="29"/>
        <v>0</v>
      </c>
    </row>
    <row r="275" spans="1:17">
      <c r="A275" s="18">
        <v>269</v>
      </c>
      <c r="B275" s="18" t="s">
        <v>1617</v>
      </c>
      <c r="C275" s="7" t="s">
        <v>1033</v>
      </c>
      <c r="D275" s="18" t="s">
        <v>27</v>
      </c>
      <c r="E275" s="18">
        <v>7181824</v>
      </c>
      <c r="F275" s="7">
        <v>3027</v>
      </c>
      <c r="G275" s="7">
        <v>12</v>
      </c>
      <c r="H275" s="18">
        <f t="shared" si="24"/>
        <v>36324</v>
      </c>
      <c r="I275" s="18">
        <f t="shared" si="25"/>
        <v>1380</v>
      </c>
      <c r="J275" s="18">
        <f t="shared" si="26"/>
        <v>4177260</v>
      </c>
      <c r="K275" s="18">
        <f t="shared" si="27"/>
        <v>5.0577680544663861E-3</v>
      </c>
      <c r="L275" s="18">
        <f t="shared" si="28"/>
        <v>0.58164332626363446</v>
      </c>
      <c r="N275">
        <v>23</v>
      </c>
      <c r="P275">
        <v>3027</v>
      </c>
      <c r="Q275">
        <f t="shared" si="29"/>
        <v>0</v>
      </c>
    </row>
    <row r="276" spans="1:17">
      <c r="A276" s="18">
        <v>270</v>
      </c>
      <c r="B276" s="18" t="s">
        <v>1617</v>
      </c>
      <c r="C276" s="7" t="s">
        <v>1034</v>
      </c>
      <c r="D276" s="18" t="s">
        <v>27</v>
      </c>
      <c r="E276" s="18">
        <v>7181824</v>
      </c>
      <c r="F276" s="7">
        <v>3442</v>
      </c>
      <c r="G276" s="7">
        <v>17</v>
      </c>
      <c r="H276" s="18">
        <f t="shared" si="24"/>
        <v>58514</v>
      </c>
      <c r="I276" s="18">
        <f t="shared" si="25"/>
        <v>1680</v>
      </c>
      <c r="J276" s="18">
        <f t="shared" si="26"/>
        <v>5782560</v>
      </c>
      <c r="K276" s="18">
        <f t="shared" si="27"/>
        <v>8.1475123868254076E-3</v>
      </c>
      <c r="L276" s="18">
        <f t="shared" si="28"/>
        <v>0.80516592999215797</v>
      </c>
      <c r="N276">
        <v>28</v>
      </c>
      <c r="P276">
        <v>3442</v>
      </c>
      <c r="Q276">
        <f t="shared" si="29"/>
        <v>0</v>
      </c>
    </row>
    <row r="277" spans="1:17">
      <c r="A277" s="18">
        <v>271</v>
      </c>
      <c r="B277" s="18" t="s">
        <v>1617</v>
      </c>
      <c r="C277" s="7" t="s">
        <v>1035</v>
      </c>
      <c r="D277" s="18" t="s">
        <v>27</v>
      </c>
      <c r="E277" s="18">
        <v>7181824</v>
      </c>
      <c r="F277" s="7">
        <v>3780</v>
      </c>
      <c r="G277" s="7">
        <v>5</v>
      </c>
      <c r="H277" s="18">
        <f t="shared" si="24"/>
        <v>18900</v>
      </c>
      <c r="I277" s="18">
        <f t="shared" si="25"/>
        <v>1620</v>
      </c>
      <c r="J277" s="18">
        <f t="shared" si="26"/>
        <v>6123600</v>
      </c>
      <c r="K277" s="18">
        <f t="shared" si="27"/>
        <v>2.6316434376559492E-3</v>
      </c>
      <c r="L277" s="18">
        <f t="shared" si="28"/>
        <v>0.85265247380052755</v>
      </c>
      <c r="N277">
        <v>27</v>
      </c>
      <c r="P277">
        <v>3780</v>
      </c>
      <c r="Q277">
        <f t="shared" si="29"/>
        <v>0</v>
      </c>
    </row>
    <row r="278" spans="1:17">
      <c r="A278" s="18">
        <v>272</v>
      </c>
      <c r="B278" s="18" t="s">
        <v>1617</v>
      </c>
      <c r="C278" s="7" t="s">
        <v>1036</v>
      </c>
      <c r="D278" s="18" t="s">
        <v>27</v>
      </c>
      <c r="E278" s="18">
        <v>7181824</v>
      </c>
      <c r="F278" s="7">
        <v>2941</v>
      </c>
      <c r="G278" s="7">
        <v>24</v>
      </c>
      <c r="H278" s="18">
        <f t="shared" si="24"/>
        <v>70584</v>
      </c>
      <c r="I278" s="18">
        <f t="shared" si="25"/>
        <v>1980</v>
      </c>
      <c r="J278" s="18">
        <f t="shared" si="26"/>
        <v>5823180</v>
      </c>
      <c r="K278" s="18">
        <f t="shared" si="27"/>
        <v>9.8281439366935189E-3</v>
      </c>
      <c r="L278" s="18">
        <f t="shared" si="28"/>
        <v>0.81082187477721535</v>
      </c>
      <c r="N278">
        <v>33</v>
      </c>
      <c r="P278">
        <v>2941</v>
      </c>
      <c r="Q278">
        <f t="shared" si="29"/>
        <v>0</v>
      </c>
    </row>
    <row r="279" spans="1:17">
      <c r="A279" s="18">
        <v>273</v>
      </c>
      <c r="B279" s="18" t="s">
        <v>1617</v>
      </c>
      <c r="C279" s="7" t="s">
        <v>1037</v>
      </c>
      <c r="D279" s="18" t="s">
        <v>27</v>
      </c>
      <c r="E279" s="18">
        <v>7181824</v>
      </c>
      <c r="F279" s="7">
        <v>55</v>
      </c>
      <c r="G279" s="7">
        <v>17</v>
      </c>
      <c r="H279" s="18">
        <f t="shared" si="24"/>
        <v>935</v>
      </c>
      <c r="I279" s="18">
        <f t="shared" si="25"/>
        <v>2400</v>
      </c>
      <c r="J279" s="18">
        <f t="shared" si="26"/>
        <v>132000</v>
      </c>
      <c r="K279" s="18">
        <f t="shared" si="27"/>
        <v>1.3018976794752977E-4</v>
      </c>
      <c r="L279" s="18">
        <f t="shared" si="28"/>
        <v>1.8379731945533613E-2</v>
      </c>
      <c r="N279">
        <v>40</v>
      </c>
      <c r="P279">
        <v>55</v>
      </c>
      <c r="Q279">
        <f t="shared" si="29"/>
        <v>0</v>
      </c>
    </row>
    <row r="280" spans="1:17">
      <c r="A280" s="18">
        <v>274</v>
      </c>
      <c r="B280" s="18" t="s">
        <v>1617</v>
      </c>
      <c r="C280" s="7" t="s">
        <v>1038</v>
      </c>
      <c r="D280" s="18" t="s">
        <v>27</v>
      </c>
      <c r="E280" s="18">
        <v>7181824</v>
      </c>
      <c r="F280" s="7">
        <v>5804</v>
      </c>
      <c r="G280" s="7">
        <v>21</v>
      </c>
      <c r="H280" s="18">
        <f t="shared" si="24"/>
        <v>121884</v>
      </c>
      <c r="I280" s="18">
        <f t="shared" si="25"/>
        <v>1920</v>
      </c>
      <c r="J280" s="18">
        <f t="shared" si="26"/>
        <v>11143680</v>
      </c>
      <c r="K280" s="18">
        <f t="shared" si="27"/>
        <v>1.6971176124616811E-2</v>
      </c>
      <c r="L280" s="18">
        <f t="shared" si="28"/>
        <v>1.5516503885363941</v>
      </c>
      <c r="N280">
        <v>32</v>
      </c>
      <c r="P280">
        <v>5804</v>
      </c>
      <c r="Q280">
        <f t="shared" si="29"/>
        <v>0</v>
      </c>
    </row>
    <row r="281" spans="1:17">
      <c r="A281" s="18">
        <v>275</v>
      </c>
      <c r="B281" s="18" t="s">
        <v>1617</v>
      </c>
      <c r="C281" s="7" t="s">
        <v>820</v>
      </c>
      <c r="D281" s="18" t="s">
        <v>27</v>
      </c>
      <c r="E281" s="18">
        <v>7181824</v>
      </c>
      <c r="F281" s="7">
        <v>7457</v>
      </c>
      <c r="G281" s="7">
        <v>18</v>
      </c>
      <c r="H281" s="18">
        <f t="shared" si="24"/>
        <v>134226</v>
      </c>
      <c r="I281" s="18">
        <f t="shared" si="25"/>
        <v>1620</v>
      </c>
      <c r="J281" s="18">
        <f t="shared" si="26"/>
        <v>12080340</v>
      </c>
      <c r="K281" s="18">
        <f t="shared" si="27"/>
        <v>1.8689681061524202E-2</v>
      </c>
      <c r="L281" s="18">
        <f t="shared" si="28"/>
        <v>1.6820712955371784</v>
      </c>
      <c r="N281">
        <v>27</v>
      </c>
      <c r="P281">
        <v>7457</v>
      </c>
      <c r="Q281">
        <f t="shared" si="29"/>
        <v>0</v>
      </c>
    </row>
    <row r="282" spans="1:17">
      <c r="A282" s="18">
        <v>276</v>
      </c>
      <c r="B282" s="18" t="s">
        <v>1617</v>
      </c>
      <c r="C282" s="7" t="s">
        <v>1039</v>
      </c>
      <c r="D282" s="18" t="s">
        <v>27</v>
      </c>
      <c r="E282" s="18">
        <v>7181824</v>
      </c>
      <c r="F282" s="7">
        <v>2301</v>
      </c>
      <c r="G282" s="7">
        <v>5</v>
      </c>
      <c r="H282" s="18">
        <f t="shared" si="24"/>
        <v>11505</v>
      </c>
      <c r="I282" s="18">
        <f t="shared" si="25"/>
        <v>600</v>
      </c>
      <c r="J282" s="18">
        <f t="shared" si="26"/>
        <v>1380600</v>
      </c>
      <c r="K282" s="18">
        <f t="shared" si="27"/>
        <v>1.6019607275254866E-3</v>
      </c>
      <c r="L282" s="18">
        <f t="shared" si="28"/>
        <v>0.19223528730305839</v>
      </c>
      <c r="N282">
        <v>10</v>
      </c>
      <c r="P282">
        <v>2301</v>
      </c>
      <c r="Q282">
        <f t="shared" si="29"/>
        <v>0</v>
      </c>
    </row>
    <row r="283" spans="1:17">
      <c r="A283" s="18">
        <v>277</v>
      </c>
      <c r="B283" s="18" t="s">
        <v>1617</v>
      </c>
      <c r="C283" s="7" t="s">
        <v>1040</v>
      </c>
      <c r="D283" s="18" t="s">
        <v>27</v>
      </c>
      <c r="E283" s="18">
        <v>7181824</v>
      </c>
      <c r="F283" s="7">
        <v>4404</v>
      </c>
      <c r="G283" s="7">
        <v>12</v>
      </c>
      <c r="H283" s="18">
        <f t="shared" si="24"/>
        <v>52848</v>
      </c>
      <c r="I283" s="18">
        <f t="shared" si="25"/>
        <v>1740</v>
      </c>
      <c r="J283" s="18">
        <f t="shared" si="26"/>
        <v>7662960</v>
      </c>
      <c r="K283" s="18">
        <f t="shared" si="27"/>
        <v>7.3585763171027307E-3</v>
      </c>
      <c r="L283" s="18">
        <f t="shared" si="28"/>
        <v>1.0669935659798959</v>
      </c>
      <c r="N283">
        <v>29</v>
      </c>
      <c r="P283">
        <v>4404</v>
      </c>
      <c r="Q283">
        <f t="shared" si="29"/>
        <v>0</v>
      </c>
    </row>
    <row r="284" spans="1:17">
      <c r="A284" s="18">
        <v>278</v>
      </c>
      <c r="B284" s="18" t="s">
        <v>1617</v>
      </c>
      <c r="C284" s="7" t="s">
        <v>1041</v>
      </c>
      <c r="D284" s="18" t="s">
        <v>27</v>
      </c>
      <c r="E284" s="18">
        <v>7181824</v>
      </c>
      <c r="F284" s="7">
        <v>2936</v>
      </c>
      <c r="G284" s="7">
        <v>11</v>
      </c>
      <c r="H284" s="18">
        <f t="shared" si="24"/>
        <v>32296</v>
      </c>
      <c r="I284" s="18">
        <f t="shared" si="25"/>
        <v>960</v>
      </c>
      <c r="J284" s="18">
        <f t="shared" si="26"/>
        <v>2818560</v>
      </c>
      <c r="K284" s="18">
        <f t="shared" si="27"/>
        <v>4.4969077493405571E-3</v>
      </c>
      <c r="L284" s="18">
        <f t="shared" si="28"/>
        <v>0.39245740357881231</v>
      </c>
      <c r="N284">
        <v>16</v>
      </c>
      <c r="P284">
        <v>2936</v>
      </c>
      <c r="Q284">
        <f t="shared" si="29"/>
        <v>0</v>
      </c>
    </row>
    <row r="285" spans="1:17">
      <c r="A285" s="18">
        <v>279</v>
      </c>
      <c r="B285" s="18" t="s">
        <v>1617</v>
      </c>
      <c r="C285" s="7" t="s">
        <v>1042</v>
      </c>
      <c r="D285" s="18" t="s">
        <v>27</v>
      </c>
      <c r="E285" s="18">
        <v>7181824</v>
      </c>
      <c r="F285" s="7">
        <v>8241</v>
      </c>
      <c r="G285" s="7">
        <v>18</v>
      </c>
      <c r="H285" s="18">
        <f t="shared" si="24"/>
        <v>148338</v>
      </c>
      <c r="I285" s="18">
        <f t="shared" si="25"/>
        <v>1620</v>
      </c>
      <c r="J285" s="18">
        <f t="shared" si="26"/>
        <v>13350420</v>
      </c>
      <c r="K285" s="18">
        <f t="shared" si="27"/>
        <v>2.065464149497398E-2</v>
      </c>
      <c r="L285" s="18">
        <f t="shared" si="28"/>
        <v>1.8589177345476582</v>
      </c>
      <c r="N285">
        <v>27</v>
      </c>
      <c r="P285">
        <v>8241</v>
      </c>
      <c r="Q285">
        <f t="shared" si="29"/>
        <v>0</v>
      </c>
    </row>
    <row r="286" spans="1:17">
      <c r="A286" s="18">
        <v>280</v>
      </c>
      <c r="B286" s="18" t="s">
        <v>1617</v>
      </c>
      <c r="C286" s="7" t="s">
        <v>1043</v>
      </c>
      <c r="D286" s="18" t="s">
        <v>27</v>
      </c>
      <c r="E286" s="18">
        <v>7181824</v>
      </c>
      <c r="F286" s="7">
        <v>6625</v>
      </c>
      <c r="G286" s="7">
        <v>18</v>
      </c>
      <c r="H286" s="18">
        <f t="shared" si="24"/>
        <v>119250</v>
      </c>
      <c r="I286" s="18">
        <f t="shared" si="25"/>
        <v>2820</v>
      </c>
      <c r="J286" s="18">
        <f t="shared" si="26"/>
        <v>18682500</v>
      </c>
      <c r="K286" s="18">
        <f t="shared" si="27"/>
        <v>1.66044169280673E-2</v>
      </c>
      <c r="L286" s="18">
        <f t="shared" si="28"/>
        <v>2.601358652063877</v>
      </c>
      <c r="N286">
        <v>47</v>
      </c>
      <c r="P286">
        <v>6625</v>
      </c>
      <c r="Q286">
        <f t="shared" si="29"/>
        <v>0</v>
      </c>
    </row>
    <row r="287" spans="1:17">
      <c r="A287" s="18">
        <v>281</v>
      </c>
      <c r="B287" s="18" t="s">
        <v>1617</v>
      </c>
      <c r="C287" s="7" t="s">
        <v>1044</v>
      </c>
      <c r="D287" s="18" t="s">
        <v>27</v>
      </c>
      <c r="E287" s="18">
        <v>7181824</v>
      </c>
      <c r="F287" s="7">
        <v>3559</v>
      </c>
      <c r="G287" s="7">
        <v>10</v>
      </c>
      <c r="H287" s="18">
        <f t="shared" si="24"/>
        <v>35590</v>
      </c>
      <c r="I287" s="18">
        <f t="shared" si="25"/>
        <v>1200</v>
      </c>
      <c r="J287" s="18">
        <f t="shared" si="26"/>
        <v>4270800</v>
      </c>
      <c r="K287" s="18">
        <f t="shared" si="27"/>
        <v>4.9555656056177368E-3</v>
      </c>
      <c r="L287" s="18">
        <f t="shared" si="28"/>
        <v>0.59466787267412846</v>
      </c>
      <c r="N287">
        <v>20</v>
      </c>
      <c r="P287">
        <v>3559</v>
      </c>
      <c r="Q287">
        <f t="shared" si="29"/>
        <v>0</v>
      </c>
    </row>
    <row r="288" spans="1:17">
      <c r="A288" s="18">
        <v>282</v>
      </c>
      <c r="B288" s="18" t="s">
        <v>1617</v>
      </c>
      <c r="C288" s="7" t="s">
        <v>1045</v>
      </c>
      <c r="D288" s="18" t="s">
        <v>27</v>
      </c>
      <c r="E288" s="18">
        <v>7181824</v>
      </c>
      <c r="F288" s="7">
        <v>4791</v>
      </c>
      <c r="G288" s="7">
        <v>30</v>
      </c>
      <c r="H288" s="18">
        <f t="shared" si="24"/>
        <v>143730</v>
      </c>
      <c r="I288" s="18">
        <f t="shared" si="25"/>
        <v>1740</v>
      </c>
      <c r="J288" s="18">
        <f t="shared" si="26"/>
        <v>8336340</v>
      </c>
      <c r="K288" s="18">
        <f t="shared" si="27"/>
        <v>2.0013021761602624E-2</v>
      </c>
      <c r="L288" s="18">
        <f t="shared" si="28"/>
        <v>1.1607552621729522</v>
      </c>
      <c r="N288">
        <v>29</v>
      </c>
      <c r="P288">
        <v>4791</v>
      </c>
      <c r="Q288">
        <f t="shared" si="29"/>
        <v>0</v>
      </c>
    </row>
    <row r="289" spans="1:17">
      <c r="A289" s="18">
        <v>283</v>
      </c>
      <c r="B289" s="18" t="s">
        <v>1617</v>
      </c>
      <c r="C289" s="7" t="s">
        <v>567</v>
      </c>
      <c r="D289" s="18" t="s">
        <v>27</v>
      </c>
      <c r="E289" s="18">
        <v>7181824</v>
      </c>
      <c r="F289" s="7">
        <v>2471</v>
      </c>
      <c r="G289" s="7">
        <v>23</v>
      </c>
      <c r="H289" s="18">
        <f t="shared" si="24"/>
        <v>56833</v>
      </c>
      <c r="I289" s="18">
        <f t="shared" si="25"/>
        <v>840</v>
      </c>
      <c r="J289" s="18">
        <f t="shared" si="26"/>
        <v>2075640</v>
      </c>
      <c r="K289" s="18">
        <f t="shared" si="27"/>
        <v>7.9134492853069078E-3</v>
      </c>
      <c r="L289" s="18">
        <f t="shared" si="28"/>
        <v>0.28901293041990445</v>
      </c>
      <c r="N289">
        <v>14</v>
      </c>
      <c r="P289">
        <v>2471</v>
      </c>
      <c r="Q289">
        <f t="shared" si="29"/>
        <v>0</v>
      </c>
    </row>
    <row r="290" spans="1:17">
      <c r="A290" s="18">
        <v>284</v>
      </c>
      <c r="B290" s="18" t="s">
        <v>1617</v>
      </c>
      <c r="C290" s="7" t="s">
        <v>1046</v>
      </c>
      <c r="D290" s="18" t="s">
        <v>27</v>
      </c>
      <c r="E290" s="18">
        <v>7181824</v>
      </c>
      <c r="F290" s="7">
        <v>2963</v>
      </c>
      <c r="G290" s="7">
        <v>19</v>
      </c>
      <c r="H290" s="18">
        <f t="shared" si="24"/>
        <v>56297</v>
      </c>
      <c r="I290" s="18">
        <f t="shared" si="25"/>
        <v>2280</v>
      </c>
      <c r="J290" s="18">
        <f t="shared" si="26"/>
        <v>6755640</v>
      </c>
      <c r="K290" s="18">
        <f t="shared" si="27"/>
        <v>7.8388164343765592E-3</v>
      </c>
      <c r="L290" s="18">
        <f t="shared" si="28"/>
        <v>0.94065797212518709</v>
      </c>
      <c r="N290">
        <v>38</v>
      </c>
      <c r="P290">
        <v>2963</v>
      </c>
      <c r="Q290">
        <f t="shared" si="29"/>
        <v>0</v>
      </c>
    </row>
    <row r="291" spans="1:17">
      <c r="A291" s="18">
        <v>285</v>
      </c>
      <c r="B291" s="18" t="s">
        <v>1617</v>
      </c>
      <c r="C291" s="7" t="s">
        <v>1047</v>
      </c>
      <c r="D291" s="18" t="s">
        <v>27</v>
      </c>
      <c r="E291" s="18">
        <v>7181824</v>
      </c>
      <c r="F291" s="7">
        <v>3605</v>
      </c>
      <c r="G291" s="7">
        <v>6</v>
      </c>
      <c r="H291" s="18">
        <f t="shared" si="24"/>
        <v>21630</v>
      </c>
      <c r="I291" s="18">
        <f t="shared" si="25"/>
        <v>840</v>
      </c>
      <c r="J291" s="18">
        <f t="shared" si="26"/>
        <v>3028200</v>
      </c>
      <c r="K291" s="18">
        <f t="shared" si="27"/>
        <v>3.0117697119840308E-3</v>
      </c>
      <c r="L291" s="18">
        <f t="shared" si="28"/>
        <v>0.4216477596777643</v>
      </c>
      <c r="N291">
        <v>14</v>
      </c>
      <c r="P291">
        <v>3605</v>
      </c>
      <c r="Q291">
        <f t="shared" si="29"/>
        <v>0</v>
      </c>
    </row>
    <row r="292" spans="1:17">
      <c r="A292" s="18">
        <v>286</v>
      </c>
      <c r="B292" s="18" t="s">
        <v>1617</v>
      </c>
      <c r="C292" s="7" t="s">
        <v>1048</v>
      </c>
      <c r="D292" s="18" t="s">
        <v>27</v>
      </c>
      <c r="E292" s="18">
        <v>7181824</v>
      </c>
      <c r="F292" s="7">
        <v>663</v>
      </c>
      <c r="G292" s="7">
        <v>1</v>
      </c>
      <c r="H292" s="18">
        <f t="shared" si="24"/>
        <v>663</v>
      </c>
      <c r="I292" s="18">
        <f t="shared" si="25"/>
        <v>60</v>
      </c>
      <c r="J292" s="18">
        <f t="shared" si="26"/>
        <v>39780</v>
      </c>
      <c r="K292" s="18">
        <f t="shared" si="27"/>
        <v>9.2316380908248372E-5</v>
      </c>
      <c r="L292" s="18">
        <f t="shared" si="28"/>
        <v>5.5389828544949024E-3</v>
      </c>
      <c r="N292">
        <v>1</v>
      </c>
      <c r="P292">
        <v>663</v>
      </c>
      <c r="Q292">
        <f t="shared" si="29"/>
        <v>0</v>
      </c>
    </row>
    <row r="293" spans="1:17">
      <c r="A293" s="18">
        <v>287</v>
      </c>
      <c r="B293" s="18" t="s">
        <v>1617</v>
      </c>
      <c r="C293" s="7" t="s">
        <v>1049</v>
      </c>
      <c r="D293" s="18" t="s">
        <v>27</v>
      </c>
      <c r="E293" s="18">
        <v>7181824</v>
      </c>
      <c r="F293" s="7">
        <v>3276</v>
      </c>
      <c r="G293" s="7">
        <v>10</v>
      </c>
      <c r="H293" s="18">
        <f t="shared" si="24"/>
        <v>32760</v>
      </c>
      <c r="I293" s="18">
        <f t="shared" si="25"/>
        <v>120</v>
      </c>
      <c r="J293" s="18">
        <f t="shared" si="26"/>
        <v>393120</v>
      </c>
      <c r="K293" s="18">
        <f t="shared" si="27"/>
        <v>4.5615152919369784E-3</v>
      </c>
      <c r="L293" s="18">
        <f t="shared" si="28"/>
        <v>5.4738183503243741E-2</v>
      </c>
      <c r="N293">
        <v>2</v>
      </c>
      <c r="P293">
        <v>3276</v>
      </c>
      <c r="Q293">
        <f t="shared" si="29"/>
        <v>0</v>
      </c>
    </row>
    <row r="294" spans="1:17">
      <c r="A294" s="18">
        <v>288</v>
      </c>
      <c r="B294" s="18" t="s">
        <v>1617</v>
      </c>
      <c r="C294" s="7" t="s">
        <v>1050</v>
      </c>
      <c r="D294" s="18" t="s">
        <v>27</v>
      </c>
      <c r="E294" s="18">
        <v>7181824</v>
      </c>
      <c r="F294" s="7">
        <v>4505</v>
      </c>
      <c r="G294" s="7">
        <v>11</v>
      </c>
      <c r="H294" s="18">
        <f t="shared" si="24"/>
        <v>49555</v>
      </c>
      <c r="I294" s="18">
        <f t="shared" si="25"/>
        <v>2520</v>
      </c>
      <c r="J294" s="18">
        <f t="shared" si="26"/>
        <v>11352600</v>
      </c>
      <c r="K294" s="18">
        <f t="shared" si="27"/>
        <v>6.9000577012190778E-3</v>
      </c>
      <c r="L294" s="18">
        <f t="shared" si="28"/>
        <v>1.5807404915520069</v>
      </c>
      <c r="N294">
        <v>42</v>
      </c>
      <c r="P294">
        <v>4505</v>
      </c>
      <c r="Q294">
        <f t="shared" si="29"/>
        <v>0</v>
      </c>
    </row>
    <row r="295" spans="1:17">
      <c r="A295" s="18">
        <v>289</v>
      </c>
      <c r="B295" s="18" t="s">
        <v>1617</v>
      </c>
      <c r="C295" s="7" t="s">
        <v>1051</v>
      </c>
      <c r="D295" s="18" t="s">
        <v>27</v>
      </c>
      <c r="E295" s="18">
        <v>7181824</v>
      </c>
      <c r="F295" s="7">
        <v>4578</v>
      </c>
      <c r="G295" s="7">
        <v>6</v>
      </c>
      <c r="H295" s="18">
        <f t="shared" si="24"/>
        <v>27468</v>
      </c>
      <c r="I295" s="18">
        <f t="shared" si="25"/>
        <v>600</v>
      </c>
      <c r="J295" s="18">
        <f t="shared" si="26"/>
        <v>2746800</v>
      </c>
      <c r="K295" s="18">
        <f t="shared" si="27"/>
        <v>3.8246551293933131E-3</v>
      </c>
      <c r="L295" s="18">
        <f t="shared" si="28"/>
        <v>0.38246551293933129</v>
      </c>
      <c r="N295">
        <v>10</v>
      </c>
      <c r="P295">
        <v>4578</v>
      </c>
      <c r="Q295">
        <f t="shared" si="29"/>
        <v>0</v>
      </c>
    </row>
    <row r="296" spans="1:17">
      <c r="A296" s="18">
        <v>290</v>
      </c>
      <c r="B296" s="18" t="s">
        <v>1617</v>
      </c>
      <c r="C296" s="7" t="s">
        <v>1052</v>
      </c>
      <c r="D296" s="18" t="s">
        <v>27</v>
      </c>
      <c r="E296" s="18">
        <v>7181824</v>
      </c>
      <c r="F296" s="7">
        <v>1391</v>
      </c>
      <c r="G296" s="7">
        <v>6</v>
      </c>
      <c r="H296" s="18">
        <f t="shared" si="24"/>
        <v>8346</v>
      </c>
      <c r="I296" s="18">
        <f t="shared" si="25"/>
        <v>720</v>
      </c>
      <c r="J296" s="18">
        <f t="shared" si="26"/>
        <v>1001520</v>
      </c>
      <c r="K296" s="18">
        <f t="shared" si="27"/>
        <v>1.1621003243744207E-3</v>
      </c>
      <c r="L296" s="18">
        <f t="shared" si="28"/>
        <v>0.13945203892493049</v>
      </c>
      <c r="N296">
        <v>12</v>
      </c>
      <c r="P296">
        <v>1391</v>
      </c>
      <c r="Q296">
        <f t="shared" si="29"/>
        <v>0</v>
      </c>
    </row>
    <row r="297" spans="1:17">
      <c r="A297" s="18">
        <v>291</v>
      </c>
      <c r="B297" s="18" t="s">
        <v>1617</v>
      </c>
      <c r="C297" s="7" t="s">
        <v>1053</v>
      </c>
      <c r="D297" s="18" t="s">
        <v>27</v>
      </c>
      <c r="E297" s="18">
        <v>7181824</v>
      </c>
      <c r="F297" s="7">
        <v>1748</v>
      </c>
      <c r="G297" s="7">
        <v>5</v>
      </c>
      <c r="H297" s="18">
        <f t="shared" si="24"/>
        <v>8740</v>
      </c>
      <c r="I297" s="18">
        <f t="shared" si="25"/>
        <v>1200</v>
      </c>
      <c r="J297" s="18">
        <f t="shared" si="26"/>
        <v>2097600</v>
      </c>
      <c r="K297" s="18">
        <f t="shared" si="27"/>
        <v>1.2169610394239681E-3</v>
      </c>
      <c r="L297" s="18">
        <f t="shared" si="28"/>
        <v>0.29207064946175232</v>
      </c>
      <c r="N297">
        <v>20</v>
      </c>
      <c r="P297">
        <v>1748</v>
      </c>
      <c r="Q297">
        <f t="shared" si="29"/>
        <v>0</v>
      </c>
    </row>
    <row r="298" spans="1:17">
      <c r="A298" s="18">
        <v>292</v>
      </c>
      <c r="B298" s="18" t="s">
        <v>1617</v>
      </c>
      <c r="C298" s="7" t="s">
        <v>1054</v>
      </c>
      <c r="D298" s="18" t="s">
        <v>27</v>
      </c>
      <c r="E298" s="18">
        <v>7181824</v>
      </c>
      <c r="F298" s="7">
        <v>2039</v>
      </c>
      <c r="G298" s="7">
        <v>10</v>
      </c>
      <c r="H298" s="18">
        <f t="shared" si="24"/>
        <v>20390</v>
      </c>
      <c r="I298" s="18">
        <f t="shared" si="25"/>
        <v>1200</v>
      </c>
      <c r="J298" s="18">
        <f t="shared" si="26"/>
        <v>2446800</v>
      </c>
      <c r="K298" s="18">
        <f t="shared" si="27"/>
        <v>2.8391116240108361E-3</v>
      </c>
      <c r="L298" s="18">
        <f t="shared" si="28"/>
        <v>0.34069339488130035</v>
      </c>
      <c r="N298">
        <v>20</v>
      </c>
      <c r="P298">
        <v>2039</v>
      </c>
      <c r="Q298">
        <f t="shared" si="29"/>
        <v>0</v>
      </c>
    </row>
    <row r="299" spans="1:17">
      <c r="A299" s="18">
        <v>293</v>
      </c>
      <c r="B299" s="18" t="s">
        <v>1617</v>
      </c>
      <c r="C299" s="7" t="s">
        <v>403</v>
      </c>
      <c r="D299" s="18" t="s">
        <v>27</v>
      </c>
      <c r="E299" s="18">
        <v>7181824</v>
      </c>
      <c r="F299" s="7">
        <v>6137</v>
      </c>
      <c r="G299" s="7">
        <v>8</v>
      </c>
      <c r="H299" s="18">
        <f t="shared" si="24"/>
        <v>49096</v>
      </c>
      <c r="I299" s="18">
        <f t="shared" si="25"/>
        <v>1140</v>
      </c>
      <c r="J299" s="18">
        <f t="shared" si="26"/>
        <v>6996180</v>
      </c>
      <c r="K299" s="18">
        <f t="shared" si="27"/>
        <v>6.8361463605902898E-3</v>
      </c>
      <c r="L299" s="18">
        <f t="shared" si="28"/>
        <v>0.97415085638411636</v>
      </c>
      <c r="N299">
        <v>19</v>
      </c>
      <c r="P299">
        <v>6137</v>
      </c>
      <c r="Q299">
        <f t="shared" si="29"/>
        <v>0</v>
      </c>
    </row>
    <row r="300" spans="1:17">
      <c r="A300" s="18">
        <v>294</v>
      </c>
      <c r="B300" s="18" t="s">
        <v>1617</v>
      </c>
      <c r="C300" s="7" t="s">
        <v>974</v>
      </c>
      <c r="D300" s="18" t="s">
        <v>27</v>
      </c>
      <c r="E300" s="18">
        <v>7181824</v>
      </c>
      <c r="F300" s="7">
        <v>3125</v>
      </c>
      <c r="G300" s="7">
        <v>7</v>
      </c>
      <c r="H300" s="18">
        <f t="shared" si="24"/>
        <v>21875</v>
      </c>
      <c r="I300" s="18">
        <f t="shared" si="25"/>
        <v>900</v>
      </c>
      <c r="J300" s="18">
        <f t="shared" si="26"/>
        <v>2812500</v>
      </c>
      <c r="K300" s="18">
        <f t="shared" si="27"/>
        <v>3.0458836083980894E-3</v>
      </c>
      <c r="L300" s="18">
        <f t="shared" si="28"/>
        <v>0.39161360679404006</v>
      </c>
      <c r="N300">
        <v>15</v>
      </c>
      <c r="P300">
        <v>3125</v>
      </c>
      <c r="Q300">
        <f t="shared" si="29"/>
        <v>0</v>
      </c>
    </row>
    <row r="301" spans="1:17">
      <c r="A301" s="18">
        <v>295</v>
      </c>
      <c r="B301" s="18" t="s">
        <v>1617</v>
      </c>
      <c r="C301" s="7" t="s">
        <v>1055</v>
      </c>
      <c r="D301" s="18" t="s">
        <v>27</v>
      </c>
      <c r="E301" s="18">
        <v>7181824</v>
      </c>
      <c r="F301" s="7">
        <v>1634</v>
      </c>
      <c r="G301" s="7">
        <v>4</v>
      </c>
      <c r="H301" s="18">
        <f t="shared" si="24"/>
        <v>6536</v>
      </c>
      <c r="I301" s="18">
        <f t="shared" si="25"/>
        <v>1620</v>
      </c>
      <c r="J301" s="18">
        <f t="shared" si="26"/>
        <v>2647080</v>
      </c>
      <c r="K301" s="18">
        <f t="shared" si="27"/>
        <v>9.1007521209096739E-4</v>
      </c>
      <c r="L301" s="18">
        <f t="shared" si="28"/>
        <v>0.36858046089684182</v>
      </c>
      <c r="N301">
        <v>27</v>
      </c>
      <c r="P301">
        <v>1634</v>
      </c>
      <c r="Q301">
        <f t="shared" si="29"/>
        <v>0</v>
      </c>
    </row>
    <row r="302" spans="1:17">
      <c r="A302" s="18">
        <v>296</v>
      </c>
      <c r="B302" s="18" t="s">
        <v>1617</v>
      </c>
      <c r="C302" s="7" t="s">
        <v>1056</v>
      </c>
      <c r="D302" s="18" t="s">
        <v>27</v>
      </c>
      <c r="E302" s="18">
        <v>7181824</v>
      </c>
      <c r="F302" s="7">
        <v>3050</v>
      </c>
      <c r="G302" s="7">
        <v>1</v>
      </c>
      <c r="H302" s="18">
        <f t="shared" si="24"/>
        <v>3050</v>
      </c>
      <c r="I302" s="18">
        <f t="shared" si="25"/>
        <v>120</v>
      </c>
      <c r="J302" s="18">
        <f t="shared" si="26"/>
        <v>366000</v>
      </c>
      <c r="K302" s="18">
        <f t="shared" si="27"/>
        <v>4.2468320025664788E-4</v>
      </c>
      <c r="L302" s="18">
        <f t="shared" si="28"/>
        <v>5.0961984030797748E-2</v>
      </c>
      <c r="N302">
        <v>2</v>
      </c>
      <c r="P302">
        <v>3050</v>
      </c>
      <c r="Q302">
        <f t="shared" si="29"/>
        <v>0</v>
      </c>
    </row>
    <row r="303" spans="1:17">
      <c r="A303" s="18">
        <v>297</v>
      </c>
      <c r="B303" s="18" t="s">
        <v>1617</v>
      </c>
      <c r="C303" s="7" t="s">
        <v>1057</v>
      </c>
      <c r="D303" s="18" t="s">
        <v>27</v>
      </c>
      <c r="E303" s="18">
        <v>7181824</v>
      </c>
      <c r="F303" s="7">
        <v>4664</v>
      </c>
      <c r="G303" s="7">
        <v>15</v>
      </c>
      <c r="H303" s="18">
        <f t="shared" si="24"/>
        <v>69960</v>
      </c>
      <c r="I303" s="18">
        <f t="shared" si="25"/>
        <v>1260</v>
      </c>
      <c r="J303" s="18">
        <f t="shared" si="26"/>
        <v>5876640</v>
      </c>
      <c r="K303" s="18">
        <f t="shared" si="27"/>
        <v>9.7412579311328146E-3</v>
      </c>
      <c r="L303" s="18">
        <f t="shared" si="28"/>
        <v>0.81826566621515651</v>
      </c>
      <c r="N303">
        <v>21</v>
      </c>
      <c r="P303">
        <v>4664</v>
      </c>
      <c r="Q303">
        <f t="shared" si="29"/>
        <v>0</v>
      </c>
    </row>
    <row r="304" spans="1:17">
      <c r="A304" s="18">
        <v>298</v>
      </c>
      <c r="B304" s="18" t="s">
        <v>1617</v>
      </c>
      <c r="C304" s="7" t="s">
        <v>1058</v>
      </c>
      <c r="D304" s="18" t="s">
        <v>27</v>
      </c>
      <c r="E304" s="18">
        <v>7181824</v>
      </c>
      <c r="F304" s="7">
        <v>6643</v>
      </c>
      <c r="G304" s="7">
        <v>39</v>
      </c>
      <c r="H304" s="18">
        <f t="shared" si="24"/>
        <v>259077</v>
      </c>
      <c r="I304" s="18">
        <f t="shared" si="25"/>
        <v>4440</v>
      </c>
      <c r="J304" s="18">
        <f t="shared" si="26"/>
        <v>29494920</v>
      </c>
      <c r="K304" s="18">
        <f t="shared" si="27"/>
        <v>3.6073983433734941E-2</v>
      </c>
      <c r="L304" s="18">
        <f t="shared" si="28"/>
        <v>4.1068842678405932</v>
      </c>
      <c r="N304">
        <v>74</v>
      </c>
      <c r="P304">
        <v>6643</v>
      </c>
      <c r="Q304">
        <f t="shared" si="29"/>
        <v>0</v>
      </c>
    </row>
    <row r="305" spans="1:17">
      <c r="A305" s="18">
        <v>299</v>
      </c>
      <c r="B305" s="18" t="s">
        <v>1617</v>
      </c>
      <c r="C305" s="7" t="s">
        <v>1059</v>
      </c>
      <c r="D305" s="18" t="s">
        <v>27</v>
      </c>
      <c r="E305" s="18">
        <v>7181824</v>
      </c>
      <c r="F305" s="7">
        <v>2480</v>
      </c>
      <c r="G305" s="7">
        <v>15</v>
      </c>
      <c r="H305" s="18">
        <f t="shared" si="24"/>
        <v>37200</v>
      </c>
      <c r="I305" s="18">
        <f t="shared" si="25"/>
        <v>2400</v>
      </c>
      <c r="J305" s="18">
        <f t="shared" si="26"/>
        <v>5952000</v>
      </c>
      <c r="K305" s="18">
        <f t="shared" si="27"/>
        <v>5.1797426391958362E-3</v>
      </c>
      <c r="L305" s="18">
        <f t="shared" si="28"/>
        <v>0.82875882227133391</v>
      </c>
      <c r="N305">
        <v>40</v>
      </c>
      <c r="P305">
        <v>2480</v>
      </c>
      <c r="Q305">
        <f t="shared" si="29"/>
        <v>0</v>
      </c>
    </row>
    <row r="306" spans="1:17">
      <c r="A306" s="18">
        <v>300</v>
      </c>
      <c r="B306" s="18" t="s">
        <v>1617</v>
      </c>
      <c r="C306" s="7" t="s">
        <v>1060</v>
      </c>
      <c r="D306" s="18" t="s">
        <v>27</v>
      </c>
      <c r="E306" s="18">
        <v>7181824</v>
      </c>
      <c r="F306" s="7">
        <v>7968</v>
      </c>
      <c r="G306" s="7">
        <v>16</v>
      </c>
      <c r="H306" s="18">
        <f t="shared" si="24"/>
        <v>127488</v>
      </c>
      <c r="I306" s="18">
        <f t="shared" si="25"/>
        <v>1440</v>
      </c>
      <c r="J306" s="18">
        <f t="shared" si="26"/>
        <v>11473920</v>
      </c>
      <c r="K306" s="18">
        <f t="shared" si="27"/>
        <v>1.7751479289940829E-2</v>
      </c>
      <c r="L306" s="18">
        <f t="shared" si="28"/>
        <v>1.5976331360946745</v>
      </c>
      <c r="N306">
        <v>24</v>
      </c>
      <c r="P306">
        <v>7968</v>
      </c>
      <c r="Q306">
        <f t="shared" si="29"/>
        <v>0</v>
      </c>
    </row>
    <row r="307" spans="1:17">
      <c r="A307" s="18">
        <v>301</v>
      </c>
      <c r="B307" s="18" t="s">
        <v>1617</v>
      </c>
      <c r="C307" s="7" t="s">
        <v>1061</v>
      </c>
      <c r="D307" s="18" t="s">
        <v>27</v>
      </c>
      <c r="E307" s="18">
        <v>7181824</v>
      </c>
      <c r="F307" s="7">
        <v>4638</v>
      </c>
      <c r="G307" s="7">
        <v>30</v>
      </c>
      <c r="H307" s="18">
        <f t="shared" si="24"/>
        <v>139140</v>
      </c>
      <c r="I307" s="18">
        <f t="shared" si="25"/>
        <v>5040</v>
      </c>
      <c r="J307" s="18">
        <f t="shared" si="26"/>
        <v>23375520</v>
      </c>
      <c r="K307" s="18">
        <f t="shared" si="27"/>
        <v>1.9373908355314749E-2</v>
      </c>
      <c r="L307" s="18">
        <f t="shared" si="28"/>
        <v>3.2548166036928778</v>
      </c>
      <c r="N307">
        <v>84</v>
      </c>
      <c r="P307">
        <v>4638</v>
      </c>
      <c r="Q307">
        <f t="shared" si="29"/>
        <v>0</v>
      </c>
    </row>
    <row r="308" spans="1:17">
      <c r="A308" s="18">
        <v>302</v>
      </c>
      <c r="B308" s="18" t="s">
        <v>1617</v>
      </c>
      <c r="C308" s="7" t="s">
        <v>1062</v>
      </c>
      <c r="D308" s="18" t="s">
        <v>27</v>
      </c>
      <c r="E308" s="18">
        <v>7181824</v>
      </c>
      <c r="F308" s="7">
        <v>5364</v>
      </c>
      <c r="G308" s="7">
        <v>18</v>
      </c>
      <c r="H308" s="18">
        <f t="shared" si="24"/>
        <v>96552</v>
      </c>
      <c r="I308" s="18">
        <f t="shared" si="25"/>
        <v>2880</v>
      </c>
      <c r="J308" s="18">
        <f t="shared" si="26"/>
        <v>15448320</v>
      </c>
      <c r="K308" s="18">
        <f t="shared" si="27"/>
        <v>1.3443938475796677E-2</v>
      </c>
      <c r="L308" s="18">
        <f t="shared" si="28"/>
        <v>2.1510301561274683</v>
      </c>
      <c r="N308">
        <v>48</v>
      </c>
      <c r="P308">
        <v>5364</v>
      </c>
      <c r="Q308">
        <f t="shared" si="29"/>
        <v>0</v>
      </c>
    </row>
    <row r="309" spans="1:17">
      <c r="A309" s="18">
        <v>303</v>
      </c>
      <c r="B309" s="18" t="s">
        <v>1617</v>
      </c>
      <c r="C309" s="7" t="s">
        <v>1063</v>
      </c>
      <c r="D309" s="18" t="s">
        <v>27</v>
      </c>
      <c r="E309" s="18">
        <v>7181824</v>
      </c>
      <c r="F309" s="7">
        <v>5868</v>
      </c>
      <c r="G309" s="7">
        <v>25</v>
      </c>
      <c r="H309" s="18">
        <f t="shared" si="24"/>
        <v>146700</v>
      </c>
      <c r="I309" s="18">
        <f t="shared" si="25"/>
        <v>3060</v>
      </c>
      <c r="J309" s="18">
        <f t="shared" si="26"/>
        <v>17956080</v>
      </c>
      <c r="K309" s="18">
        <f t="shared" si="27"/>
        <v>2.0426565730377131E-2</v>
      </c>
      <c r="L309" s="18">
        <f t="shared" si="28"/>
        <v>2.5002116453981609</v>
      </c>
      <c r="N309">
        <v>51</v>
      </c>
      <c r="P309">
        <v>5868</v>
      </c>
      <c r="Q309">
        <f t="shared" si="29"/>
        <v>0</v>
      </c>
    </row>
    <row r="310" spans="1:17">
      <c r="A310" s="18">
        <v>304</v>
      </c>
      <c r="B310" s="18" t="s">
        <v>1617</v>
      </c>
      <c r="C310" s="7" t="s">
        <v>1064</v>
      </c>
      <c r="D310" s="18" t="s">
        <v>27</v>
      </c>
      <c r="E310" s="18">
        <v>7181824</v>
      </c>
      <c r="F310" s="7">
        <v>2438</v>
      </c>
      <c r="G310" s="7">
        <v>18</v>
      </c>
      <c r="H310" s="18">
        <f t="shared" si="24"/>
        <v>43884</v>
      </c>
      <c r="I310" s="18">
        <f t="shared" si="25"/>
        <v>1860</v>
      </c>
      <c r="J310" s="18">
        <f t="shared" si="26"/>
        <v>4534680</v>
      </c>
      <c r="K310" s="18">
        <f t="shared" si="27"/>
        <v>6.1104254295287659E-3</v>
      </c>
      <c r="L310" s="18">
        <f t="shared" si="28"/>
        <v>0.63141062771797252</v>
      </c>
      <c r="N310">
        <v>31</v>
      </c>
      <c r="P310">
        <v>2438</v>
      </c>
      <c r="Q310">
        <f t="shared" si="29"/>
        <v>0</v>
      </c>
    </row>
    <row r="311" spans="1:17">
      <c r="A311" s="18">
        <v>305</v>
      </c>
      <c r="B311" s="18" t="s">
        <v>1617</v>
      </c>
      <c r="C311" s="7" t="s">
        <v>1065</v>
      </c>
      <c r="D311" s="18" t="s">
        <v>27</v>
      </c>
      <c r="E311" s="18">
        <v>7181824</v>
      </c>
      <c r="F311" s="7">
        <v>5490</v>
      </c>
      <c r="G311" s="7">
        <v>30</v>
      </c>
      <c r="H311" s="18">
        <f t="shared" si="24"/>
        <v>164700</v>
      </c>
      <c r="I311" s="18">
        <f t="shared" si="25"/>
        <v>5340</v>
      </c>
      <c r="J311" s="18">
        <f t="shared" si="26"/>
        <v>29316600</v>
      </c>
      <c r="K311" s="18">
        <f t="shared" si="27"/>
        <v>2.2932892813858987E-2</v>
      </c>
      <c r="L311" s="18">
        <f t="shared" si="28"/>
        <v>4.0820549208668995</v>
      </c>
      <c r="N311">
        <v>89</v>
      </c>
      <c r="P311">
        <v>5490</v>
      </c>
      <c r="Q311">
        <f t="shared" si="29"/>
        <v>0</v>
      </c>
    </row>
    <row r="312" spans="1:17">
      <c r="A312" s="18">
        <v>306</v>
      </c>
      <c r="B312" s="18" t="s">
        <v>1617</v>
      </c>
      <c r="C312" s="7" t="s">
        <v>1066</v>
      </c>
      <c r="D312" s="18" t="s">
        <v>27</v>
      </c>
      <c r="E312" s="18">
        <v>7181824</v>
      </c>
      <c r="F312" s="7">
        <v>8036</v>
      </c>
      <c r="G312" s="7">
        <v>16</v>
      </c>
      <c r="H312" s="18">
        <f t="shared" si="24"/>
        <v>128576</v>
      </c>
      <c r="I312" s="18">
        <f t="shared" si="25"/>
        <v>2460</v>
      </c>
      <c r="J312" s="18">
        <f t="shared" si="26"/>
        <v>19768560</v>
      </c>
      <c r="K312" s="18">
        <f t="shared" si="27"/>
        <v>1.7902972838097955E-2</v>
      </c>
      <c r="L312" s="18">
        <f t="shared" si="28"/>
        <v>2.7525820738575604</v>
      </c>
      <c r="N312">
        <v>41</v>
      </c>
      <c r="P312">
        <v>8036</v>
      </c>
      <c r="Q312">
        <f t="shared" si="29"/>
        <v>0</v>
      </c>
    </row>
    <row r="313" spans="1:17">
      <c r="A313" s="18">
        <v>307</v>
      </c>
      <c r="B313" s="18" t="s">
        <v>1617</v>
      </c>
      <c r="C313" s="7" t="s">
        <v>1067</v>
      </c>
      <c r="D313" s="18" t="s">
        <v>27</v>
      </c>
      <c r="E313" s="18">
        <v>7181824</v>
      </c>
      <c r="F313" s="7">
        <v>3186</v>
      </c>
      <c r="G313" s="7">
        <v>15</v>
      </c>
      <c r="H313" s="18">
        <f t="shared" si="24"/>
        <v>47790</v>
      </c>
      <c r="I313" s="18">
        <f t="shared" si="25"/>
        <v>2100</v>
      </c>
      <c r="J313" s="18">
        <f t="shared" si="26"/>
        <v>6690600</v>
      </c>
      <c r="K313" s="18">
        <f t="shared" si="27"/>
        <v>6.6542984066443288E-3</v>
      </c>
      <c r="L313" s="18">
        <f t="shared" si="28"/>
        <v>0.93160177693020607</v>
      </c>
      <c r="N313">
        <v>35</v>
      </c>
      <c r="P313">
        <v>3186</v>
      </c>
      <c r="Q313">
        <f t="shared" si="29"/>
        <v>0</v>
      </c>
    </row>
    <row r="314" spans="1:17">
      <c r="A314" s="18">
        <v>308</v>
      </c>
      <c r="B314" s="18" t="s">
        <v>1617</v>
      </c>
      <c r="C314" s="7" t="s">
        <v>1068</v>
      </c>
      <c r="D314" s="18" t="s">
        <v>27</v>
      </c>
      <c r="E314" s="18">
        <v>7181824</v>
      </c>
      <c r="F314" s="7">
        <v>5761</v>
      </c>
      <c r="G314" s="7">
        <v>29</v>
      </c>
      <c r="H314" s="18">
        <f t="shared" si="24"/>
        <v>167069</v>
      </c>
      <c r="I314" s="18">
        <f t="shared" si="25"/>
        <v>3840</v>
      </c>
      <c r="J314" s="18">
        <f t="shared" si="26"/>
        <v>22122240</v>
      </c>
      <c r="K314" s="18">
        <f t="shared" si="27"/>
        <v>2.3262753306123905E-2</v>
      </c>
      <c r="L314" s="18">
        <f t="shared" si="28"/>
        <v>3.080309403293648</v>
      </c>
      <c r="N314">
        <v>64</v>
      </c>
      <c r="P314">
        <v>5761</v>
      </c>
      <c r="Q314">
        <f t="shared" si="29"/>
        <v>0</v>
      </c>
    </row>
    <row r="315" spans="1:17">
      <c r="A315" s="18">
        <v>309</v>
      </c>
      <c r="B315" s="18" t="s">
        <v>1617</v>
      </c>
      <c r="C315" s="7" t="s">
        <v>1069</v>
      </c>
      <c r="D315" s="18" t="s">
        <v>27</v>
      </c>
      <c r="E315" s="18">
        <v>7181824</v>
      </c>
      <c r="F315" s="7">
        <v>7937</v>
      </c>
      <c r="G315" s="7">
        <v>30</v>
      </c>
      <c r="H315" s="18">
        <f t="shared" si="24"/>
        <v>238110</v>
      </c>
      <c r="I315" s="18">
        <f t="shared" si="25"/>
        <v>3660</v>
      </c>
      <c r="J315" s="18">
        <f t="shared" si="26"/>
        <v>29049420</v>
      </c>
      <c r="K315" s="18">
        <f t="shared" si="27"/>
        <v>3.315453010265916E-2</v>
      </c>
      <c r="L315" s="18">
        <f t="shared" si="28"/>
        <v>4.0448526725244172</v>
      </c>
      <c r="N315">
        <v>61</v>
      </c>
      <c r="P315">
        <v>7937</v>
      </c>
      <c r="Q315">
        <f t="shared" si="29"/>
        <v>0</v>
      </c>
    </row>
    <row r="316" spans="1:17">
      <c r="A316" s="18">
        <v>310</v>
      </c>
      <c r="B316" s="18" t="s">
        <v>1617</v>
      </c>
      <c r="C316" s="7" t="s">
        <v>1070</v>
      </c>
      <c r="D316" s="18" t="s">
        <v>27</v>
      </c>
      <c r="E316" s="18">
        <v>7181824</v>
      </c>
      <c r="F316" s="7">
        <v>5816</v>
      </c>
      <c r="G316" s="7">
        <v>19</v>
      </c>
      <c r="H316" s="18">
        <f t="shared" si="24"/>
        <v>110504</v>
      </c>
      <c r="I316" s="18">
        <f t="shared" si="25"/>
        <v>540</v>
      </c>
      <c r="J316" s="18">
        <f t="shared" si="26"/>
        <v>3140640</v>
      </c>
      <c r="K316" s="18">
        <f t="shared" si="27"/>
        <v>1.5386620446282169E-2</v>
      </c>
      <c r="L316" s="18">
        <f t="shared" si="28"/>
        <v>0.43730394952591428</v>
      </c>
      <c r="N316">
        <v>9</v>
      </c>
      <c r="P316">
        <v>5816</v>
      </c>
      <c r="Q316">
        <f t="shared" si="29"/>
        <v>0</v>
      </c>
    </row>
    <row r="317" spans="1:17">
      <c r="A317" s="18">
        <v>311</v>
      </c>
      <c r="B317" s="18" t="s">
        <v>1617</v>
      </c>
      <c r="C317" s="7" t="s">
        <v>1071</v>
      </c>
      <c r="D317" s="18" t="s">
        <v>27</v>
      </c>
      <c r="E317" s="18">
        <v>7181824</v>
      </c>
      <c r="F317" s="7">
        <v>3270</v>
      </c>
      <c r="G317" s="7">
        <v>25</v>
      </c>
      <c r="H317" s="18">
        <f t="shared" si="24"/>
        <v>81750</v>
      </c>
      <c r="I317" s="18">
        <f t="shared" si="25"/>
        <v>660</v>
      </c>
      <c r="J317" s="18">
        <f t="shared" si="26"/>
        <v>2158200</v>
      </c>
      <c r="K317" s="18">
        <f t="shared" si="27"/>
        <v>1.1382902170813431E-2</v>
      </c>
      <c r="L317" s="18">
        <f t="shared" si="28"/>
        <v>0.30050861730947459</v>
      </c>
      <c r="N317">
        <v>11</v>
      </c>
      <c r="P317">
        <v>3270</v>
      </c>
      <c r="Q317">
        <f t="shared" si="29"/>
        <v>0</v>
      </c>
    </row>
    <row r="318" spans="1:17">
      <c r="A318" s="18">
        <v>312</v>
      </c>
      <c r="B318" s="18" t="s">
        <v>1617</v>
      </c>
      <c r="C318" s="7" t="s">
        <v>1072</v>
      </c>
      <c r="D318" s="18" t="s">
        <v>27</v>
      </c>
      <c r="E318" s="18">
        <v>7181824</v>
      </c>
      <c r="F318" s="7">
        <v>3928</v>
      </c>
      <c r="G318" s="7">
        <v>28</v>
      </c>
      <c r="H318" s="18">
        <f t="shared" si="24"/>
        <v>109984</v>
      </c>
      <c r="I318" s="18">
        <f t="shared" si="25"/>
        <v>1020</v>
      </c>
      <c r="J318" s="18">
        <f t="shared" si="26"/>
        <v>4006560</v>
      </c>
      <c r="K318" s="18">
        <f t="shared" si="27"/>
        <v>1.531421544164825E-2</v>
      </c>
      <c r="L318" s="18">
        <f t="shared" si="28"/>
        <v>0.55787499108861482</v>
      </c>
      <c r="N318">
        <v>17</v>
      </c>
      <c r="P318">
        <v>3928</v>
      </c>
      <c r="Q318">
        <f t="shared" si="29"/>
        <v>0</v>
      </c>
    </row>
    <row r="319" spans="1:17">
      <c r="A319" s="18">
        <v>313</v>
      </c>
      <c r="B319" s="18" t="s">
        <v>1617</v>
      </c>
      <c r="C319" s="7" t="s">
        <v>1073</v>
      </c>
      <c r="D319" s="18" t="s">
        <v>27</v>
      </c>
      <c r="E319" s="18">
        <v>7181824</v>
      </c>
      <c r="F319" s="7">
        <v>4285</v>
      </c>
      <c r="G319" s="7">
        <v>19</v>
      </c>
      <c r="H319" s="18">
        <f t="shared" si="24"/>
        <v>81415</v>
      </c>
      <c r="I319" s="18">
        <f t="shared" si="25"/>
        <v>2940</v>
      </c>
      <c r="J319" s="18">
        <f t="shared" si="26"/>
        <v>12597900</v>
      </c>
      <c r="K319" s="18">
        <f t="shared" si="27"/>
        <v>1.1336256638981964E-2</v>
      </c>
      <c r="L319" s="18">
        <f t="shared" si="28"/>
        <v>1.7541365536108933</v>
      </c>
      <c r="N319">
        <v>49</v>
      </c>
      <c r="P319">
        <v>4285</v>
      </c>
      <c r="Q319">
        <f t="shared" si="29"/>
        <v>0</v>
      </c>
    </row>
    <row r="320" spans="1:17">
      <c r="A320" s="18">
        <v>314</v>
      </c>
      <c r="B320" s="18" t="s">
        <v>1617</v>
      </c>
      <c r="C320" s="7" t="s">
        <v>1074</v>
      </c>
      <c r="D320" s="18" t="s">
        <v>27</v>
      </c>
      <c r="E320" s="18">
        <v>7181824</v>
      </c>
      <c r="F320" s="7">
        <v>9405</v>
      </c>
      <c r="G320" s="7">
        <v>17</v>
      </c>
      <c r="H320" s="18">
        <f t="shared" si="24"/>
        <v>159885</v>
      </c>
      <c r="I320" s="18">
        <f t="shared" si="25"/>
        <v>420</v>
      </c>
      <c r="J320" s="18">
        <f t="shared" si="26"/>
        <v>3950100</v>
      </c>
      <c r="K320" s="18">
        <f t="shared" si="27"/>
        <v>2.2262450319027589E-2</v>
      </c>
      <c r="L320" s="18">
        <f t="shared" si="28"/>
        <v>0.55001347847009341</v>
      </c>
      <c r="N320">
        <v>7</v>
      </c>
      <c r="P320">
        <v>9405</v>
      </c>
      <c r="Q320">
        <f t="shared" si="29"/>
        <v>0</v>
      </c>
    </row>
    <row r="321" spans="1:17">
      <c r="A321" s="18">
        <v>315</v>
      </c>
      <c r="B321" s="18" t="s">
        <v>1617</v>
      </c>
      <c r="C321" s="7" t="s">
        <v>789</v>
      </c>
      <c r="D321" s="18" t="s">
        <v>27</v>
      </c>
      <c r="E321" s="18">
        <v>7181824</v>
      </c>
      <c r="F321" s="7">
        <v>5964</v>
      </c>
      <c r="G321" s="7">
        <v>22</v>
      </c>
      <c r="H321" s="18">
        <f t="shared" si="24"/>
        <v>131208</v>
      </c>
      <c r="I321" s="18">
        <f t="shared" si="25"/>
        <v>960</v>
      </c>
      <c r="J321" s="18">
        <f t="shared" si="26"/>
        <v>5725440</v>
      </c>
      <c r="K321" s="18">
        <f t="shared" si="27"/>
        <v>1.826945355386041E-2</v>
      </c>
      <c r="L321" s="18">
        <f t="shared" si="28"/>
        <v>0.79721251871390886</v>
      </c>
      <c r="N321">
        <v>16</v>
      </c>
      <c r="P321">
        <v>5964</v>
      </c>
      <c r="Q321">
        <f t="shared" si="29"/>
        <v>0</v>
      </c>
    </row>
    <row r="322" spans="1:17">
      <c r="A322" s="18">
        <v>316</v>
      </c>
      <c r="B322" s="18" t="s">
        <v>1617</v>
      </c>
      <c r="C322" s="7" t="s">
        <v>1075</v>
      </c>
      <c r="D322" s="18" t="s">
        <v>27</v>
      </c>
      <c r="E322" s="18">
        <v>7181824</v>
      </c>
      <c r="F322" s="7">
        <v>5821</v>
      </c>
      <c r="G322" s="7">
        <v>26</v>
      </c>
      <c r="H322" s="18">
        <f t="shared" si="24"/>
        <v>151346</v>
      </c>
      <c r="I322" s="18">
        <f t="shared" si="25"/>
        <v>1080</v>
      </c>
      <c r="J322" s="18">
        <f t="shared" si="26"/>
        <v>6286680</v>
      </c>
      <c r="K322" s="18">
        <f t="shared" si="27"/>
        <v>2.1073476598702501E-2</v>
      </c>
      <c r="L322" s="18">
        <f t="shared" si="28"/>
        <v>0.87535979717687318</v>
      </c>
      <c r="N322">
        <v>18</v>
      </c>
      <c r="P322">
        <v>5821</v>
      </c>
      <c r="Q322">
        <f t="shared" si="29"/>
        <v>0</v>
      </c>
    </row>
    <row r="323" spans="1:17">
      <c r="A323" s="18">
        <v>317</v>
      </c>
      <c r="B323" s="18" t="s">
        <v>1617</v>
      </c>
      <c r="C323" s="7" t="s">
        <v>1076</v>
      </c>
      <c r="D323" s="18" t="s">
        <v>27</v>
      </c>
      <c r="E323" s="18">
        <v>7181824</v>
      </c>
      <c r="F323" s="7">
        <v>6539</v>
      </c>
      <c r="G323" s="7">
        <v>24</v>
      </c>
      <c r="H323" s="18">
        <f t="shared" si="24"/>
        <v>156936</v>
      </c>
      <c r="I323" s="18">
        <f t="shared" si="25"/>
        <v>1020</v>
      </c>
      <c r="J323" s="18">
        <f t="shared" si="26"/>
        <v>6669780</v>
      </c>
      <c r="K323" s="18">
        <f t="shared" si="27"/>
        <v>2.1851830398517146E-2</v>
      </c>
      <c r="L323" s="18">
        <f t="shared" si="28"/>
        <v>0.92870279193697869</v>
      </c>
      <c r="N323">
        <v>17</v>
      </c>
      <c r="P323">
        <v>6539</v>
      </c>
      <c r="Q323">
        <f t="shared" si="29"/>
        <v>0</v>
      </c>
    </row>
    <row r="324" spans="1:17">
      <c r="A324" s="18">
        <v>318</v>
      </c>
      <c r="B324" s="18" t="s">
        <v>1617</v>
      </c>
      <c r="C324" s="7" t="s">
        <v>1077</v>
      </c>
      <c r="D324" s="18" t="s">
        <v>27</v>
      </c>
      <c r="E324" s="18">
        <v>7181824</v>
      </c>
      <c r="F324" s="7">
        <v>4985</v>
      </c>
      <c r="G324" s="7">
        <v>18</v>
      </c>
      <c r="H324" s="18">
        <f t="shared" si="24"/>
        <v>89730</v>
      </c>
      <c r="I324" s="18">
        <f t="shared" si="25"/>
        <v>540</v>
      </c>
      <c r="J324" s="18">
        <f t="shared" si="26"/>
        <v>2691900</v>
      </c>
      <c r="K324" s="18">
        <f t="shared" si="27"/>
        <v>1.2494040511157054E-2</v>
      </c>
      <c r="L324" s="18">
        <f t="shared" si="28"/>
        <v>0.37482121533471163</v>
      </c>
      <c r="N324">
        <v>9</v>
      </c>
      <c r="P324">
        <v>4985</v>
      </c>
      <c r="Q324">
        <f t="shared" si="29"/>
        <v>0</v>
      </c>
    </row>
    <row r="325" spans="1:17">
      <c r="A325" s="18">
        <v>319</v>
      </c>
      <c r="B325" s="18" t="s">
        <v>1617</v>
      </c>
      <c r="C325" s="7" t="s">
        <v>1078</v>
      </c>
      <c r="D325" s="18" t="s">
        <v>27</v>
      </c>
      <c r="E325" s="18">
        <v>7181824</v>
      </c>
      <c r="F325" s="7">
        <v>5501</v>
      </c>
      <c r="G325" s="7">
        <v>16</v>
      </c>
      <c r="H325" s="18">
        <f t="shared" ref="H325:H388" si="30">G325*F325</f>
        <v>88016</v>
      </c>
      <c r="I325" s="18">
        <f t="shared" ref="I325:I388" si="31">N325*60</f>
        <v>720</v>
      </c>
      <c r="J325" s="18">
        <f t="shared" ref="J325:J388" si="32">I325*F325</f>
        <v>3960720</v>
      </c>
      <c r="K325" s="18">
        <f t="shared" ref="K325:K388" si="33">H325/E325</f>
        <v>1.2255382476652171E-2</v>
      </c>
      <c r="L325" s="18">
        <f t="shared" ref="L325:L388" si="34">J325/E325</f>
        <v>0.55149221144934768</v>
      </c>
      <c r="N325">
        <v>12</v>
      </c>
      <c r="P325">
        <v>5501</v>
      </c>
      <c r="Q325">
        <f t="shared" si="29"/>
        <v>0</v>
      </c>
    </row>
    <row r="326" spans="1:17">
      <c r="A326" s="18">
        <v>320</v>
      </c>
      <c r="B326" s="18" t="s">
        <v>1617</v>
      </c>
      <c r="C326" s="7" t="s">
        <v>1079</v>
      </c>
      <c r="D326" s="18" t="s">
        <v>27</v>
      </c>
      <c r="E326" s="18">
        <v>7181824</v>
      </c>
      <c r="F326" s="7">
        <v>8788</v>
      </c>
      <c r="G326" s="7">
        <v>20</v>
      </c>
      <c r="H326" s="18">
        <f t="shared" si="30"/>
        <v>175760</v>
      </c>
      <c r="I326" s="18">
        <f t="shared" si="31"/>
        <v>2160</v>
      </c>
      <c r="J326" s="18">
        <f t="shared" si="32"/>
        <v>18982080</v>
      </c>
      <c r="K326" s="18">
        <f t="shared" si="33"/>
        <v>2.4472891566265059E-2</v>
      </c>
      <c r="L326" s="18">
        <f t="shared" si="34"/>
        <v>2.6430722891566263</v>
      </c>
      <c r="N326">
        <v>36</v>
      </c>
      <c r="P326">
        <v>8788</v>
      </c>
      <c r="Q326">
        <f t="shared" si="29"/>
        <v>0</v>
      </c>
    </row>
    <row r="327" spans="1:17">
      <c r="A327" s="18">
        <v>321</v>
      </c>
      <c r="B327" s="18" t="s">
        <v>1617</v>
      </c>
      <c r="C327" s="7" t="s">
        <v>1073</v>
      </c>
      <c r="D327" s="18" t="s">
        <v>27</v>
      </c>
      <c r="E327" s="18">
        <v>7181824</v>
      </c>
      <c r="F327" s="7">
        <v>4285</v>
      </c>
      <c r="G327" s="7">
        <v>28</v>
      </c>
      <c r="H327" s="18">
        <f t="shared" si="30"/>
        <v>119980</v>
      </c>
      <c r="I327" s="18">
        <f t="shared" si="31"/>
        <v>2940</v>
      </c>
      <c r="J327" s="18">
        <f t="shared" si="32"/>
        <v>12597900</v>
      </c>
      <c r="K327" s="18">
        <f t="shared" si="33"/>
        <v>1.6706062415341841E-2</v>
      </c>
      <c r="L327" s="18">
        <f t="shared" si="34"/>
        <v>1.7541365536108933</v>
      </c>
      <c r="N327">
        <v>49</v>
      </c>
      <c r="P327">
        <v>4285</v>
      </c>
      <c r="Q327">
        <f t="shared" si="29"/>
        <v>0</v>
      </c>
    </row>
    <row r="328" spans="1:17">
      <c r="A328" s="18">
        <v>322</v>
      </c>
      <c r="B328" s="18" t="s">
        <v>1617</v>
      </c>
      <c r="C328" s="7" t="s">
        <v>1080</v>
      </c>
      <c r="D328" s="18" t="s">
        <v>27</v>
      </c>
      <c r="E328" s="18">
        <v>7181824</v>
      </c>
      <c r="F328" s="7">
        <v>2391</v>
      </c>
      <c r="G328" s="7">
        <v>14</v>
      </c>
      <c r="H328" s="18">
        <f t="shared" si="30"/>
        <v>33474</v>
      </c>
      <c r="I328" s="18">
        <f t="shared" si="31"/>
        <v>900</v>
      </c>
      <c r="J328" s="18">
        <f t="shared" si="32"/>
        <v>2151900</v>
      </c>
      <c r="K328" s="18">
        <f t="shared" si="33"/>
        <v>4.660932932915092E-3</v>
      </c>
      <c r="L328" s="18">
        <f t="shared" si="34"/>
        <v>0.29963140283025591</v>
      </c>
      <c r="N328">
        <v>15</v>
      </c>
      <c r="P328">
        <v>2391</v>
      </c>
      <c r="Q328">
        <f t="shared" ref="Q328:Q391" si="35">P328-F328</f>
        <v>0</v>
      </c>
    </row>
    <row r="329" spans="1:17">
      <c r="A329" s="18">
        <v>323</v>
      </c>
      <c r="B329" s="18" t="s">
        <v>1617</v>
      </c>
      <c r="C329" s="7" t="s">
        <v>1081</v>
      </c>
      <c r="D329" s="18" t="s">
        <v>27</v>
      </c>
      <c r="E329" s="18">
        <v>7181824</v>
      </c>
      <c r="F329" s="7">
        <v>1558</v>
      </c>
      <c r="G329" s="7">
        <v>4</v>
      </c>
      <c r="H329" s="18">
        <f t="shared" si="30"/>
        <v>6232</v>
      </c>
      <c r="I329" s="18">
        <f t="shared" si="31"/>
        <v>900</v>
      </c>
      <c r="J329" s="18">
        <f t="shared" si="32"/>
        <v>1402200</v>
      </c>
      <c r="K329" s="18">
        <f t="shared" si="33"/>
        <v>8.6774613245882936E-4</v>
      </c>
      <c r="L329" s="18">
        <f t="shared" si="34"/>
        <v>0.19524287980323662</v>
      </c>
      <c r="N329">
        <v>15</v>
      </c>
      <c r="P329">
        <v>1558</v>
      </c>
      <c r="Q329">
        <f t="shared" si="35"/>
        <v>0</v>
      </c>
    </row>
    <row r="330" spans="1:17">
      <c r="A330" s="18">
        <v>324</v>
      </c>
      <c r="B330" s="18" t="s">
        <v>1617</v>
      </c>
      <c r="C330" s="7" t="s">
        <v>1082</v>
      </c>
      <c r="D330" s="18" t="s">
        <v>27</v>
      </c>
      <c r="E330" s="18">
        <v>7181824</v>
      </c>
      <c r="F330" s="7">
        <v>3267</v>
      </c>
      <c r="G330" s="7">
        <v>15</v>
      </c>
      <c r="H330" s="18">
        <f t="shared" si="30"/>
        <v>49005</v>
      </c>
      <c r="I330" s="18">
        <f t="shared" si="31"/>
        <v>1560</v>
      </c>
      <c r="J330" s="18">
        <f t="shared" si="32"/>
        <v>5096520</v>
      </c>
      <c r="K330" s="18">
        <f t="shared" si="33"/>
        <v>6.8234754847793545E-3</v>
      </c>
      <c r="L330" s="18">
        <f t="shared" si="34"/>
        <v>0.70964145041705284</v>
      </c>
      <c r="N330">
        <v>26</v>
      </c>
      <c r="P330">
        <v>3267</v>
      </c>
      <c r="Q330">
        <f t="shared" si="35"/>
        <v>0</v>
      </c>
    </row>
    <row r="331" spans="1:17">
      <c r="A331" s="18">
        <v>325</v>
      </c>
      <c r="B331" s="18" t="s">
        <v>1617</v>
      </c>
      <c r="C331" s="7" t="s">
        <v>1083</v>
      </c>
      <c r="D331" s="18" t="s">
        <v>27</v>
      </c>
      <c r="E331" s="18">
        <v>7181824</v>
      </c>
      <c r="F331" s="7">
        <v>8679</v>
      </c>
      <c r="G331" s="7">
        <v>17</v>
      </c>
      <c r="H331" s="18">
        <f t="shared" si="30"/>
        <v>147543</v>
      </c>
      <c r="I331" s="18">
        <f t="shared" si="31"/>
        <v>1440</v>
      </c>
      <c r="J331" s="18">
        <f t="shared" si="32"/>
        <v>12497760</v>
      </c>
      <c r="K331" s="18">
        <f t="shared" si="33"/>
        <v>2.0543945382120198E-2</v>
      </c>
      <c r="L331" s="18">
        <f t="shared" si="34"/>
        <v>1.7401930206031226</v>
      </c>
      <c r="N331">
        <v>24</v>
      </c>
      <c r="P331">
        <v>8679</v>
      </c>
      <c r="Q331">
        <f t="shared" si="35"/>
        <v>0</v>
      </c>
    </row>
    <row r="332" spans="1:17">
      <c r="A332" s="18">
        <v>326</v>
      </c>
      <c r="B332" s="18" t="s">
        <v>1617</v>
      </c>
      <c r="C332" s="7" t="s">
        <v>1084</v>
      </c>
      <c r="D332" s="18" t="s">
        <v>27</v>
      </c>
      <c r="E332" s="18">
        <v>7181824</v>
      </c>
      <c r="F332" s="7">
        <v>4655</v>
      </c>
      <c r="G332" s="7">
        <v>18</v>
      </c>
      <c r="H332" s="18">
        <f t="shared" si="30"/>
        <v>83790</v>
      </c>
      <c r="I332" s="18">
        <f t="shared" si="31"/>
        <v>1380</v>
      </c>
      <c r="J332" s="18">
        <f t="shared" si="32"/>
        <v>6423900</v>
      </c>
      <c r="K332" s="18">
        <f t="shared" si="33"/>
        <v>1.1666952573608041E-2</v>
      </c>
      <c r="L332" s="18">
        <f t="shared" si="34"/>
        <v>0.8944663639766165</v>
      </c>
      <c r="N332">
        <v>23</v>
      </c>
      <c r="P332">
        <v>4655</v>
      </c>
      <c r="Q332">
        <f t="shared" si="35"/>
        <v>0</v>
      </c>
    </row>
    <row r="333" spans="1:17">
      <c r="A333" s="18">
        <v>327</v>
      </c>
      <c r="B333" s="18" t="s">
        <v>1617</v>
      </c>
      <c r="C333" s="7" t="s">
        <v>1085</v>
      </c>
      <c r="D333" s="18" t="s">
        <v>27</v>
      </c>
      <c r="E333" s="18">
        <v>7181824</v>
      </c>
      <c r="F333" s="7">
        <v>2758</v>
      </c>
      <c r="G333" s="7">
        <v>20</v>
      </c>
      <c r="H333" s="18">
        <f t="shared" si="30"/>
        <v>55160</v>
      </c>
      <c r="I333" s="18">
        <f t="shared" si="31"/>
        <v>3060</v>
      </c>
      <c r="J333" s="18">
        <f t="shared" si="32"/>
        <v>8439480</v>
      </c>
      <c r="K333" s="18">
        <f t="shared" si="33"/>
        <v>7.6805001069366226E-3</v>
      </c>
      <c r="L333" s="18">
        <f t="shared" si="34"/>
        <v>1.1751165163613031</v>
      </c>
      <c r="N333">
        <v>51</v>
      </c>
      <c r="P333">
        <v>2758</v>
      </c>
      <c r="Q333">
        <f t="shared" si="35"/>
        <v>0</v>
      </c>
    </row>
    <row r="334" spans="1:17">
      <c r="A334" s="18">
        <v>328</v>
      </c>
      <c r="B334" s="18" t="s">
        <v>1617</v>
      </c>
      <c r="C334" s="7" t="s">
        <v>1086</v>
      </c>
      <c r="D334" s="18" t="s">
        <v>27</v>
      </c>
      <c r="E334" s="18">
        <v>7181824</v>
      </c>
      <c r="F334" s="7">
        <v>2387</v>
      </c>
      <c r="G334" s="7">
        <v>28</v>
      </c>
      <c r="H334" s="18">
        <f t="shared" si="30"/>
        <v>66836</v>
      </c>
      <c r="I334" s="18">
        <f t="shared" si="31"/>
        <v>2700</v>
      </c>
      <c r="J334" s="18">
        <f t="shared" si="32"/>
        <v>6444900</v>
      </c>
      <c r="K334" s="18">
        <f t="shared" si="33"/>
        <v>9.3062709417551862E-3</v>
      </c>
      <c r="L334" s="18">
        <f t="shared" si="34"/>
        <v>0.89739041224067873</v>
      </c>
      <c r="N334">
        <v>45</v>
      </c>
      <c r="P334">
        <v>2387</v>
      </c>
      <c r="Q334">
        <f t="shared" si="35"/>
        <v>0</v>
      </c>
    </row>
    <row r="335" spans="1:17">
      <c r="A335" s="18">
        <v>329</v>
      </c>
      <c r="B335" s="18" t="s">
        <v>1617</v>
      </c>
      <c r="C335" s="7" t="s">
        <v>1087</v>
      </c>
      <c r="D335" s="18" t="s">
        <v>27</v>
      </c>
      <c r="E335" s="18">
        <v>7181824</v>
      </c>
      <c r="F335" s="7">
        <v>3190</v>
      </c>
      <c r="G335" s="7">
        <v>16</v>
      </c>
      <c r="H335" s="18">
        <f t="shared" si="30"/>
        <v>51040</v>
      </c>
      <c r="I335" s="18">
        <f t="shared" si="31"/>
        <v>900</v>
      </c>
      <c r="J335" s="18">
        <f t="shared" si="32"/>
        <v>2871000</v>
      </c>
      <c r="K335" s="18">
        <f t="shared" si="33"/>
        <v>7.1068296856063307E-3</v>
      </c>
      <c r="L335" s="18">
        <f t="shared" si="34"/>
        <v>0.39975916981535609</v>
      </c>
      <c r="N335">
        <v>15</v>
      </c>
      <c r="P335">
        <v>3190</v>
      </c>
      <c r="Q335">
        <f t="shared" si="35"/>
        <v>0</v>
      </c>
    </row>
    <row r="336" spans="1:17">
      <c r="A336" s="18">
        <v>330</v>
      </c>
      <c r="B336" s="18" t="s">
        <v>1617</v>
      </c>
      <c r="C336" s="7" t="s">
        <v>1088</v>
      </c>
      <c r="D336" s="18" t="s">
        <v>27</v>
      </c>
      <c r="E336" s="18">
        <v>7181824</v>
      </c>
      <c r="F336" s="7">
        <v>8404</v>
      </c>
      <c r="G336" s="7">
        <v>11</v>
      </c>
      <c r="H336" s="18">
        <f t="shared" si="30"/>
        <v>92444</v>
      </c>
      <c r="I336" s="18">
        <f t="shared" si="31"/>
        <v>900</v>
      </c>
      <c r="J336" s="18">
        <f t="shared" si="32"/>
        <v>7563600</v>
      </c>
      <c r="K336" s="18">
        <f t="shared" si="33"/>
        <v>1.2871938939188707E-2</v>
      </c>
      <c r="L336" s="18">
        <f t="shared" si="34"/>
        <v>1.053158640479076</v>
      </c>
      <c r="N336">
        <v>15</v>
      </c>
      <c r="P336">
        <v>8404</v>
      </c>
      <c r="Q336">
        <f t="shared" si="35"/>
        <v>0</v>
      </c>
    </row>
    <row r="337" spans="1:17">
      <c r="A337" s="18">
        <v>331</v>
      </c>
      <c r="B337" s="18" t="s">
        <v>1617</v>
      </c>
      <c r="C337" s="7" t="s">
        <v>1089</v>
      </c>
      <c r="D337" s="18" t="s">
        <v>27</v>
      </c>
      <c r="E337" s="18">
        <v>7181824</v>
      </c>
      <c r="F337" s="7">
        <v>3496</v>
      </c>
      <c r="G337" s="7">
        <v>9</v>
      </c>
      <c r="H337" s="18">
        <f t="shared" si="30"/>
        <v>31464</v>
      </c>
      <c r="I337" s="18">
        <f t="shared" si="31"/>
        <v>900</v>
      </c>
      <c r="J337" s="18">
        <f t="shared" si="32"/>
        <v>3146400</v>
      </c>
      <c r="K337" s="18">
        <f t="shared" si="33"/>
        <v>4.3810597419262848E-3</v>
      </c>
      <c r="L337" s="18">
        <f t="shared" si="34"/>
        <v>0.43810597419262848</v>
      </c>
      <c r="N337">
        <v>15</v>
      </c>
      <c r="P337">
        <v>3496</v>
      </c>
      <c r="Q337">
        <f t="shared" si="35"/>
        <v>0</v>
      </c>
    </row>
    <row r="338" spans="1:17">
      <c r="A338" s="18">
        <v>332</v>
      </c>
      <c r="B338" s="18" t="s">
        <v>1617</v>
      </c>
      <c r="C338" s="7" t="s">
        <v>1090</v>
      </c>
      <c r="D338" s="18" t="s">
        <v>27</v>
      </c>
      <c r="E338" s="18">
        <v>7181824</v>
      </c>
      <c r="F338" s="7">
        <v>9880</v>
      </c>
      <c r="G338" s="7">
        <v>15</v>
      </c>
      <c r="H338" s="18">
        <f t="shared" si="30"/>
        <v>148200</v>
      </c>
      <c r="I338" s="18">
        <f t="shared" si="31"/>
        <v>1200</v>
      </c>
      <c r="J338" s="18">
        <f t="shared" si="32"/>
        <v>11856000</v>
      </c>
      <c r="K338" s="18">
        <f t="shared" si="33"/>
        <v>2.0635426320667286E-2</v>
      </c>
      <c r="L338" s="18">
        <f t="shared" si="34"/>
        <v>1.6508341056533828</v>
      </c>
      <c r="N338">
        <v>20</v>
      </c>
      <c r="P338">
        <v>9880</v>
      </c>
      <c r="Q338">
        <f t="shared" si="35"/>
        <v>0</v>
      </c>
    </row>
    <row r="339" spans="1:17">
      <c r="A339" s="18">
        <v>333</v>
      </c>
      <c r="B339" s="18" t="s">
        <v>1617</v>
      </c>
      <c r="C339" s="7" t="s">
        <v>1091</v>
      </c>
      <c r="D339" s="18" t="s">
        <v>27</v>
      </c>
      <c r="E339" s="18">
        <v>7181824</v>
      </c>
      <c r="F339" s="7">
        <v>3753</v>
      </c>
      <c r="G339" s="7">
        <v>5</v>
      </c>
      <c r="H339" s="18">
        <f t="shared" si="30"/>
        <v>18765</v>
      </c>
      <c r="I339" s="18">
        <f t="shared" si="31"/>
        <v>240</v>
      </c>
      <c r="J339" s="18">
        <f t="shared" si="32"/>
        <v>900720</v>
      </c>
      <c r="K339" s="18">
        <f t="shared" si="33"/>
        <v>2.6128459845298352E-3</v>
      </c>
      <c r="L339" s="18">
        <f t="shared" si="34"/>
        <v>0.12541660725743209</v>
      </c>
      <c r="N339">
        <v>4</v>
      </c>
      <c r="P339">
        <v>3753</v>
      </c>
      <c r="Q339">
        <f t="shared" si="35"/>
        <v>0</v>
      </c>
    </row>
    <row r="340" spans="1:17">
      <c r="A340" s="18">
        <v>334</v>
      </c>
      <c r="B340" s="18" t="s">
        <v>1617</v>
      </c>
      <c r="C340" s="7" t="s">
        <v>1092</v>
      </c>
      <c r="D340" s="18" t="s">
        <v>27</v>
      </c>
      <c r="E340" s="18">
        <v>7181824</v>
      </c>
      <c r="F340" s="7">
        <v>1126</v>
      </c>
      <c r="G340" s="7">
        <v>11</v>
      </c>
      <c r="H340" s="18">
        <f t="shared" si="30"/>
        <v>12386</v>
      </c>
      <c r="I340" s="18">
        <f t="shared" si="31"/>
        <v>840</v>
      </c>
      <c r="J340" s="18">
        <f t="shared" si="32"/>
        <v>945840</v>
      </c>
      <c r="K340" s="18">
        <f t="shared" si="33"/>
        <v>1.7246315142225707E-3</v>
      </c>
      <c r="L340" s="18">
        <f t="shared" si="34"/>
        <v>0.13169913381335996</v>
      </c>
      <c r="N340">
        <v>14</v>
      </c>
      <c r="P340">
        <v>1126</v>
      </c>
      <c r="Q340">
        <f t="shared" si="35"/>
        <v>0</v>
      </c>
    </row>
    <row r="341" spans="1:17">
      <c r="A341" s="18">
        <v>335</v>
      </c>
      <c r="B341" s="18" t="s">
        <v>1617</v>
      </c>
      <c r="C341" s="7" t="s">
        <v>1093</v>
      </c>
      <c r="D341" s="18" t="s">
        <v>27</v>
      </c>
      <c r="E341" s="18">
        <v>7181824</v>
      </c>
      <c r="F341" s="7">
        <v>4060</v>
      </c>
      <c r="G341" s="7">
        <v>15</v>
      </c>
      <c r="H341" s="18">
        <f t="shared" si="30"/>
        <v>60900</v>
      </c>
      <c r="I341" s="18">
        <f t="shared" si="31"/>
        <v>960</v>
      </c>
      <c r="J341" s="18">
        <f t="shared" si="32"/>
        <v>3897600</v>
      </c>
      <c r="K341" s="18">
        <f t="shared" si="33"/>
        <v>8.4797399657802804E-3</v>
      </c>
      <c r="L341" s="18">
        <f t="shared" si="34"/>
        <v>0.54270335780993795</v>
      </c>
      <c r="N341">
        <v>16</v>
      </c>
      <c r="P341">
        <v>4060</v>
      </c>
      <c r="Q341">
        <f t="shared" si="35"/>
        <v>0</v>
      </c>
    </row>
    <row r="342" spans="1:17">
      <c r="A342" s="18">
        <v>336</v>
      </c>
      <c r="B342" s="18" t="s">
        <v>1617</v>
      </c>
      <c r="C342" s="7" t="s">
        <v>1094</v>
      </c>
      <c r="D342" s="18" t="s">
        <v>27</v>
      </c>
      <c r="E342" s="18">
        <v>7181824</v>
      </c>
      <c r="F342" s="7">
        <v>6767</v>
      </c>
      <c r="G342" s="7">
        <v>31</v>
      </c>
      <c r="H342" s="18">
        <f t="shared" si="30"/>
        <v>209777</v>
      </c>
      <c r="I342" s="18">
        <f t="shared" si="31"/>
        <v>2400</v>
      </c>
      <c r="J342" s="18">
        <f t="shared" si="32"/>
        <v>16240800</v>
      </c>
      <c r="K342" s="18">
        <f t="shared" si="33"/>
        <v>2.920943203286519E-2</v>
      </c>
      <c r="L342" s="18">
        <f t="shared" si="34"/>
        <v>2.2613753831895629</v>
      </c>
      <c r="N342">
        <v>40</v>
      </c>
      <c r="P342">
        <v>6767</v>
      </c>
      <c r="Q342">
        <f t="shared" si="35"/>
        <v>0</v>
      </c>
    </row>
    <row r="343" spans="1:17">
      <c r="A343" s="18">
        <v>337</v>
      </c>
      <c r="B343" s="18" t="s">
        <v>1617</v>
      </c>
      <c r="C343" s="7" t="s">
        <v>1095</v>
      </c>
      <c r="D343" s="18" t="s">
        <v>27</v>
      </c>
      <c r="E343" s="18">
        <v>7181824</v>
      </c>
      <c r="F343" s="7">
        <v>3819</v>
      </c>
      <c r="G343" s="7">
        <v>15</v>
      </c>
      <c r="H343" s="18">
        <f t="shared" si="30"/>
        <v>57285</v>
      </c>
      <c r="I343" s="18">
        <f t="shared" si="31"/>
        <v>1380</v>
      </c>
      <c r="J343" s="18">
        <f t="shared" si="32"/>
        <v>5270220</v>
      </c>
      <c r="K343" s="18">
        <f t="shared" si="33"/>
        <v>7.976385943181008E-3</v>
      </c>
      <c r="L343" s="18">
        <f t="shared" si="34"/>
        <v>0.73382750677265274</v>
      </c>
      <c r="N343">
        <v>23</v>
      </c>
      <c r="P343">
        <v>3819</v>
      </c>
      <c r="Q343">
        <f t="shared" si="35"/>
        <v>0</v>
      </c>
    </row>
    <row r="344" spans="1:17">
      <c r="A344" s="18">
        <v>338</v>
      </c>
      <c r="B344" s="18" t="s">
        <v>1617</v>
      </c>
      <c r="C344" s="7" t="s">
        <v>1096</v>
      </c>
      <c r="D344" s="18" t="s">
        <v>27</v>
      </c>
      <c r="E344" s="18">
        <v>7181824</v>
      </c>
      <c r="F344" s="7">
        <v>4622</v>
      </c>
      <c r="G344" s="7">
        <v>6</v>
      </c>
      <c r="H344" s="18">
        <f t="shared" si="30"/>
        <v>27732</v>
      </c>
      <c r="I344" s="18">
        <f t="shared" si="31"/>
        <v>1140</v>
      </c>
      <c r="J344" s="18">
        <f t="shared" si="32"/>
        <v>5269080</v>
      </c>
      <c r="K344" s="18">
        <f t="shared" si="33"/>
        <v>3.86141459328438E-3</v>
      </c>
      <c r="L344" s="18">
        <f t="shared" si="34"/>
        <v>0.73366877272403219</v>
      </c>
      <c r="N344">
        <v>19</v>
      </c>
      <c r="P344">
        <v>4622</v>
      </c>
      <c r="Q344">
        <f t="shared" si="35"/>
        <v>0</v>
      </c>
    </row>
    <row r="345" spans="1:17">
      <c r="A345" s="18">
        <v>339</v>
      </c>
      <c r="B345" s="18" t="s">
        <v>1617</v>
      </c>
      <c r="C345" s="7" t="s">
        <v>1097</v>
      </c>
      <c r="D345" s="18" t="s">
        <v>27</v>
      </c>
      <c r="E345" s="18">
        <v>7181824</v>
      </c>
      <c r="F345" s="7">
        <v>6028</v>
      </c>
      <c r="G345" s="7">
        <v>6</v>
      </c>
      <c r="H345" s="18">
        <f t="shared" si="30"/>
        <v>36168</v>
      </c>
      <c r="I345" s="18">
        <f t="shared" si="31"/>
        <v>960</v>
      </c>
      <c r="J345" s="18">
        <f t="shared" si="32"/>
        <v>5786880</v>
      </c>
      <c r="K345" s="18">
        <f t="shared" si="33"/>
        <v>5.0360465530762104E-3</v>
      </c>
      <c r="L345" s="18">
        <f t="shared" si="34"/>
        <v>0.80576744849219362</v>
      </c>
      <c r="N345">
        <v>16</v>
      </c>
      <c r="P345">
        <v>6028</v>
      </c>
      <c r="Q345">
        <f t="shared" si="35"/>
        <v>0</v>
      </c>
    </row>
    <row r="346" spans="1:17">
      <c r="A346" s="18">
        <v>340</v>
      </c>
      <c r="B346" s="18" t="s">
        <v>1617</v>
      </c>
      <c r="C346" s="7" t="s">
        <v>1098</v>
      </c>
      <c r="D346" s="18" t="s">
        <v>27</v>
      </c>
      <c r="E346" s="18">
        <v>7181824</v>
      </c>
      <c r="F346" s="7">
        <v>7177</v>
      </c>
      <c r="G346" s="7">
        <v>16</v>
      </c>
      <c r="H346" s="18">
        <f t="shared" si="30"/>
        <v>114832</v>
      </c>
      <c r="I346" s="18">
        <f t="shared" si="31"/>
        <v>2640</v>
      </c>
      <c r="J346" s="18">
        <f t="shared" si="32"/>
        <v>18947280</v>
      </c>
      <c r="K346" s="18">
        <f t="shared" si="33"/>
        <v>1.5989252869466029E-2</v>
      </c>
      <c r="L346" s="18">
        <f t="shared" si="34"/>
        <v>2.6382267234618948</v>
      </c>
      <c r="N346">
        <v>44</v>
      </c>
      <c r="P346">
        <v>7177</v>
      </c>
      <c r="Q346">
        <f t="shared" si="35"/>
        <v>0</v>
      </c>
    </row>
    <row r="347" spans="1:17">
      <c r="A347" s="18">
        <v>341</v>
      </c>
      <c r="B347" s="18" t="s">
        <v>1617</v>
      </c>
      <c r="C347" s="7" t="s">
        <v>434</v>
      </c>
      <c r="D347" s="18" t="s">
        <v>27</v>
      </c>
      <c r="E347" s="18">
        <v>7181824</v>
      </c>
      <c r="F347" s="7">
        <v>14097</v>
      </c>
      <c r="G347" s="7">
        <v>4</v>
      </c>
      <c r="H347" s="18">
        <f t="shared" si="30"/>
        <v>56388</v>
      </c>
      <c r="I347" s="18">
        <f t="shared" si="31"/>
        <v>780</v>
      </c>
      <c r="J347" s="18">
        <f t="shared" si="32"/>
        <v>10995660</v>
      </c>
      <c r="K347" s="18">
        <f t="shared" si="33"/>
        <v>7.8514873101874962E-3</v>
      </c>
      <c r="L347" s="18">
        <f t="shared" si="34"/>
        <v>1.5310400254865617</v>
      </c>
      <c r="N347">
        <v>13</v>
      </c>
      <c r="P347">
        <v>14097</v>
      </c>
      <c r="Q347">
        <f t="shared" si="35"/>
        <v>0</v>
      </c>
    </row>
    <row r="348" spans="1:17">
      <c r="A348" s="18">
        <v>342</v>
      </c>
      <c r="B348" s="18" t="s">
        <v>1617</v>
      </c>
      <c r="C348" s="7" t="s">
        <v>1099</v>
      </c>
      <c r="D348" s="18" t="s">
        <v>27</v>
      </c>
      <c r="E348" s="18">
        <v>7181824</v>
      </c>
      <c r="F348" s="7">
        <v>3925</v>
      </c>
      <c r="G348" s="7">
        <v>11</v>
      </c>
      <c r="H348" s="18">
        <f t="shared" si="30"/>
        <v>43175</v>
      </c>
      <c r="I348" s="18">
        <f t="shared" si="31"/>
        <v>1080</v>
      </c>
      <c r="J348" s="18">
        <f t="shared" si="32"/>
        <v>4239000</v>
      </c>
      <c r="K348" s="18">
        <f t="shared" si="33"/>
        <v>6.0117039905182865E-3</v>
      </c>
      <c r="L348" s="18">
        <f t="shared" si="34"/>
        <v>0.59024002815997723</v>
      </c>
      <c r="N348">
        <v>18</v>
      </c>
      <c r="P348">
        <v>3925</v>
      </c>
      <c r="Q348">
        <f t="shared" si="35"/>
        <v>0</v>
      </c>
    </row>
    <row r="349" spans="1:17">
      <c r="A349" s="18">
        <v>343</v>
      </c>
      <c r="B349" s="18" t="s">
        <v>1617</v>
      </c>
      <c r="C349" s="7" t="s">
        <v>1100</v>
      </c>
      <c r="D349" s="18" t="s">
        <v>27</v>
      </c>
      <c r="E349" s="18">
        <v>7181824</v>
      </c>
      <c r="F349" s="7">
        <v>6634</v>
      </c>
      <c r="G349" s="7">
        <v>9</v>
      </c>
      <c r="H349" s="18">
        <f t="shared" si="30"/>
        <v>59706</v>
      </c>
      <c r="I349" s="18">
        <f t="shared" si="31"/>
        <v>1440</v>
      </c>
      <c r="J349" s="18">
        <f t="shared" si="32"/>
        <v>9552960</v>
      </c>
      <c r="K349" s="18">
        <f t="shared" si="33"/>
        <v>8.3134869359093172E-3</v>
      </c>
      <c r="L349" s="18">
        <f t="shared" si="34"/>
        <v>1.3301579097454908</v>
      </c>
      <c r="N349">
        <v>24</v>
      </c>
      <c r="P349">
        <v>6634</v>
      </c>
      <c r="Q349">
        <f t="shared" si="35"/>
        <v>0</v>
      </c>
    </row>
    <row r="350" spans="1:17">
      <c r="A350" s="18">
        <v>344</v>
      </c>
      <c r="B350" s="18" t="s">
        <v>1617</v>
      </c>
      <c r="C350" s="7" t="s">
        <v>1101</v>
      </c>
      <c r="D350" s="18" t="s">
        <v>27</v>
      </c>
      <c r="E350" s="18">
        <v>7181824</v>
      </c>
      <c r="F350" s="7">
        <v>7522</v>
      </c>
      <c r="G350" s="7">
        <v>3</v>
      </c>
      <c r="H350" s="18">
        <f t="shared" si="30"/>
        <v>22566</v>
      </c>
      <c r="I350" s="18">
        <f t="shared" si="31"/>
        <v>120</v>
      </c>
      <c r="J350" s="18">
        <f t="shared" si="32"/>
        <v>902640</v>
      </c>
      <c r="K350" s="18">
        <f t="shared" si="33"/>
        <v>3.1420987203250872E-3</v>
      </c>
      <c r="L350" s="18">
        <f t="shared" si="34"/>
        <v>0.12568394881300349</v>
      </c>
      <c r="N350">
        <v>2</v>
      </c>
      <c r="P350">
        <v>7522</v>
      </c>
      <c r="Q350">
        <f t="shared" si="35"/>
        <v>0</v>
      </c>
    </row>
    <row r="351" spans="1:17">
      <c r="A351" s="18">
        <v>345</v>
      </c>
      <c r="B351" s="18" t="s">
        <v>1617</v>
      </c>
      <c r="C351" s="7" t="s">
        <v>1102</v>
      </c>
      <c r="D351" s="18" t="s">
        <v>27</v>
      </c>
      <c r="E351" s="18">
        <v>7181824</v>
      </c>
      <c r="F351" s="7">
        <v>2248</v>
      </c>
      <c r="G351" s="7">
        <v>4</v>
      </c>
      <c r="H351" s="18">
        <f t="shared" si="30"/>
        <v>8992</v>
      </c>
      <c r="I351" s="18">
        <f t="shared" si="31"/>
        <v>720</v>
      </c>
      <c r="J351" s="18">
        <f t="shared" si="32"/>
        <v>1618560</v>
      </c>
      <c r="K351" s="18">
        <f t="shared" si="33"/>
        <v>1.252049618592714E-3</v>
      </c>
      <c r="L351" s="18">
        <f t="shared" si="34"/>
        <v>0.22536893134668853</v>
      </c>
      <c r="N351">
        <v>12</v>
      </c>
      <c r="P351">
        <v>2248</v>
      </c>
      <c r="Q351">
        <f t="shared" si="35"/>
        <v>0</v>
      </c>
    </row>
    <row r="352" spans="1:17">
      <c r="A352" s="18">
        <v>346</v>
      </c>
      <c r="B352" s="18" t="s">
        <v>1617</v>
      </c>
      <c r="C352" s="7" t="s">
        <v>1103</v>
      </c>
      <c r="D352" s="18" t="s">
        <v>27</v>
      </c>
      <c r="E352" s="18">
        <v>7181824</v>
      </c>
      <c r="F352" s="7">
        <v>5816</v>
      </c>
      <c r="G352" s="7">
        <v>20</v>
      </c>
      <c r="H352" s="18">
        <f t="shared" si="30"/>
        <v>116320</v>
      </c>
      <c r="I352" s="18">
        <f t="shared" si="31"/>
        <v>900</v>
      </c>
      <c r="J352" s="18">
        <f t="shared" si="32"/>
        <v>5234400</v>
      </c>
      <c r="K352" s="18">
        <f t="shared" si="33"/>
        <v>1.6196442575033863E-2</v>
      </c>
      <c r="L352" s="18">
        <f t="shared" si="34"/>
        <v>0.72883991587652386</v>
      </c>
      <c r="N352">
        <v>15</v>
      </c>
      <c r="P352">
        <v>5816</v>
      </c>
      <c r="Q352">
        <f t="shared" si="35"/>
        <v>0</v>
      </c>
    </row>
    <row r="353" spans="1:17">
      <c r="A353" s="18">
        <v>347</v>
      </c>
      <c r="B353" s="18" t="s">
        <v>1617</v>
      </c>
      <c r="C353" s="7" t="s">
        <v>567</v>
      </c>
      <c r="D353" s="18" t="s">
        <v>27</v>
      </c>
      <c r="E353" s="18">
        <v>7181824</v>
      </c>
      <c r="F353" s="7">
        <v>5995</v>
      </c>
      <c r="G353" s="7">
        <v>4</v>
      </c>
      <c r="H353" s="18">
        <f t="shared" si="30"/>
        <v>23980</v>
      </c>
      <c r="I353" s="18">
        <f t="shared" si="31"/>
        <v>840</v>
      </c>
      <c r="J353" s="18">
        <f t="shared" si="32"/>
        <v>5035800</v>
      </c>
      <c r="K353" s="18">
        <f t="shared" si="33"/>
        <v>3.33898463677194E-3</v>
      </c>
      <c r="L353" s="18">
        <f t="shared" si="34"/>
        <v>0.70118677372210736</v>
      </c>
      <c r="N353">
        <v>14</v>
      </c>
      <c r="P353">
        <v>5995</v>
      </c>
      <c r="Q353">
        <f t="shared" si="35"/>
        <v>0</v>
      </c>
    </row>
    <row r="354" spans="1:17">
      <c r="A354" s="18">
        <v>348</v>
      </c>
      <c r="B354" s="18" t="s">
        <v>1617</v>
      </c>
      <c r="C354" s="7" t="s">
        <v>1104</v>
      </c>
      <c r="D354" s="18" t="s">
        <v>27</v>
      </c>
      <c r="E354" s="18">
        <v>7181824</v>
      </c>
      <c r="F354" s="7">
        <v>7965</v>
      </c>
      <c r="G354" s="7">
        <v>11</v>
      </c>
      <c r="H354" s="18">
        <f t="shared" si="30"/>
        <v>87615</v>
      </c>
      <c r="I354" s="18">
        <f t="shared" si="31"/>
        <v>660</v>
      </c>
      <c r="J354" s="18">
        <f t="shared" si="32"/>
        <v>5256900</v>
      </c>
      <c r="K354" s="18">
        <f t="shared" si="33"/>
        <v>1.2199547078847937E-2</v>
      </c>
      <c r="L354" s="18">
        <f t="shared" si="34"/>
        <v>0.73197282473087621</v>
      </c>
      <c r="N354">
        <v>11</v>
      </c>
      <c r="P354">
        <v>7965</v>
      </c>
      <c r="Q354">
        <f t="shared" si="35"/>
        <v>0</v>
      </c>
    </row>
    <row r="355" spans="1:17">
      <c r="A355" s="18">
        <v>349</v>
      </c>
      <c r="B355" s="18" t="s">
        <v>1617</v>
      </c>
      <c r="C355" s="7" t="s">
        <v>1105</v>
      </c>
      <c r="D355" s="18" t="s">
        <v>27</v>
      </c>
      <c r="E355" s="18">
        <v>7181824</v>
      </c>
      <c r="F355" s="7">
        <v>3625</v>
      </c>
      <c r="G355" s="7">
        <v>14</v>
      </c>
      <c r="H355" s="18">
        <f t="shared" si="30"/>
        <v>50750</v>
      </c>
      <c r="I355" s="18">
        <f t="shared" si="31"/>
        <v>840</v>
      </c>
      <c r="J355" s="18">
        <f t="shared" si="32"/>
        <v>3045000</v>
      </c>
      <c r="K355" s="18">
        <f t="shared" si="33"/>
        <v>7.066449971483567E-3</v>
      </c>
      <c r="L355" s="18">
        <f t="shared" si="34"/>
        <v>0.42398699828901404</v>
      </c>
      <c r="N355">
        <v>14</v>
      </c>
      <c r="P355">
        <v>3625</v>
      </c>
      <c r="Q355">
        <f t="shared" si="35"/>
        <v>0</v>
      </c>
    </row>
    <row r="356" spans="1:17">
      <c r="A356" s="18">
        <v>350</v>
      </c>
      <c r="B356" s="18" t="s">
        <v>1617</v>
      </c>
      <c r="C356" s="7" t="s">
        <v>1106</v>
      </c>
      <c r="D356" s="18" t="s">
        <v>27</v>
      </c>
      <c r="E356" s="18">
        <v>7181824</v>
      </c>
      <c r="F356" s="7">
        <v>6111</v>
      </c>
      <c r="G356" s="7">
        <v>6</v>
      </c>
      <c r="H356" s="18">
        <f t="shared" si="30"/>
        <v>36666</v>
      </c>
      <c r="I356" s="18">
        <f t="shared" si="31"/>
        <v>540</v>
      </c>
      <c r="J356" s="18">
        <f t="shared" si="32"/>
        <v>3299940</v>
      </c>
      <c r="K356" s="18">
        <f t="shared" si="33"/>
        <v>5.1053882690525413E-3</v>
      </c>
      <c r="L356" s="18">
        <f t="shared" si="34"/>
        <v>0.45948494421472874</v>
      </c>
      <c r="N356">
        <v>9</v>
      </c>
      <c r="P356">
        <v>6111</v>
      </c>
      <c r="Q356">
        <f t="shared" si="35"/>
        <v>0</v>
      </c>
    </row>
    <row r="357" spans="1:17">
      <c r="A357" s="18">
        <v>351</v>
      </c>
      <c r="B357" s="18" t="s">
        <v>1617</v>
      </c>
      <c r="C357" s="7" t="s">
        <v>1107</v>
      </c>
      <c r="D357" s="18" t="s">
        <v>27</v>
      </c>
      <c r="E357" s="18">
        <v>7181824</v>
      </c>
      <c r="F357" s="7">
        <v>3781</v>
      </c>
      <c r="G357" s="7">
        <v>8</v>
      </c>
      <c r="H357" s="18">
        <f t="shared" si="30"/>
        <v>30248</v>
      </c>
      <c r="I357" s="18">
        <f t="shared" si="31"/>
        <v>660</v>
      </c>
      <c r="J357" s="18">
        <f t="shared" si="32"/>
        <v>2495460</v>
      </c>
      <c r="K357" s="18">
        <f t="shared" si="33"/>
        <v>4.2117434233977331E-3</v>
      </c>
      <c r="L357" s="18">
        <f t="shared" si="34"/>
        <v>0.34746883243031296</v>
      </c>
      <c r="N357">
        <v>11</v>
      </c>
      <c r="P357">
        <v>3781</v>
      </c>
      <c r="Q357">
        <f t="shared" si="35"/>
        <v>0</v>
      </c>
    </row>
    <row r="358" spans="1:17">
      <c r="A358" s="18">
        <v>352</v>
      </c>
      <c r="B358" s="18" t="s">
        <v>1617</v>
      </c>
      <c r="C358" s="7" t="s">
        <v>1108</v>
      </c>
      <c r="D358" s="18" t="s">
        <v>27</v>
      </c>
      <c r="E358" s="18">
        <v>7181824</v>
      </c>
      <c r="F358" s="7">
        <v>4311</v>
      </c>
      <c r="G358" s="7">
        <v>12</v>
      </c>
      <c r="H358" s="18">
        <f t="shared" si="30"/>
        <v>51732</v>
      </c>
      <c r="I358" s="18">
        <f t="shared" si="31"/>
        <v>1020</v>
      </c>
      <c r="J358" s="18">
        <f t="shared" si="32"/>
        <v>4397220</v>
      </c>
      <c r="K358" s="18">
        <f t="shared" si="33"/>
        <v>7.2031840379268557E-3</v>
      </c>
      <c r="L358" s="18">
        <f t="shared" si="34"/>
        <v>0.61227064322378266</v>
      </c>
      <c r="N358">
        <v>17</v>
      </c>
      <c r="P358">
        <v>4311</v>
      </c>
      <c r="Q358">
        <f t="shared" si="35"/>
        <v>0</v>
      </c>
    </row>
    <row r="359" spans="1:17">
      <c r="A359" s="18">
        <v>353</v>
      </c>
      <c r="B359" s="18" t="s">
        <v>1617</v>
      </c>
      <c r="C359" s="7" t="s">
        <v>1109</v>
      </c>
      <c r="D359" s="18" t="s">
        <v>27</v>
      </c>
      <c r="E359" s="18">
        <v>7181824</v>
      </c>
      <c r="F359" s="7">
        <v>7201</v>
      </c>
      <c r="G359" s="7">
        <v>3</v>
      </c>
      <c r="H359" s="18">
        <f t="shared" si="30"/>
        <v>21603</v>
      </c>
      <c r="I359" s="18">
        <f t="shared" si="31"/>
        <v>360</v>
      </c>
      <c r="J359" s="18">
        <f t="shared" si="32"/>
        <v>2592360</v>
      </c>
      <c r="K359" s="18">
        <f t="shared" si="33"/>
        <v>3.0080102213588082E-3</v>
      </c>
      <c r="L359" s="18">
        <f t="shared" si="34"/>
        <v>0.36096122656305696</v>
      </c>
      <c r="N359">
        <v>6</v>
      </c>
      <c r="P359">
        <v>7201</v>
      </c>
      <c r="Q359">
        <f t="shared" si="35"/>
        <v>0</v>
      </c>
    </row>
    <row r="360" spans="1:17">
      <c r="A360" s="18">
        <v>354</v>
      </c>
      <c r="B360" s="18" t="s">
        <v>1617</v>
      </c>
      <c r="C360" s="7" t="s">
        <v>1110</v>
      </c>
      <c r="D360" s="18" t="s">
        <v>27</v>
      </c>
      <c r="E360" s="18">
        <v>7181824</v>
      </c>
      <c r="F360" s="7">
        <v>2993</v>
      </c>
      <c r="G360" s="7">
        <v>8</v>
      </c>
      <c r="H360" s="18">
        <f t="shared" si="30"/>
        <v>23944</v>
      </c>
      <c r="I360" s="18">
        <f t="shared" si="31"/>
        <v>360</v>
      </c>
      <c r="J360" s="18">
        <f t="shared" si="32"/>
        <v>1077480</v>
      </c>
      <c r="K360" s="18">
        <f t="shared" si="33"/>
        <v>3.3339719826049759E-3</v>
      </c>
      <c r="L360" s="18">
        <f t="shared" si="34"/>
        <v>0.15002873921722393</v>
      </c>
      <c r="N360">
        <v>6</v>
      </c>
      <c r="P360">
        <v>2993</v>
      </c>
      <c r="Q360">
        <f t="shared" si="35"/>
        <v>0</v>
      </c>
    </row>
    <row r="361" spans="1:17">
      <c r="A361" s="18">
        <v>355</v>
      </c>
      <c r="B361" s="18" t="s">
        <v>1617</v>
      </c>
      <c r="C361" s="7" t="s">
        <v>1111</v>
      </c>
      <c r="D361" s="18" t="s">
        <v>27</v>
      </c>
      <c r="E361" s="18">
        <v>7181824</v>
      </c>
      <c r="F361" s="7">
        <v>2428</v>
      </c>
      <c r="G361" s="7">
        <v>15</v>
      </c>
      <c r="H361" s="18">
        <f t="shared" si="30"/>
        <v>36420</v>
      </c>
      <c r="I361" s="18">
        <f t="shared" si="31"/>
        <v>600</v>
      </c>
      <c r="J361" s="18">
        <f t="shared" si="32"/>
        <v>1456800</v>
      </c>
      <c r="K361" s="18">
        <f t="shared" si="33"/>
        <v>5.0711351322449564E-3</v>
      </c>
      <c r="L361" s="18">
        <f t="shared" si="34"/>
        <v>0.20284540528979825</v>
      </c>
      <c r="N361">
        <v>10</v>
      </c>
      <c r="P361">
        <v>2428</v>
      </c>
      <c r="Q361">
        <f t="shared" si="35"/>
        <v>0</v>
      </c>
    </row>
    <row r="362" spans="1:17">
      <c r="A362" s="18">
        <v>356</v>
      </c>
      <c r="B362" s="18" t="s">
        <v>1617</v>
      </c>
      <c r="C362" s="7" t="s">
        <v>1112</v>
      </c>
      <c r="D362" s="18" t="s">
        <v>27</v>
      </c>
      <c r="E362" s="18">
        <v>7181824</v>
      </c>
      <c r="F362" s="7">
        <v>9452</v>
      </c>
      <c r="G362" s="7">
        <v>26</v>
      </c>
      <c r="H362" s="18">
        <f t="shared" si="30"/>
        <v>245752</v>
      </c>
      <c r="I362" s="18">
        <f t="shared" si="31"/>
        <v>480</v>
      </c>
      <c r="J362" s="18">
        <f t="shared" si="32"/>
        <v>4536960</v>
      </c>
      <c r="K362" s="18">
        <f t="shared" si="33"/>
        <v>3.4218605189990731E-2</v>
      </c>
      <c r="L362" s="18">
        <f t="shared" si="34"/>
        <v>0.6317280958152135</v>
      </c>
      <c r="N362">
        <v>8</v>
      </c>
      <c r="P362">
        <v>9452</v>
      </c>
      <c r="Q362">
        <f t="shared" si="35"/>
        <v>0</v>
      </c>
    </row>
    <row r="363" spans="1:17">
      <c r="A363" s="18">
        <v>357</v>
      </c>
      <c r="B363" s="18" t="s">
        <v>1617</v>
      </c>
      <c r="C363" s="7" t="s">
        <v>1113</v>
      </c>
      <c r="D363" s="18" t="s">
        <v>27</v>
      </c>
      <c r="E363" s="18">
        <v>7181824</v>
      </c>
      <c r="F363" s="7">
        <v>4389</v>
      </c>
      <c r="G363" s="7">
        <v>19</v>
      </c>
      <c r="H363" s="18">
        <f t="shared" si="30"/>
        <v>83391</v>
      </c>
      <c r="I363" s="18">
        <f t="shared" si="31"/>
        <v>840</v>
      </c>
      <c r="J363" s="18">
        <f t="shared" si="32"/>
        <v>3686760</v>
      </c>
      <c r="K363" s="18">
        <f t="shared" si="33"/>
        <v>1.161139565659086E-2</v>
      </c>
      <c r="L363" s="18">
        <f t="shared" si="34"/>
        <v>0.51334591323875378</v>
      </c>
      <c r="N363">
        <v>14</v>
      </c>
      <c r="P363">
        <v>4389</v>
      </c>
      <c r="Q363">
        <f t="shared" si="35"/>
        <v>0</v>
      </c>
    </row>
    <row r="364" spans="1:17">
      <c r="A364" s="18">
        <v>358</v>
      </c>
      <c r="B364" s="18" t="s">
        <v>1617</v>
      </c>
      <c r="C364" s="7" t="s">
        <v>1114</v>
      </c>
      <c r="D364" s="18" t="s">
        <v>27</v>
      </c>
      <c r="E364" s="18">
        <v>7181824</v>
      </c>
      <c r="F364" s="7">
        <v>5108</v>
      </c>
      <c r="G364" s="7">
        <v>19</v>
      </c>
      <c r="H364" s="18">
        <f t="shared" si="30"/>
        <v>97052</v>
      </c>
      <c r="I364" s="18">
        <f t="shared" si="31"/>
        <v>120</v>
      </c>
      <c r="J364" s="18">
        <f t="shared" si="32"/>
        <v>612960</v>
      </c>
      <c r="K364" s="18">
        <f t="shared" si="33"/>
        <v>1.3513558672560063E-2</v>
      </c>
      <c r="L364" s="18">
        <f t="shared" si="34"/>
        <v>8.5348791616168818E-2</v>
      </c>
      <c r="N364">
        <v>2</v>
      </c>
      <c r="P364">
        <v>5108</v>
      </c>
      <c r="Q364">
        <f t="shared" si="35"/>
        <v>0</v>
      </c>
    </row>
    <row r="365" spans="1:17">
      <c r="A365" s="18">
        <v>359</v>
      </c>
      <c r="B365" s="18" t="s">
        <v>1617</v>
      </c>
      <c r="C365" s="7" t="s">
        <v>1115</v>
      </c>
      <c r="D365" s="18" t="s">
        <v>27</v>
      </c>
      <c r="E365" s="18">
        <v>7181824</v>
      </c>
      <c r="F365" s="7">
        <v>5580</v>
      </c>
      <c r="G365" s="7">
        <v>25</v>
      </c>
      <c r="H365" s="18">
        <f t="shared" si="30"/>
        <v>139500</v>
      </c>
      <c r="I365" s="18">
        <f t="shared" si="31"/>
        <v>480</v>
      </c>
      <c r="J365" s="18">
        <f t="shared" si="32"/>
        <v>2678400</v>
      </c>
      <c r="K365" s="18">
        <f t="shared" si="33"/>
        <v>1.9424034896984386E-2</v>
      </c>
      <c r="L365" s="18">
        <f t="shared" si="34"/>
        <v>0.37294147002210021</v>
      </c>
      <c r="N365">
        <v>8</v>
      </c>
      <c r="P365">
        <v>5580</v>
      </c>
      <c r="Q365">
        <f t="shared" si="35"/>
        <v>0</v>
      </c>
    </row>
    <row r="366" spans="1:17">
      <c r="A366" s="18">
        <v>360</v>
      </c>
      <c r="B366" s="18" t="s">
        <v>1617</v>
      </c>
      <c r="C366" s="7" t="s">
        <v>567</v>
      </c>
      <c r="D366" s="18" t="s">
        <v>27</v>
      </c>
      <c r="E366" s="18">
        <v>7181824</v>
      </c>
      <c r="F366" s="7">
        <v>4094</v>
      </c>
      <c r="G366" s="7">
        <v>7</v>
      </c>
      <c r="H366" s="18">
        <f t="shared" si="30"/>
        <v>28658</v>
      </c>
      <c r="I366" s="18">
        <f t="shared" si="31"/>
        <v>840</v>
      </c>
      <c r="J366" s="18">
        <f t="shared" si="32"/>
        <v>3438960</v>
      </c>
      <c r="K366" s="18">
        <f t="shared" si="33"/>
        <v>3.9903511976901685E-3</v>
      </c>
      <c r="L366" s="18">
        <f t="shared" si="34"/>
        <v>0.4788421437228203</v>
      </c>
      <c r="N366">
        <v>14</v>
      </c>
      <c r="P366">
        <v>4094</v>
      </c>
      <c r="Q366">
        <f t="shared" si="35"/>
        <v>0</v>
      </c>
    </row>
    <row r="367" spans="1:17">
      <c r="A367" s="18">
        <v>361</v>
      </c>
      <c r="B367" s="18" t="s">
        <v>1617</v>
      </c>
      <c r="C367" s="7" t="s">
        <v>1116</v>
      </c>
      <c r="D367" s="18" t="s">
        <v>27</v>
      </c>
      <c r="E367" s="18">
        <v>7181824</v>
      </c>
      <c r="F367" s="7">
        <v>3748</v>
      </c>
      <c r="G367" s="7">
        <v>6</v>
      </c>
      <c r="H367" s="18">
        <f t="shared" si="30"/>
        <v>22488</v>
      </c>
      <c r="I367" s="18">
        <f t="shared" si="31"/>
        <v>840</v>
      </c>
      <c r="J367" s="18">
        <f t="shared" si="32"/>
        <v>3148320</v>
      </c>
      <c r="K367" s="18">
        <f t="shared" si="33"/>
        <v>3.1312379696299994E-3</v>
      </c>
      <c r="L367" s="18">
        <f t="shared" si="34"/>
        <v>0.43837331574819988</v>
      </c>
      <c r="N367">
        <v>14</v>
      </c>
      <c r="P367">
        <v>3748</v>
      </c>
      <c r="Q367">
        <f t="shared" si="35"/>
        <v>0</v>
      </c>
    </row>
    <row r="368" spans="1:17">
      <c r="A368" s="18">
        <v>362</v>
      </c>
      <c r="B368" s="18" t="s">
        <v>1617</v>
      </c>
      <c r="C368" s="7" t="s">
        <v>1117</v>
      </c>
      <c r="D368" s="18" t="s">
        <v>27</v>
      </c>
      <c r="E368" s="18">
        <v>7181824</v>
      </c>
      <c r="F368" s="7">
        <v>2569</v>
      </c>
      <c r="G368" s="7">
        <v>24</v>
      </c>
      <c r="H368" s="18">
        <f t="shared" si="30"/>
        <v>61656</v>
      </c>
      <c r="I368" s="18">
        <f t="shared" si="31"/>
        <v>360</v>
      </c>
      <c r="J368" s="18">
        <f t="shared" si="32"/>
        <v>924840</v>
      </c>
      <c r="K368" s="18">
        <f t="shared" si="33"/>
        <v>8.585005703286519E-3</v>
      </c>
      <c r="L368" s="18">
        <f t="shared" si="34"/>
        <v>0.12877508554929779</v>
      </c>
      <c r="N368">
        <v>6</v>
      </c>
      <c r="P368">
        <v>2569</v>
      </c>
      <c r="Q368">
        <f t="shared" si="35"/>
        <v>0</v>
      </c>
    </row>
    <row r="369" spans="1:17">
      <c r="A369" s="18">
        <v>363</v>
      </c>
      <c r="B369" s="18" t="s">
        <v>1617</v>
      </c>
      <c r="C369" s="7" t="s">
        <v>1013</v>
      </c>
      <c r="D369" s="18" t="s">
        <v>27</v>
      </c>
      <c r="E369" s="18">
        <v>7181824</v>
      </c>
      <c r="F369" s="7">
        <v>10073</v>
      </c>
      <c r="G369" s="7">
        <v>15</v>
      </c>
      <c r="H369" s="18">
        <f t="shared" si="30"/>
        <v>151095</v>
      </c>
      <c r="I369" s="18">
        <f t="shared" si="31"/>
        <v>120</v>
      </c>
      <c r="J369" s="18">
        <f t="shared" si="32"/>
        <v>1208760</v>
      </c>
      <c r="K369" s="18">
        <f t="shared" si="33"/>
        <v>2.1038527259927282E-2</v>
      </c>
      <c r="L369" s="18">
        <f t="shared" si="34"/>
        <v>0.16830821807941826</v>
      </c>
      <c r="N369">
        <v>2</v>
      </c>
      <c r="P369">
        <v>10073</v>
      </c>
      <c r="Q369">
        <f t="shared" si="35"/>
        <v>0</v>
      </c>
    </row>
    <row r="370" spans="1:17">
      <c r="A370" s="18">
        <v>364</v>
      </c>
      <c r="B370" s="18" t="s">
        <v>1617</v>
      </c>
      <c r="C370" s="7" t="s">
        <v>1118</v>
      </c>
      <c r="D370" s="18" t="s">
        <v>27</v>
      </c>
      <c r="E370" s="18">
        <v>7181824</v>
      </c>
      <c r="F370" s="7">
        <v>3302</v>
      </c>
      <c r="G370" s="7">
        <v>10</v>
      </c>
      <c r="H370" s="18">
        <f t="shared" si="30"/>
        <v>33020</v>
      </c>
      <c r="I370" s="18">
        <f t="shared" si="31"/>
        <v>480</v>
      </c>
      <c r="J370" s="18">
        <f t="shared" si="32"/>
        <v>1584960</v>
      </c>
      <c r="K370" s="18">
        <f t="shared" si="33"/>
        <v>4.597717794253939E-3</v>
      </c>
      <c r="L370" s="18">
        <f t="shared" si="34"/>
        <v>0.22069045412418906</v>
      </c>
      <c r="N370">
        <v>8</v>
      </c>
      <c r="P370">
        <v>3302</v>
      </c>
      <c r="Q370">
        <f t="shared" si="35"/>
        <v>0</v>
      </c>
    </row>
    <row r="371" spans="1:17">
      <c r="A371" s="18">
        <v>365</v>
      </c>
      <c r="B371" s="18" t="s">
        <v>1617</v>
      </c>
      <c r="C371" s="7" t="s">
        <v>966</v>
      </c>
      <c r="D371" s="18" t="s">
        <v>27</v>
      </c>
      <c r="E371" s="18">
        <v>7181824</v>
      </c>
      <c r="F371" s="7">
        <v>3842</v>
      </c>
      <c r="G371" s="7">
        <v>11</v>
      </c>
      <c r="H371" s="18">
        <f t="shared" si="30"/>
        <v>42262</v>
      </c>
      <c r="I371" s="18">
        <f t="shared" si="31"/>
        <v>540</v>
      </c>
      <c r="J371" s="18">
        <f t="shared" si="32"/>
        <v>2074680</v>
      </c>
      <c r="K371" s="18">
        <f t="shared" si="33"/>
        <v>5.8845775112283455E-3</v>
      </c>
      <c r="L371" s="18">
        <f t="shared" si="34"/>
        <v>0.28887925964211875</v>
      </c>
      <c r="N371">
        <v>9</v>
      </c>
      <c r="P371">
        <v>3842</v>
      </c>
      <c r="Q371">
        <f t="shared" si="35"/>
        <v>0</v>
      </c>
    </row>
    <row r="372" spans="1:17">
      <c r="A372" s="18">
        <v>366</v>
      </c>
      <c r="B372" s="18" t="s">
        <v>1617</v>
      </c>
      <c r="C372" s="7" t="s">
        <v>1119</v>
      </c>
      <c r="D372" s="18" t="s">
        <v>27</v>
      </c>
      <c r="E372" s="18">
        <v>7181824</v>
      </c>
      <c r="F372" s="7">
        <v>2836</v>
      </c>
      <c r="G372" s="7">
        <v>18</v>
      </c>
      <c r="H372" s="18">
        <f t="shared" si="30"/>
        <v>51048</v>
      </c>
      <c r="I372" s="18">
        <f t="shared" si="31"/>
        <v>180</v>
      </c>
      <c r="J372" s="18">
        <f t="shared" si="32"/>
        <v>510480</v>
      </c>
      <c r="K372" s="18">
        <f t="shared" si="33"/>
        <v>7.1079436087545444E-3</v>
      </c>
      <c r="L372" s="18">
        <f t="shared" si="34"/>
        <v>7.1079436087545453E-2</v>
      </c>
      <c r="N372">
        <v>3</v>
      </c>
      <c r="P372">
        <v>2836</v>
      </c>
      <c r="Q372">
        <f t="shared" si="35"/>
        <v>0</v>
      </c>
    </row>
    <row r="373" spans="1:17">
      <c r="A373" s="18">
        <v>367</v>
      </c>
      <c r="B373" s="18" t="s">
        <v>1617</v>
      </c>
      <c r="C373" s="7" t="s">
        <v>1109</v>
      </c>
      <c r="D373" s="18" t="s">
        <v>27</v>
      </c>
      <c r="E373" s="18">
        <v>7181824</v>
      </c>
      <c r="F373" s="7">
        <v>2155</v>
      </c>
      <c r="G373" s="7">
        <v>17</v>
      </c>
      <c r="H373" s="18">
        <f t="shared" si="30"/>
        <v>36635</v>
      </c>
      <c r="I373" s="18">
        <f t="shared" si="31"/>
        <v>360</v>
      </c>
      <c r="J373" s="18">
        <f t="shared" si="32"/>
        <v>775800</v>
      </c>
      <c r="K373" s="18">
        <f t="shared" si="33"/>
        <v>5.1010718168532114E-3</v>
      </c>
      <c r="L373" s="18">
        <f t="shared" si="34"/>
        <v>0.10802269729806802</v>
      </c>
      <c r="N373">
        <v>6</v>
      </c>
      <c r="P373">
        <v>2155</v>
      </c>
      <c r="Q373">
        <f t="shared" si="35"/>
        <v>0</v>
      </c>
    </row>
    <row r="374" spans="1:17">
      <c r="A374" s="18">
        <v>368</v>
      </c>
      <c r="B374" s="18" t="s">
        <v>1617</v>
      </c>
      <c r="C374" s="7" t="s">
        <v>1120</v>
      </c>
      <c r="D374" s="18" t="s">
        <v>27</v>
      </c>
      <c r="E374" s="18">
        <v>7181824</v>
      </c>
      <c r="F374" s="7">
        <v>2089</v>
      </c>
      <c r="G374" s="7">
        <v>19</v>
      </c>
      <c r="H374" s="18">
        <f t="shared" si="30"/>
        <v>39691</v>
      </c>
      <c r="I374" s="18">
        <f t="shared" si="31"/>
        <v>660</v>
      </c>
      <c r="J374" s="18">
        <f t="shared" si="32"/>
        <v>1378740</v>
      </c>
      <c r="K374" s="18">
        <f t="shared" si="33"/>
        <v>5.5265904594710199E-3</v>
      </c>
      <c r="L374" s="18">
        <f t="shared" si="34"/>
        <v>0.1919763001710986</v>
      </c>
      <c r="N374">
        <v>11</v>
      </c>
      <c r="P374">
        <v>2089</v>
      </c>
      <c r="Q374">
        <f t="shared" si="35"/>
        <v>0</v>
      </c>
    </row>
    <row r="375" spans="1:17">
      <c r="A375" s="18">
        <v>369</v>
      </c>
      <c r="B375" s="18" t="s">
        <v>1617</v>
      </c>
      <c r="C375" s="7" t="s">
        <v>807</v>
      </c>
      <c r="D375" s="18" t="s">
        <v>27</v>
      </c>
      <c r="E375" s="18">
        <v>7181824</v>
      </c>
      <c r="F375" s="7">
        <v>4631</v>
      </c>
      <c r="G375" s="7">
        <v>11</v>
      </c>
      <c r="H375" s="18">
        <f t="shared" si="30"/>
        <v>50941</v>
      </c>
      <c r="I375" s="18">
        <f t="shared" si="31"/>
        <v>1380</v>
      </c>
      <c r="J375" s="18">
        <f t="shared" si="32"/>
        <v>6390780</v>
      </c>
      <c r="K375" s="18">
        <f t="shared" si="33"/>
        <v>7.0930448866471808E-3</v>
      </c>
      <c r="L375" s="18">
        <f t="shared" si="34"/>
        <v>0.88985472214300987</v>
      </c>
      <c r="N375">
        <v>23</v>
      </c>
      <c r="P375">
        <v>4631</v>
      </c>
      <c r="Q375">
        <f t="shared" si="35"/>
        <v>0</v>
      </c>
    </row>
    <row r="376" spans="1:17">
      <c r="A376" s="18">
        <v>370</v>
      </c>
      <c r="B376" s="18" t="s">
        <v>1617</v>
      </c>
      <c r="C376" s="7" t="s">
        <v>1121</v>
      </c>
      <c r="D376" s="18" t="s">
        <v>27</v>
      </c>
      <c r="E376" s="18">
        <v>7181824</v>
      </c>
      <c r="F376" s="7">
        <v>3022</v>
      </c>
      <c r="G376" s="7">
        <v>10</v>
      </c>
      <c r="H376" s="18">
        <f t="shared" si="30"/>
        <v>30220</v>
      </c>
      <c r="I376" s="18">
        <f t="shared" si="31"/>
        <v>1380</v>
      </c>
      <c r="J376" s="18">
        <f t="shared" si="32"/>
        <v>4170360</v>
      </c>
      <c r="K376" s="18">
        <f t="shared" si="33"/>
        <v>4.2078446923789837E-3</v>
      </c>
      <c r="L376" s="18">
        <f t="shared" si="34"/>
        <v>0.58068256754829972</v>
      </c>
      <c r="N376">
        <v>23</v>
      </c>
      <c r="P376">
        <v>3022</v>
      </c>
      <c r="Q376">
        <f t="shared" si="35"/>
        <v>0</v>
      </c>
    </row>
    <row r="377" spans="1:17">
      <c r="A377" s="18">
        <v>371</v>
      </c>
      <c r="B377" s="18" t="s">
        <v>1617</v>
      </c>
      <c r="C377" s="7" t="s">
        <v>1122</v>
      </c>
      <c r="D377" s="18" t="s">
        <v>27</v>
      </c>
      <c r="E377" s="18">
        <v>7181824</v>
      </c>
      <c r="F377" s="7">
        <v>4889</v>
      </c>
      <c r="G377" s="7">
        <v>13</v>
      </c>
      <c r="H377" s="18">
        <f t="shared" si="30"/>
        <v>63557</v>
      </c>
      <c r="I377" s="18">
        <f t="shared" si="31"/>
        <v>1380</v>
      </c>
      <c r="J377" s="18">
        <f t="shared" si="32"/>
        <v>6746820</v>
      </c>
      <c r="K377" s="18">
        <f t="shared" si="33"/>
        <v>8.8497016913809089E-3</v>
      </c>
      <c r="L377" s="18">
        <f t="shared" si="34"/>
        <v>0.93942987185428106</v>
      </c>
      <c r="N377">
        <v>23</v>
      </c>
      <c r="P377">
        <v>4889</v>
      </c>
      <c r="Q377">
        <f t="shared" si="35"/>
        <v>0</v>
      </c>
    </row>
    <row r="378" spans="1:17">
      <c r="A378" s="18">
        <v>372</v>
      </c>
      <c r="B378" s="18" t="s">
        <v>1617</v>
      </c>
      <c r="C378" s="7" t="s">
        <v>1123</v>
      </c>
      <c r="D378" s="18" t="s">
        <v>27</v>
      </c>
      <c r="E378" s="18">
        <v>7181824</v>
      </c>
      <c r="F378" s="7">
        <v>2704</v>
      </c>
      <c r="G378" s="7">
        <v>17</v>
      </c>
      <c r="H378" s="18">
        <f t="shared" si="30"/>
        <v>45968</v>
      </c>
      <c r="I378" s="18">
        <f t="shared" si="31"/>
        <v>840</v>
      </c>
      <c r="J378" s="18">
        <f t="shared" si="32"/>
        <v>2271360</v>
      </c>
      <c r="K378" s="18">
        <f t="shared" si="33"/>
        <v>6.400602409638554E-3</v>
      </c>
      <c r="L378" s="18">
        <f t="shared" si="34"/>
        <v>0.31626506024096385</v>
      </c>
      <c r="N378">
        <v>14</v>
      </c>
      <c r="P378">
        <v>2704</v>
      </c>
      <c r="Q378">
        <f t="shared" si="35"/>
        <v>0</v>
      </c>
    </row>
    <row r="379" spans="1:17">
      <c r="A379" s="18">
        <v>373</v>
      </c>
      <c r="B379" s="18" t="s">
        <v>1617</v>
      </c>
      <c r="C379" s="7" t="s">
        <v>1124</v>
      </c>
      <c r="D379" s="18" t="s">
        <v>27</v>
      </c>
      <c r="E379" s="18">
        <v>7181824</v>
      </c>
      <c r="F379" s="7">
        <v>7448</v>
      </c>
      <c r="G379" s="7">
        <v>37</v>
      </c>
      <c r="H379" s="18">
        <f t="shared" si="30"/>
        <v>275576</v>
      </c>
      <c r="I379" s="18">
        <f t="shared" si="31"/>
        <v>360</v>
      </c>
      <c r="J379" s="18">
        <f t="shared" si="32"/>
        <v>2681280</v>
      </c>
      <c r="K379" s="18">
        <f t="shared" si="33"/>
        <v>3.8371310686533114E-2</v>
      </c>
      <c r="L379" s="18">
        <f t="shared" si="34"/>
        <v>0.37334248235545731</v>
      </c>
      <c r="N379">
        <v>6</v>
      </c>
      <c r="P379">
        <v>7448</v>
      </c>
      <c r="Q379">
        <f t="shared" si="35"/>
        <v>0</v>
      </c>
    </row>
    <row r="380" spans="1:17">
      <c r="A380" s="18">
        <v>374</v>
      </c>
      <c r="B380" s="18" t="s">
        <v>1617</v>
      </c>
      <c r="C380" s="7" t="s">
        <v>1125</v>
      </c>
      <c r="D380" s="18" t="s">
        <v>27</v>
      </c>
      <c r="E380" s="18">
        <v>7181824</v>
      </c>
      <c r="F380" s="7">
        <v>4042</v>
      </c>
      <c r="G380" s="7">
        <v>6</v>
      </c>
      <c r="H380" s="18">
        <f t="shared" si="30"/>
        <v>24252</v>
      </c>
      <c r="I380" s="18">
        <f t="shared" si="31"/>
        <v>780</v>
      </c>
      <c r="J380" s="18">
        <f t="shared" si="32"/>
        <v>3152760</v>
      </c>
      <c r="K380" s="18">
        <f t="shared" si="33"/>
        <v>3.3768580238112212E-3</v>
      </c>
      <c r="L380" s="18">
        <f t="shared" si="34"/>
        <v>0.43899154309545874</v>
      </c>
      <c r="N380">
        <v>13</v>
      </c>
      <c r="P380">
        <v>4042</v>
      </c>
      <c r="Q380">
        <f t="shared" si="35"/>
        <v>0</v>
      </c>
    </row>
    <row r="381" spans="1:17">
      <c r="A381" s="18">
        <v>375</v>
      </c>
      <c r="B381" s="18" t="s">
        <v>1617</v>
      </c>
      <c r="C381" s="7" t="s">
        <v>1126</v>
      </c>
      <c r="D381" s="18" t="s">
        <v>27</v>
      </c>
      <c r="E381" s="18">
        <v>7181824</v>
      </c>
      <c r="F381" s="7">
        <v>3692</v>
      </c>
      <c r="G381" s="7">
        <v>9</v>
      </c>
      <c r="H381" s="18">
        <f t="shared" si="30"/>
        <v>33228</v>
      </c>
      <c r="I381" s="18">
        <f t="shared" si="31"/>
        <v>1200</v>
      </c>
      <c r="J381" s="18">
        <f t="shared" si="32"/>
        <v>4430400</v>
      </c>
      <c r="K381" s="18">
        <f t="shared" si="33"/>
        <v>4.626679796107507E-3</v>
      </c>
      <c r="L381" s="18">
        <f t="shared" si="34"/>
        <v>0.61689063948100098</v>
      </c>
      <c r="N381">
        <v>20</v>
      </c>
      <c r="P381">
        <v>3692</v>
      </c>
      <c r="Q381">
        <f t="shared" si="35"/>
        <v>0</v>
      </c>
    </row>
    <row r="382" spans="1:17">
      <c r="A382" s="18">
        <v>376</v>
      </c>
      <c r="B382" s="18" t="s">
        <v>1617</v>
      </c>
      <c r="C382" s="7" t="s">
        <v>1127</v>
      </c>
      <c r="D382" s="18" t="s">
        <v>27</v>
      </c>
      <c r="E382" s="18">
        <v>7181824</v>
      </c>
      <c r="F382" s="7">
        <v>3809</v>
      </c>
      <c r="G382" s="7">
        <v>13</v>
      </c>
      <c r="H382" s="18">
        <f t="shared" si="30"/>
        <v>49517</v>
      </c>
      <c r="I382" s="18">
        <f t="shared" si="31"/>
        <v>240</v>
      </c>
      <c r="J382" s="18">
        <f t="shared" si="32"/>
        <v>914160</v>
      </c>
      <c r="K382" s="18">
        <f t="shared" si="33"/>
        <v>6.8947665662650601E-3</v>
      </c>
      <c r="L382" s="18">
        <f t="shared" si="34"/>
        <v>0.12728799814643188</v>
      </c>
      <c r="N382">
        <v>4</v>
      </c>
      <c r="P382">
        <v>3809</v>
      </c>
      <c r="Q382">
        <f t="shared" si="35"/>
        <v>0</v>
      </c>
    </row>
    <row r="383" spans="1:17">
      <c r="A383" s="18">
        <v>377</v>
      </c>
      <c r="B383" s="18" t="s">
        <v>1617</v>
      </c>
      <c r="C383" s="7" t="s">
        <v>1128</v>
      </c>
      <c r="D383" s="18" t="s">
        <v>27</v>
      </c>
      <c r="E383" s="18">
        <v>7181824</v>
      </c>
      <c r="F383" s="7">
        <v>3903</v>
      </c>
      <c r="G383" s="7">
        <v>6</v>
      </c>
      <c r="H383" s="18">
        <f t="shared" si="30"/>
        <v>23418</v>
      </c>
      <c r="I383" s="18">
        <f t="shared" si="31"/>
        <v>1140</v>
      </c>
      <c r="J383" s="18">
        <f t="shared" si="32"/>
        <v>4449420</v>
      </c>
      <c r="K383" s="18">
        <f t="shared" si="33"/>
        <v>3.2607315356098952E-3</v>
      </c>
      <c r="L383" s="18">
        <f t="shared" si="34"/>
        <v>0.61953899176588012</v>
      </c>
      <c r="N383">
        <v>19</v>
      </c>
      <c r="P383">
        <v>3903</v>
      </c>
      <c r="Q383">
        <f t="shared" si="35"/>
        <v>0</v>
      </c>
    </row>
    <row r="384" spans="1:17">
      <c r="A384" s="18">
        <v>378</v>
      </c>
      <c r="B384" s="18" t="s">
        <v>1617</v>
      </c>
      <c r="C384" s="7" t="s">
        <v>1129</v>
      </c>
      <c r="D384" s="18" t="s">
        <v>27</v>
      </c>
      <c r="E384" s="18">
        <v>7181824</v>
      </c>
      <c r="F384" s="7">
        <v>3230</v>
      </c>
      <c r="G384" s="7">
        <v>2</v>
      </c>
      <c r="H384" s="18">
        <f t="shared" si="30"/>
        <v>6460</v>
      </c>
      <c r="I384" s="18">
        <f t="shared" si="31"/>
        <v>840</v>
      </c>
      <c r="J384" s="18">
        <f t="shared" si="32"/>
        <v>2713200</v>
      </c>
      <c r="K384" s="18">
        <f t="shared" si="33"/>
        <v>8.9949294218293291E-4</v>
      </c>
      <c r="L384" s="18">
        <f t="shared" si="34"/>
        <v>0.37778703571683181</v>
      </c>
      <c r="N384">
        <v>14</v>
      </c>
      <c r="P384">
        <v>3230</v>
      </c>
      <c r="Q384">
        <f t="shared" si="35"/>
        <v>0</v>
      </c>
    </row>
    <row r="385" spans="1:17">
      <c r="A385" s="18">
        <v>379</v>
      </c>
      <c r="B385" s="18" t="s">
        <v>1617</v>
      </c>
      <c r="C385" s="7" t="s">
        <v>1130</v>
      </c>
      <c r="D385" s="18" t="s">
        <v>27</v>
      </c>
      <c r="E385" s="18">
        <v>7181824</v>
      </c>
      <c r="F385" s="7">
        <v>2787</v>
      </c>
      <c r="G385" s="7">
        <v>6</v>
      </c>
      <c r="H385" s="18">
        <f t="shared" si="30"/>
        <v>16722</v>
      </c>
      <c r="I385" s="18">
        <f t="shared" si="31"/>
        <v>120</v>
      </c>
      <c r="J385" s="18">
        <f t="shared" si="32"/>
        <v>334440</v>
      </c>
      <c r="K385" s="18">
        <f t="shared" si="33"/>
        <v>2.3283778605546444E-3</v>
      </c>
      <c r="L385" s="18">
        <f t="shared" si="34"/>
        <v>4.6567557211092896E-2</v>
      </c>
      <c r="N385">
        <v>2</v>
      </c>
      <c r="P385">
        <v>2787</v>
      </c>
      <c r="Q385">
        <f t="shared" si="35"/>
        <v>0</v>
      </c>
    </row>
    <row r="386" spans="1:17">
      <c r="A386" s="18">
        <v>380</v>
      </c>
      <c r="B386" s="18" t="s">
        <v>1617</v>
      </c>
      <c r="C386" s="7" t="s">
        <v>1000</v>
      </c>
      <c r="D386" s="18" t="s">
        <v>27</v>
      </c>
      <c r="E386" s="18">
        <v>7181824</v>
      </c>
      <c r="F386" s="7">
        <v>7190</v>
      </c>
      <c r="G386" s="7">
        <v>14</v>
      </c>
      <c r="H386" s="18">
        <f t="shared" si="30"/>
        <v>100660</v>
      </c>
      <c r="I386" s="18">
        <f t="shared" si="31"/>
        <v>780</v>
      </c>
      <c r="J386" s="18">
        <f t="shared" si="32"/>
        <v>5608200</v>
      </c>
      <c r="K386" s="18">
        <f t="shared" si="33"/>
        <v>1.4015938012404649E-2</v>
      </c>
      <c r="L386" s="18">
        <f t="shared" si="34"/>
        <v>0.78088797497683038</v>
      </c>
      <c r="N386">
        <v>13</v>
      </c>
      <c r="P386">
        <v>7190</v>
      </c>
      <c r="Q386">
        <f t="shared" si="35"/>
        <v>0</v>
      </c>
    </row>
    <row r="387" spans="1:17">
      <c r="A387" s="18">
        <v>381</v>
      </c>
      <c r="B387" s="18" t="s">
        <v>1617</v>
      </c>
      <c r="C387" s="7" t="s">
        <v>1131</v>
      </c>
      <c r="D387" s="18" t="s">
        <v>27</v>
      </c>
      <c r="E387" s="18">
        <v>7181824</v>
      </c>
      <c r="F387" s="7">
        <v>6205</v>
      </c>
      <c r="G387" s="7">
        <v>12</v>
      </c>
      <c r="H387" s="18">
        <f t="shared" si="30"/>
        <v>74460</v>
      </c>
      <c r="I387" s="18">
        <f t="shared" si="31"/>
        <v>780</v>
      </c>
      <c r="J387" s="18">
        <f t="shared" si="32"/>
        <v>4839900</v>
      </c>
      <c r="K387" s="18">
        <f t="shared" si="33"/>
        <v>1.0367839702003279E-2</v>
      </c>
      <c r="L387" s="18">
        <f t="shared" si="34"/>
        <v>0.67390958063021311</v>
      </c>
      <c r="N387">
        <v>13</v>
      </c>
      <c r="P387">
        <v>6205</v>
      </c>
      <c r="Q387">
        <f t="shared" si="35"/>
        <v>0</v>
      </c>
    </row>
    <row r="388" spans="1:17">
      <c r="A388" s="18">
        <v>382</v>
      </c>
      <c r="B388" s="18" t="s">
        <v>1617</v>
      </c>
      <c r="C388" s="7" t="s">
        <v>981</v>
      </c>
      <c r="D388" s="18" t="s">
        <v>27</v>
      </c>
      <c r="E388" s="18">
        <v>7181824</v>
      </c>
      <c r="F388" s="7">
        <v>4273</v>
      </c>
      <c r="G388" s="7">
        <v>6</v>
      </c>
      <c r="H388" s="18">
        <f t="shared" si="30"/>
        <v>25638</v>
      </c>
      <c r="I388" s="18">
        <f t="shared" si="31"/>
        <v>180</v>
      </c>
      <c r="J388" s="18">
        <f t="shared" si="32"/>
        <v>769140</v>
      </c>
      <c r="K388" s="18">
        <f t="shared" si="33"/>
        <v>3.5698452092393241E-3</v>
      </c>
      <c r="L388" s="18">
        <f t="shared" si="34"/>
        <v>0.10709535627717973</v>
      </c>
      <c r="N388">
        <v>3</v>
      </c>
      <c r="P388">
        <v>4273</v>
      </c>
      <c r="Q388">
        <f t="shared" si="35"/>
        <v>0</v>
      </c>
    </row>
    <row r="389" spans="1:17">
      <c r="A389" s="18">
        <v>383</v>
      </c>
      <c r="B389" s="18" t="s">
        <v>1617</v>
      </c>
      <c r="C389" s="7" t="s">
        <v>1132</v>
      </c>
      <c r="D389" s="18" t="s">
        <v>27</v>
      </c>
      <c r="E389" s="18">
        <v>7181824</v>
      </c>
      <c r="F389" s="7">
        <v>4530</v>
      </c>
      <c r="G389" s="7">
        <v>19</v>
      </c>
      <c r="H389" s="18">
        <f t="shared" ref="H389:H451" si="36">G389*F389</f>
        <v>86070</v>
      </c>
      <c r="I389" s="18">
        <f t="shared" ref="I389:I451" si="37">N389*60</f>
        <v>1140</v>
      </c>
      <c r="J389" s="18">
        <f t="shared" ref="J389:J451" si="38">I389*F389</f>
        <v>5164200</v>
      </c>
      <c r="K389" s="18">
        <f t="shared" ref="K389:K451" si="39">H389/E389</f>
        <v>1.1984420670849077E-2</v>
      </c>
      <c r="L389" s="18">
        <f t="shared" ref="L389:L451" si="40">J389/E389</f>
        <v>0.71906524025094465</v>
      </c>
      <c r="N389">
        <v>19</v>
      </c>
      <c r="P389">
        <v>4530</v>
      </c>
      <c r="Q389">
        <f t="shared" si="35"/>
        <v>0</v>
      </c>
    </row>
    <row r="390" spans="1:17">
      <c r="A390" s="18">
        <v>384</v>
      </c>
      <c r="B390" s="18" t="s">
        <v>1617</v>
      </c>
      <c r="C390" s="7" t="s">
        <v>1105</v>
      </c>
      <c r="D390" s="18" t="s">
        <v>27</v>
      </c>
      <c r="E390" s="18">
        <v>7181824</v>
      </c>
      <c r="F390" s="7">
        <v>2416</v>
      </c>
      <c r="G390" s="7">
        <v>21</v>
      </c>
      <c r="H390" s="18">
        <f t="shared" si="36"/>
        <v>50736</v>
      </c>
      <c r="I390" s="18">
        <f t="shared" si="37"/>
        <v>840</v>
      </c>
      <c r="J390" s="18">
        <f t="shared" si="38"/>
        <v>2029440</v>
      </c>
      <c r="K390" s="18">
        <f t="shared" si="39"/>
        <v>7.0645006059741923E-3</v>
      </c>
      <c r="L390" s="18">
        <f t="shared" si="40"/>
        <v>0.28258002423896772</v>
      </c>
      <c r="N390">
        <v>14</v>
      </c>
      <c r="P390">
        <v>2416</v>
      </c>
      <c r="Q390">
        <f t="shared" si="35"/>
        <v>0</v>
      </c>
    </row>
    <row r="391" spans="1:17">
      <c r="A391" s="18">
        <v>385</v>
      </c>
      <c r="B391" s="18" t="s">
        <v>1617</v>
      </c>
      <c r="C391" s="7" t="s">
        <v>1133</v>
      </c>
      <c r="D391" s="18" t="s">
        <v>27</v>
      </c>
      <c r="E391" s="18">
        <v>7181824</v>
      </c>
      <c r="F391" s="7">
        <v>2364</v>
      </c>
      <c r="G391" s="7">
        <v>19</v>
      </c>
      <c r="H391" s="18">
        <f t="shared" si="36"/>
        <v>44916</v>
      </c>
      <c r="I391" s="18">
        <f t="shared" si="37"/>
        <v>1140</v>
      </c>
      <c r="J391" s="18">
        <f t="shared" si="38"/>
        <v>2694960</v>
      </c>
      <c r="K391" s="18">
        <f t="shared" si="39"/>
        <v>6.2541215156483925E-3</v>
      </c>
      <c r="L391" s="18">
        <f t="shared" si="40"/>
        <v>0.37524729093890352</v>
      </c>
      <c r="N391">
        <v>19</v>
      </c>
      <c r="P391">
        <v>2364</v>
      </c>
      <c r="Q391">
        <f t="shared" si="35"/>
        <v>0</v>
      </c>
    </row>
    <row r="392" spans="1:17">
      <c r="A392" s="18">
        <v>386</v>
      </c>
      <c r="B392" s="18" t="s">
        <v>1617</v>
      </c>
      <c r="C392" s="7" t="s">
        <v>1134</v>
      </c>
      <c r="D392" s="18" t="s">
        <v>27</v>
      </c>
      <c r="E392" s="18">
        <v>7181824</v>
      </c>
      <c r="F392" s="7">
        <v>4758</v>
      </c>
      <c r="G392" s="7">
        <v>17</v>
      </c>
      <c r="H392" s="18">
        <f t="shared" si="36"/>
        <v>80886</v>
      </c>
      <c r="I392" s="18">
        <f t="shared" si="37"/>
        <v>1080</v>
      </c>
      <c r="J392" s="18">
        <f t="shared" si="38"/>
        <v>5138640</v>
      </c>
      <c r="K392" s="18">
        <f t="shared" si="39"/>
        <v>1.1262598470806302E-2</v>
      </c>
      <c r="L392" s="18">
        <f t="shared" si="40"/>
        <v>0.71550625579240035</v>
      </c>
      <c r="N392">
        <v>18</v>
      </c>
      <c r="P392">
        <v>4758</v>
      </c>
      <c r="Q392">
        <f t="shared" ref="Q392:Q455" si="41">P392-F392</f>
        <v>0</v>
      </c>
    </row>
    <row r="393" spans="1:17">
      <c r="A393" s="18">
        <v>387</v>
      </c>
      <c r="B393" s="18" t="s">
        <v>1617</v>
      </c>
      <c r="C393" s="7" t="s">
        <v>1135</v>
      </c>
      <c r="D393" s="18" t="s">
        <v>27</v>
      </c>
      <c r="E393" s="18">
        <v>7181824</v>
      </c>
      <c r="F393" s="7">
        <v>2319</v>
      </c>
      <c r="G393" s="7">
        <v>21</v>
      </c>
      <c r="H393" s="18">
        <f t="shared" si="36"/>
        <v>48699</v>
      </c>
      <c r="I393" s="18">
        <f t="shared" si="37"/>
        <v>1260</v>
      </c>
      <c r="J393" s="18">
        <f t="shared" si="38"/>
        <v>2921940</v>
      </c>
      <c r="K393" s="18">
        <f t="shared" si="39"/>
        <v>6.7808679243601625E-3</v>
      </c>
      <c r="L393" s="18">
        <f t="shared" si="40"/>
        <v>0.40685207546160973</v>
      </c>
      <c r="N393">
        <v>21</v>
      </c>
      <c r="P393">
        <v>2319</v>
      </c>
      <c r="Q393">
        <f t="shared" si="41"/>
        <v>0</v>
      </c>
    </row>
    <row r="394" spans="1:17">
      <c r="A394" s="18">
        <v>388</v>
      </c>
      <c r="B394" s="18" t="s">
        <v>1617</v>
      </c>
      <c r="C394" s="7" t="s">
        <v>1136</v>
      </c>
      <c r="D394" s="18" t="s">
        <v>27</v>
      </c>
      <c r="E394" s="18">
        <v>7181824</v>
      </c>
      <c r="F394" s="7">
        <v>4436</v>
      </c>
      <c r="G394" s="7">
        <v>32</v>
      </c>
      <c r="H394" s="18">
        <f t="shared" si="36"/>
        <v>141952</v>
      </c>
      <c r="I394" s="18">
        <f t="shared" si="37"/>
        <v>420</v>
      </c>
      <c r="J394" s="18">
        <f t="shared" si="38"/>
        <v>1863120</v>
      </c>
      <c r="K394" s="18">
        <f t="shared" si="39"/>
        <v>1.9765452341912026E-2</v>
      </c>
      <c r="L394" s="18">
        <f t="shared" si="40"/>
        <v>0.25942156198759536</v>
      </c>
      <c r="N394">
        <v>7</v>
      </c>
      <c r="P394">
        <v>4436</v>
      </c>
      <c r="Q394">
        <f t="shared" si="41"/>
        <v>0</v>
      </c>
    </row>
    <row r="395" spans="1:17">
      <c r="A395" s="18">
        <v>389</v>
      </c>
      <c r="B395" s="18" t="s">
        <v>1617</v>
      </c>
      <c r="C395" s="7" t="s">
        <v>1137</v>
      </c>
      <c r="D395" s="18" t="s">
        <v>27</v>
      </c>
      <c r="E395" s="18">
        <v>7181824</v>
      </c>
      <c r="F395" s="7">
        <v>6375</v>
      </c>
      <c r="G395" s="7">
        <v>18</v>
      </c>
      <c r="H395" s="18">
        <f t="shared" si="36"/>
        <v>114750</v>
      </c>
      <c r="I395" s="18">
        <f t="shared" si="37"/>
        <v>660</v>
      </c>
      <c r="J395" s="18">
        <f t="shared" si="38"/>
        <v>4207500</v>
      </c>
      <c r="K395" s="18">
        <f t="shared" si="39"/>
        <v>1.5977835157196835E-2</v>
      </c>
      <c r="L395" s="18">
        <f t="shared" si="40"/>
        <v>0.58585395576388399</v>
      </c>
      <c r="N395">
        <v>11</v>
      </c>
      <c r="P395">
        <v>6375</v>
      </c>
      <c r="Q395">
        <f t="shared" si="41"/>
        <v>0</v>
      </c>
    </row>
    <row r="396" spans="1:17">
      <c r="A396" s="18">
        <v>390</v>
      </c>
      <c r="B396" s="18" t="s">
        <v>1618</v>
      </c>
      <c r="C396" s="7" t="s">
        <v>1138</v>
      </c>
      <c r="D396" s="18" t="s">
        <v>27</v>
      </c>
      <c r="E396" s="18">
        <v>7181824</v>
      </c>
      <c r="F396" s="7">
        <v>3363</v>
      </c>
      <c r="G396" s="7">
        <v>13</v>
      </c>
      <c r="H396" s="18">
        <f t="shared" si="36"/>
        <v>43719</v>
      </c>
      <c r="I396" s="18">
        <f t="shared" si="37"/>
        <v>1080</v>
      </c>
      <c r="J396" s="18">
        <f t="shared" si="38"/>
        <v>3632040</v>
      </c>
      <c r="K396" s="18">
        <f t="shared" si="39"/>
        <v>6.0874507645968488E-3</v>
      </c>
      <c r="L396" s="18">
        <f t="shared" si="40"/>
        <v>0.50572667890496903</v>
      </c>
      <c r="N396">
        <v>18</v>
      </c>
      <c r="P396">
        <v>3363</v>
      </c>
      <c r="Q396">
        <f t="shared" si="41"/>
        <v>0</v>
      </c>
    </row>
    <row r="397" spans="1:17">
      <c r="A397" s="18">
        <v>391</v>
      </c>
      <c r="B397" s="18" t="s">
        <v>1618</v>
      </c>
      <c r="C397" s="7" t="s">
        <v>1139</v>
      </c>
      <c r="D397" s="18" t="s">
        <v>27</v>
      </c>
      <c r="E397" s="18">
        <v>7181824</v>
      </c>
      <c r="F397" s="7">
        <v>4723</v>
      </c>
      <c r="G397" s="7">
        <v>8</v>
      </c>
      <c r="H397" s="18">
        <f t="shared" si="36"/>
        <v>37784</v>
      </c>
      <c r="I397" s="18">
        <f t="shared" si="37"/>
        <v>840</v>
      </c>
      <c r="J397" s="18">
        <f t="shared" si="38"/>
        <v>3967320</v>
      </c>
      <c r="K397" s="18">
        <f t="shared" si="39"/>
        <v>5.2610590290154699E-3</v>
      </c>
      <c r="L397" s="18">
        <f t="shared" si="40"/>
        <v>0.55241119804662442</v>
      </c>
      <c r="N397">
        <v>14</v>
      </c>
      <c r="P397">
        <v>4723</v>
      </c>
      <c r="Q397">
        <f t="shared" si="41"/>
        <v>0</v>
      </c>
    </row>
    <row r="398" spans="1:17">
      <c r="A398" s="18">
        <v>392</v>
      </c>
      <c r="B398" s="18" t="s">
        <v>1618</v>
      </c>
      <c r="C398" s="7" t="s">
        <v>1140</v>
      </c>
      <c r="D398" s="18" t="s">
        <v>27</v>
      </c>
      <c r="E398" s="18">
        <v>7181824</v>
      </c>
      <c r="F398" s="7">
        <v>6074</v>
      </c>
      <c r="G398" s="7">
        <v>7</v>
      </c>
      <c r="H398" s="18">
        <f t="shared" si="36"/>
        <v>42518</v>
      </c>
      <c r="I398" s="18">
        <f t="shared" si="37"/>
        <v>840</v>
      </c>
      <c r="J398" s="18">
        <f t="shared" si="38"/>
        <v>5102160</v>
      </c>
      <c r="K398" s="18">
        <f t="shared" si="39"/>
        <v>5.9202230519711987E-3</v>
      </c>
      <c r="L398" s="18">
        <f t="shared" si="40"/>
        <v>0.71042676623654377</v>
      </c>
      <c r="N398">
        <v>14</v>
      </c>
      <c r="P398">
        <v>6074</v>
      </c>
      <c r="Q398">
        <f t="shared" si="41"/>
        <v>0</v>
      </c>
    </row>
    <row r="399" spans="1:17">
      <c r="A399" s="18">
        <v>393</v>
      </c>
      <c r="B399" s="18" t="s">
        <v>1618</v>
      </c>
      <c r="C399" s="7" t="s">
        <v>1141</v>
      </c>
      <c r="D399" s="18" t="s">
        <v>27</v>
      </c>
      <c r="E399" s="18">
        <v>7181824</v>
      </c>
      <c r="F399" s="7">
        <v>5431</v>
      </c>
      <c r="G399" s="7">
        <v>8</v>
      </c>
      <c r="H399" s="18">
        <f t="shared" si="36"/>
        <v>43448</v>
      </c>
      <c r="I399" s="18">
        <f t="shared" si="37"/>
        <v>960</v>
      </c>
      <c r="J399" s="18">
        <f t="shared" si="38"/>
        <v>5213760</v>
      </c>
      <c r="K399" s="18">
        <f t="shared" si="39"/>
        <v>6.0497166179510941E-3</v>
      </c>
      <c r="L399" s="18">
        <f t="shared" si="40"/>
        <v>0.72596599415413132</v>
      </c>
      <c r="N399">
        <v>16</v>
      </c>
      <c r="P399">
        <v>5431</v>
      </c>
      <c r="Q399">
        <f t="shared" si="41"/>
        <v>0</v>
      </c>
    </row>
    <row r="400" spans="1:17">
      <c r="A400" s="18">
        <v>394</v>
      </c>
      <c r="B400" s="18" t="s">
        <v>1618</v>
      </c>
      <c r="C400" s="7" t="s">
        <v>1142</v>
      </c>
      <c r="D400" s="18" t="s">
        <v>27</v>
      </c>
      <c r="E400" s="18">
        <v>7181824</v>
      </c>
      <c r="F400" s="7">
        <v>3720</v>
      </c>
      <c r="G400" s="7">
        <v>14</v>
      </c>
      <c r="H400" s="18">
        <f t="shared" si="36"/>
        <v>52080</v>
      </c>
      <c r="I400" s="18">
        <f t="shared" si="37"/>
        <v>1440</v>
      </c>
      <c r="J400" s="18">
        <f t="shared" si="38"/>
        <v>5356800</v>
      </c>
      <c r="K400" s="18">
        <f t="shared" si="39"/>
        <v>7.2516396948741711E-3</v>
      </c>
      <c r="L400" s="18">
        <f t="shared" si="40"/>
        <v>0.74588294004420042</v>
      </c>
      <c r="N400">
        <v>24</v>
      </c>
      <c r="P400">
        <v>3720</v>
      </c>
      <c r="Q400">
        <f t="shared" si="41"/>
        <v>0</v>
      </c>
    </row>
    <row r="401" spans="1:17">
      <c r="A401" s="18">
        <v>395</v>
      </c>
      <c r="B401" s="18" t="s">
        <v>1618</v>
      </c>
      <c r="C401" s="7" t="s">
        <v>1143</v>
      </c>
      <c r="D401" s="18" t="s">
        <v>27</v>
      </c>
      <c r="E401" s="18">
        <v>7181824</v>
      </c>
      <c r="F401" s="7">
        <v>3829</v>
      </c>
      <c r="G401" s="7">
        <v>12</v>
      </c>
      <c r="H401" s="18">
        <f t="shared" si="36"/>
        <v>45948</v>
      </c>
      <c r="I401" s="18">
        <f t="shared" si="37"/>
        <v>1260</v>
      </c>
      <c r="J401" s="18">
        <f t="shared" si="38"/>
        <v>4824540</v>
      </c>
      <c r="K401" s="18">
        <f t="shared" si="39"/>
        <v>6.3978176017680192E-3</v>
      </c>
      <c r="L401" s="18">
        <f t="shared" si="40"/>
        <v>0.67177084818564192</v>
      </c>
      <c r="N401">
        <v>21</v>
      </c>
      <c r="P401">
        <v>3829</v>
      </c>
      <c r="Q401">
        <f t="shared" si="41"/>
        <v>0</v>
      </c>
    </row>
    <row r="402" spans="1:17">
      <c r="A402" s="18">
        <v>396</v>
      </c>
      <c r="B402" s="18" t="s">
        <v>1618</v>
      </c>
      <c r="C402" s="7" t="s">
        <v>1144</v>
      </c>
      <c r="D402" s="18" t="s">
        <v>27</v>
      </c>
      <c r="E402" s="18">
        <v>7181824</v>
      </c>
      <c r="F402" s="7">
        <v>4179</v>
      </c>
      <c r="G402" s="7">
        <v>6</v>
      </c>
      <c r="H402" s="18">
        <f t="shared" si="36"/>
        <v>25074</v>
      </c>
      <c r="I402" s="18">
        <f t="shared" si="37"/>
        <v>600</v>
      </c>
      <c r="J402" s="18">
        <f t="shared" si="38"/>
        <v>2507400</v>
      </c>
      <c r="K402" s="18">
        <f t="shared" si="39"/>
        <v>3.4913136272902261E-3</v>
      </c>
      <c r="L402" s="18">
        <f t="shared" si="40"/>
        <v>0.34913136272902262</v>
      </c>
      <c r="N402">
        <v>10</v>
      </c>
      <c r="P402">
        <v>4179</v>
      </c>
      <c r="Q402">
        <f t="shared" si="41"/>
        <v>0</v>
      </c>
    </row>
    <row r="403" spans="1:17">
      <c r="A403" s="18">
        <v>397</v>
      </c>
      <c r="B403" s="18" t="s">
        <v>1618</v>
      </c>
      <c r="C403" s="7" t="s">
        <v>1145</v>
      </c>
      <c r="D403" s="18" t="s">
        <v>27</v>
      </c>
      <c r="E403" s="18">
        <v>7181824</v>
      </c>
      <c r="F403" s="7">
        <v>6175</v>
      </c>
      <c r="G403" s="7">
        <v>2</v>
      </c>
      <c r="H403" s="18">
        <f t="shared" si="36"/>
        <v>12350</v>
      </c>
      <c r="I403" s="18">
        <f t="shared" si="37"/>
        <v>240</v>
      </c>
      <c r="J403" s="18">
        <f t="shared" si="38"/>
        <v>1482000</v>
      </c>
      <c r="K403" s="18">
        <f t="shared" si="39"/>
        <v>1.719618860055607E-3</v>
      </c>
      <c r="L403" s="18">
        <f t="shared" si="40"/>
        <v>0.20635426320667286</v>
      </c>
      <c r="N403">
        <v>4</v>
      </c>
      <c r="P403">
        <v>6175</v>
      </c>
      <c r="Q403">
        <f t="shared" si="41"/>
        <v>0</v>
      </c>
    </row>
    <row r="404" spans="1:17">
      <c r="A404" s="18">
        <v>398</v>
      </c>
      <c r="B404" s="18" t="s">
        <v>1618</v>
      </c>
      <c r="C404" s="7" t="s">
        <v>1146</v>
      </c>
      <c r="D404" s="18" t="s">
        <v>27</v>
      </c>
      <c r="E404" s="18">
        <v>7181824</v>
      </c>
      <c r="F404" s="7">
        <v>4895</v>
      </c>
      <c r="G404" s="7">
        <v>7</v>
      </c>
      <c r="H404" s="18">
        <f t="shared" si="36"/>
        <v>34265</v>
      </c>
      <c r="I404" s="18">
        <f t="shared" si="37"/>
        <v>720</v>
      </c>
      <c r="J404" s="18">
        <f t="shared" si="38"/>
        <v>3524400</v>
      </c>
      <c r="K404" s="18">
        <f t="shared" si="39"/>
        <v>4.7710720841947669E-3</v>
      </c>
      <c r="L404" s="18">
        <f t="shared" si="40"/>
        <v>0.49073884294574749</v>
      </c>
      <c r="N404">
        <v>12</v>
      </c>
      <c r="P404">
        <v>4895</v>
      </c>
      <c r="Q404">
        <f t="shared" si="41"/>
        <v>0</v>
      </c>
    </row>
    <row r="405" spans="1:17">
      <c r="A405" s="18">
        <v>399</v>
      </c>
      <c r="B405" s="18" t="s">
        <v>1618</v>
      </c>
      <c r="C405" s="7" t="s">
        <v>1147</v>
      </c>
      <c r="D405" s="18" t="s">
        <v>27</v>
      </c>
      <c r="E405" s="18">
        <v>7181824</v>
      </c>
      <c r="F405" s="7">
        <v>2793</v>
      </c>
      <c r="G405" s="7">
        <v>0</v>
      </c>
      <c r="H405" s="18">
        <f t="shared" si="36"/>
        <v>0</v>
      </c>
      <c r="I405" s="18">
        <f t="shared" si="37"/>
        <v>0</v>
      </c>
      <c r="J405" s="18">
        <f t="shared" si="38"/>
        <v>0</v>
      </c>
      <c r="K405" s="18">
        <f t="shared" si="39"/>
        <v>0</v>
      </c>
      <c r="L405" s="18">
        <f t="shared" si="40"/>
        <v>0</v>
      </c>
      <c r="N405">
        <v>0</v>
      </c>
      <c r="P405">
        <v>2793</v>
      </c>
      <c r="Q405">
        <f t="shared" si="41"/>
        <v>0</v>
      </c>
    </row>
    <row r="406" spans="1:17">
      <c r="A406" s="18">
        <v>400</v>
      </c>
      <c r="B406" s="18" t="s">
        <v>1618</v>
      </c>
      <c r="C406" s="7" t="s">
        <v>1148</v>
      </c>
      <c r="D406" s="18" t="s">
        <v>27</v>
      </c>
      <c r="E406" s="18">
        <v>7181824</v>
      </c>
      <c r="F406" s="7">
        <v>2444</v>
      </c>
      <c r="G406" s="7">
        <v>22</v>
      </c>
      <c r="H406" s="18">
        <f t="shared" si="36"/>
        <v>53768</v>
      </c>
      <c r="I406" s="18">
        <f t="shared" si="37"/>
        <v>1440</v>
      </c>
      <c r="J406" s="18">
        <f t="shared" si="38"/>
        <v>3519360</v>
      </c>
      <c r="K406" s="18">
        <f t="shared" si="39"/>
        <v>7.4866774791473587E-3</v>
      </c>
      <c r="L406" s="18">
        <f t="shared" si="40"/>
        <v>0.49003707136237257</v>
      </c>
      <c r="N406">
        <v>24</v>
      </c>
      <c r="P406">
        <v>2444</v>
      </c>
      <c r="Q406">
        <f t="shared" si="41"/>
        <v>0</v>
      </c>
    </row>
    <row r="407" spans="1:17">
      <c r="A407" s="18">
        <v>401</v>
      </c>
      <c r="B407" s="18" t="s">
        <v>1618</v>
      </c>
      <c r="C407" s="7" t="s">
        <v>1149</v>
      </c>
      <c r="D407" s="18" t="s">
        <v>27</v>
      </c>
      <c r="E407" s="18">
        <v>7181824</v>
      </c>
      <c r="F407" s="7">
        <v>3234</v>
      </c>
      <c r="G407" s="7">
        <v>5</v>
      </c>
      <c r="H407" s="18">
        <f t="shared" si="36"/>
        <v>16170</v>
      </c>
      <c r="I407" s="18">
        <f t="shared" si="37"/>
        <v>3600</v>
      </c>
      <c r="J407" s="18">
        <f t="shared" si="38"/>
        <v>11642400</v>
      </c>
      <c r="K407" s="18">
        <f t="shared" si="39"/>
        <v>2.2515171633278675E-3</v>
      </c>
      <c r="L407" s="18">
        <f t="shared" si="40"/>
        <v>1.6210923575960647</v>
      </c>
      <c r="N407">
        <v>60</v>
      </c>
      <c r="P407">
        <v>3234</v>
      </c>
      <c r="Q407">
        <f t="shared" si="41"/>
        <v>0</v>
      </c>
    </row>
    <row r="408" spans="1:17">
      <c r="A408" s="18">
        <v>402</v>
      </c>
      <c r="B408" s="18" t="s">
        <v>1618</v>
      </c>
      <c r="C408" s="7" t="s">
        <v>1150</v>
      </c>
      <c r="D408" s="18" t="s">
        <v>27</v>
      </c>
      <c r="E408" s="18">
        <v>7181824</v>
      </c>
      <c r="F408" s="7">
        <v>5388</v>
      </c>
      <c r="G408" s="7">
        <v>12</v>
      </c>
      <c r="H408" s="18">
        <f t="shared" si="36"/>
        <v>64656</v>
      </c>
      <c r="I408" s="18">
        <f t="shared" si="37"/>
        <v>960</v>
      </c>
      <c r="J408" s="18">
        <f t="shared" si="38"/>
        <v>5172480</v>
      </c>
      <c r="K408" s="18">
        <f t="shared" si="39"/>
        <v>9.0027268838668278E-3</v>
      </c>
      <c r="L408" s="18">
        <f t="shared" si="40"/>
        <v>0.72021815070934625</v>
      </c>
      <c r="N408">
        <v>16</v>
      </c>
      <c r="P408">
        <v>5388</v>
      </c>
      <c r="Q408">
        <f t="shared" si="41"/>
        <v>0</v>
      </c>
    </row>
    <row r="409" spans="1:17">
      <c r="A409" s="18">
        <v>403</v>
      </c>
      <c r="B409" s="18" t="s">
        <v>1618</v>
      </c>
      <c r="C409" s="7" t="s">
        <v>1151</v>
      </c>
      <c r="D409" s="18" t="s">
        <v>27</v>
      </c>
      <c r="E409" s="18">
        <v>7181824</v>
      </c>
      <c r="F409" s="7">
        <v>3254</v>
      </c>
      <c r="G409" s="7">
        <v>14</v>
      </c>
      <c r="H409" s="18">
        <f t="shared" si="36"/>
        <v>45556</v>
      </c>
      <c r="I409" s="18">
        <f t="shared" si="37"/>
        <v>1260</v>
      </c>
      <c r="J409" s="18">
        <f t="shared" si="38"/>
        <v>4100040</v>
      </c>
      <c r="K409" s="18">
        <f t="shared" si="39"/>
        <v>6.3432353675055252E-3</v>
      </c>
      <c r="L409" s="18">
        <f t="shared" si="40"/>
        <v>0.57089118307549724</v>
      </c>
      <c r="N409">
        <v>21</v>
      </c>
      <c r="P409">
        <v>3254</v>
      </c>
      <c r="Q409">
        <f t="shared" si="41"/>
        <v>0</v>
      </c>
    </row>
    <row r="410" spans="1:17">
      <c r="A410" s="18">
        <v>404</v>
      </c>
      <c r="B410" s="18" t="s">
        <v>1618</v>
      </c>
      <c r="C410" s="7" t="s">
        <v>1152</v>
      </c>
      <c r="D410" s="18" t="s">
        <v>27</v>
      </c>
      <c r="E410" s="18">
        <v>7181824</v>
      </c>
      <c r="F410" s="7">
        <v>4145</v>
      </c>
      <c r="G410" s="7">
        <v>12</v>
      </c>
      <c r="H410" s="18">
        <f t="shared" si="36"/>
        <v>49740</v>
      </c>
      <c r="I410" s="18">
        <f t="shared" si="37"/>
        <v>1080</v>
      </c>
      <c r="J410" s="18">
        <f t="shared" si="38"/>
        <v>4476600</v>
      </c>
      <c r="K410" s="18">
        <f t="shared" si="39"/>
        <v>6.9258171740215297E-3</v>
      </c>
      <c r="L410" s="18">
        <f t="shared" si="40"/>
        <v>0.62332354566193771</v>
      </c>
      <c r="N410">
        <v>18</v>
      </c>
      <c r="P410">
        <v>4145</v>
      </c>
      <c r="Q410">
        <f t="shared" si="41"/>
        <v>0</v>
      </c>
    </row>
    <row r="411" spans="1:17">
      <c r="A411" s="18">
        <v>405</v>
      </c>
      <c r="B411" s="18" t="s">
        <v>1618</v>
      </c>
      <c r="C411" s="7" t="s">
        <v>1153</v>
      </c>
      <c r="D411" s="18" t="s">
        <v>27</v>
      </c>
      <c r="E411" s="18">
        <v>7181824</v>
      </c>
      <c r="F411" s="7">
        <v>1606</v>
      </c>
      <c r="G411" s="7">
        <v>7</v>
      </c>
      <c r="H411" s="18">
        <f t="shared" si="36"/>
        <v>11242</v>
      </c>
      <c r="I411" s="18">
        <f t="shared" si="37"/>
        <v>840</v>
      </c>
      <c r="J411" s="18">
        <f t="shared" si="38"/>
        <v>1349040</v>
      </c>
      <c r="K411" s="18">
        <f t="shared" si="39"/>
        <v>1.565340504027946E-3</v>
      </c>
      <c r="L411" s="18">
        <f t="shared" si="40"/>
        <v>0.18784086048335352</v>
      </c>
      <c r="N411">
        <v>14</v>
      </c>
      <c r="P411">
        <v>1606</v>
      </c>
      <c r="Q411">
        <f t="shared" si="41"/>
        <v>0</v>
      </c>
    </row>
    <row r="412" spans="1:17">
      <c r="A412" s="18">
        <v>406</v>
      </c>
      <c r="B412" s="18" t="s">
        <v>1618</v>
      </c>
      <c r="C412" s="7" t="s">
        <v>1154</v>
      </c>
      <c r="D412" s="18" t="s">
        <v>27</v>
      </c>
      <c r="E412" s="18">
        <v>7181824</v>
      </c>
      <c r="F412" s="7">
        <v>7010</v>
      </c>
      <c r="G412" s="7">
        <v>11</v>
      </c>
      <c r="H412" s="18">
        <f t="shared" si="36"/>
        <v>77110</v>
      </c>
      <c r="I412" s="18">
        <f t="shared" si="37"/>
        <v>840</v>
      </c>
      <c r="J412" s="18">
        <f t="shared" si="38"/>
        <v>5888400</v>
      </c>
      <c r="K412" s="18">
        <f t="shared" si="39"/>
        <v>1.073682674484922E-2</v>
      </c>
      <c r="L412" s="18">
        <f t="shared" si="40"/>
        <v>0.81990313324303132</v>
      </c>
      <c r="N412">
        <v>14</v>
      </c>
      <c r="P412">
        <v>7010</v>
      </c>
      <c r="Q412">
        <f t="shared" si="41"/>
        <v>0</v>
      </c>
    </row>
    <row r="413" spans="1:17">
      <c r="A413" s="18">
        <v>407</v>
      </c>
      <c r="B413" s="18" t="s">
        <v>1618</v>
      </c>
      <c r="C413" s="7" t="s">
        <v>1155</v>
      </c>
      <c r="D413" s="18" t="s">
        <v>27</v>
      </c>
      <c r="E413" s="18">
        <v>7181824</v>
      </c>
      <c r="F413" s="7">
        <v>4414</v>
      </c>
      <c r="G413" s="7">
        <v>6</v>
      </c>
      <c r="H413" s="18">
        <f t="shared" si="36"/>
        <v>26484</v>
      </c>
      <c r="I413" s="18">
        <f t="shared" si="37"/>
        <v>600</v>
      </c>
      <c r="J413" s="18">
        <f t="shared" si="38"/>
        <v>2648400</v>
      </c>
      <c r="K413" s="18">
        <f t="shared" si="39"/>
        <v>3.6876425821629716E-3</v>
      </c>
      <c r="L413" s="18">
        <f t="shared" si="40"/>
        <v>0.36876425821629716</v>
      </c>
      <c r="N413">
        <v>10</v>
      </c>
      <c r="P413">
        <v>4414</v>
      </c>
      <c r="Q413">
        <f t="shared" si="41"/>
        <v>0</v>
      </c>
    </row>
    <row r="414" spans="1:17">
      <c r="A414" s="18">
        <v>408</v>
      </c>
      <c r="B414" s="18" t="s">
        <v>1618</v>
      </c>
      <c r="C414" s="7" t="s">
        <v>1156</v>
      </c>
      <c r="D414" s="18" t="s">
        <v>27</v>
      </c>
      <c r="E414" s="18">
        <v>7181824</v>
      </c>
      <c r="F414" s="7">
        <v>2817</v>
      </c>
      <c r="G414" s="7">
        <v>12</v>
      </c>
      <c r="H414" s="18">
        <f t="shared" si="36"/>
        <v>33804</v>
      </c>
      <c r="I414" s="18">
        <f t="shared" si="37"/>
        <v>1260</v>
      </c>
      <c r="J414" s="18">
        <f t="shared" si="38"/>
        <v>3549420</v>
      </c>
      <c r="K414" s="18">
        <f t="shared" si="39"/>
        <v>4.7068822627789261E-3</v>
      </c>
      <c r="L414" s="18">
        <f t="shared" si="40"/>
        <v>0.49422263759178725</v>
      </c>
      <c r="N414">
        <v>21</v>
      </c>
      <c r="P414">
        <v>2817</v>
      </c>
      <c r="Q414">
        <f t="shared" si="41"/>
        <v>0</v>
      </c>
    </row>
    <row r="415" spans="1:17">
      <c r="A415" s="18">
        <v>409</v>
      </c>
      <c r="B415" s="18" t="s">
        <v>1618</v>
      </c>
      <c r="C415" s="7" t="s">
        <v>1157</v>
      </c>
      <c r="D415" s="18" t="s">
        <v>27</v>
      </c>
      <c r="E415" s="18">
        <v>7181824</v>
      </c>
      <c r="F415" s="7">
        <v>5708</v>
      </c>
      <c r="G415" s="7">
        <v>8</v>
      </c>
      <c r="H415" s="18">
        <f t="shared" si="36"/>
        <v>45664</v>
      </c>
      <c r="I415" s="18">
        <f t="shared" si="37"/>
        <v>840</v>
      </c>
      <c r="J415" s="18">
        <f t="shared" si="38"/>
        <v>4794720</v>
      </c>
      <c r="K415" s="18">
        <f t="shared" si="39"/>
        <v>6.3582733300064165E-3</v>
      </c>
      <c r="L415" s="18">
        <f t="shared" si="40"/>
        <v>0.66761869965067366</v>
      </c>
      <c r="N415">
        <v>14</v>
      </c>
      <c r="P415">
        <v>5708</v>
      </c>
      <c r="Q415">
        <f t="shared" si="41"/>
        <v>0</v>
      </c>
    </row>
    <row r="416" spans="1:17">
      <c r="A416" s="18">
        <v>410</v>
      </c>
      <c r="B416" s="18" t="s">
        <v>1618</v>
      </c>
      <c r="C416" s="7" t="s">
        <v>1158</v>
      </c>
      <c r="D416" s="18" t="s">
        <v>27</v>
      </c>
      <c r="E416" s="18">
        <v>7181824</v>
      </c>
      <c r="F416" s="7">
        <v>1724</v>
      </c>
      <c r="G416" s="7">
        <v>2</v>
      </c>
      <c r="H416" s="18">
        <f t="shared" si="36"/>
        <v>3448</v>
      </c>
      <c r="I416" s="18">
        <f t="shared" si="37"/>
        <v>180</v>
      </c>
      <c r="J416" s="18">
        <f t="shared" si="38"/>
        <v>310320</v>
      </c>
      <c r="K416" s="18">
        <f t="shared" si="39"/>
        <v>4.8010087688030227E-4</v>
      </c>
      <c r="L416" s="18">
        <f t="shared" si="40"/>
        <v>4.3209078919227206E-2</v>
      </c>
      <c r="N416">
        <v>3</v>
      </c>
      <c r="P416">
        <v>1724</v>
      </c>
      <c r="Q416">
        <f t="shared" si="41"/>
        <v>0</v>
      </c>
    </row>
    <row r="417" spans="1:17">
      <c r="A417" s="18">
        <v>411</v>
      </c>
      <c r="B417" s="18" t="s">
        <v>1618</v>
      </c>
      <c r="C417" s="7" t="s">
        <v>1159</v>
      </c>
      <c r="D417" s="18" t="s">
        <v>27</v>
      </c>
      <c r="E417" s="18">
        <v>7181824</v>
      </c>
      <c r="F417" s="7">
        <v>3998</v>
      </c>
      <c r="G417" s="7">
        <v>19</v>
      </c>
      <c r="H417" s="18">
        <f t="shared" si="36"/>
        <v>75962</v>
      </c>
      <c r="I417" s="18">
        <f t="shared" si="37"/>
        <v>3180</v>
      </c>
      <c r="J417" s="18">
        <f t="shared" si="38"/>
        <v>12713640</v>
      </c>
      <c r="K417" s="18">
        <f t="shared" si="39"/>
        <v>1.0576978773080488E-2</v>
      </c>
      <c r="L417" s="18">
        <f t="shared" si="40"/>
        <v>1.7702522367576816</v>
      </c>
      <c r="N417">
        <v>53</v>
      </c>
      <c r="P417">
        <v>3998</v>
      </c>
      <c r="Q417">
        <f t="shared" si="41"/>
        <v>0</v>
      </c>
    </row>
    <row r="418" spans="1:17">
      <c r="A418" s="18">
        <v>412</v>
      </c>
      <c r="B418" s="18" t="s">
        <v>1618</v>
      </c>
      <c r="C418" s="7" t="s">
        <v>1160</v>
      </c>
      <c r="D418" s="18" t="s">
        <v>27</v>
      </c>
      <c r="E418" s="18">
        <v>7181824</v>
      </c>
      <c r="F418" s="7">
        <v>1871</v>
      </c>
      <c r="G418" s="7">
        <v>14</v>
      </c>
      <c r="H418" s="18">
        <f t="shared" si="36"/>
        <v>26194</v>
      </c>
      <c r="I418" s="18">
        <f t="shared" si="37"/>
        <v>2580</v>
      </c>
      <c r="J418" s="18">
        <f t="shared" si="38"/>
        <v>4827180</v>
      </c>
      <c r="K418" s="18">
        <f t="shared" si="39"/>
        <v>3.6472628680402084E-3</v>
      </c>
      <c r="L418" s="18">
        <f t="shared" si="40"/>
        <v>0.6721384428245526</v>
      </c>
      <c r="N418">
        <v>43</v>
      </c>
      <c r="P418">
        <v>1871</v>
      </c>
      <c r="Q418">
        <f t="shared" si="41"/>
        <v>0</v>
      </c>
    </row>
    <row r="419" spans="1:17">
      <c r="A419" s="18">
        <v>413</v>
      </c>
      <c r="B419" s="18" t="s">
        <v>1618</v>
      </c>
      <c r="C419" s="7" t="s">
        <v>1161</v>
      </c>
      <c r="D419" s="18" t="s">
        <v>27</v>
      </c>
      <c r="E419" s="18">
        <v>7181824</v>
      </c>
      <c r="F419" s="7">
        <v>1804</v>
      </c>
      <c r="G419" s="7">
        <v>5</v>
      </c>
      <c r="H419" s="18">
        <f t="shared" si="36"/>
        <v>9020</v>
      </c>
      <c r="I419" s="18">
        <f t="shared" si="37"/>
        <v>960</v>
      </c>
      <c r="J419" s="18">
        <f t="shared" si="38"/>
        <v>1731840</v>
      </c>
      <c r="K419" s="18">
        <f t="shared" si="39"/>
        <v>1.2559483496114637E-3</v>
      </c>
      <c r="L419" s="18">
        <f t="shared" si="40"/>
        <v>0.241142083125401</v>
      </c>
      <c r="N419">
        <v>16</v>
      </c>
      <c r="P419">
        <v>1804</v>
      </c>
      <c r="Q419">
        <f t="shared" si="41"/>
        <v>0</v>
      </c>
    </row>
    <row r="420" spans="1:17">
      <c r="A420" s="18">
        <v>414</v>
      </c>
      <c r="B420" s="18" t="s">
        <v>1618</v>
      </c>
      <c r="C420" s="7" t="s">
        <v>1162</v>
      </c>
      <c r="D420" s="18" t="s">
        <v>27</v>
      </c>
      <c r="E420" s="18">
        <v>7181824</v>
      </c>
      <c r="F420" s="7">
        <v>3556</v>
      </c>
      <c r="G420" s="7">
        <v>19</v>
      </c>
      <c r="H420" s="18">
        <f t="shared" si="36"/>
        <v>67564</v>
      </c>
      <c r="I420" s="18">
        <f t="shared" si="37"/>
        <v>3840</v>
      </c>
      <c r="J420" s="18">
        <f t="shared" si="38"/>
        <v>13655040</v>
      </c>
      <c r="K420" s="18">
        <f t="shared" si="39"/>
        <v>9.4076379482426753E-3</v>
      </c>
      <c r="L420" s="18">
        <f t="shared" si="40"/>
        <v>1.9013331432237828</v>
      </c>
      <c r="N420">
        <v>64</v>
      </c>
      <c r="P420">
        <v>3556</v>
      </c>
      <c r="Q420">
        <f t="shared" si="41"/>
        <v>0</v>
      </c>
    </row>
    <row r="421" spans="1:17">
      <c r="A421" s="18">
        <v>415</v>
      </c>
      <c r="B421" s="18" t="s">
        <v>1618</v>
      </c>
      <c r="C421" s="7" t="s">
        <v>1163</v>
      </c>
      <c r="D421" s="18" t="s">
        <v>27</v>
      </c>
      <c r="E421" s="18">
        <v>7181824</v>
      </c>
      <c r="F421" s="7">
        <v>5083</v>
      </c>
      <c r="G421" s="7">
        <v>11</v>
      </c>
      <c r="H421" s="18">
        <f t="shared" si="36"/>
        <v>55913</v>
      </c>
      <c r="I421" s="18">
        <f t="shared" si="37"/>
        <v>2940</v>
      </c>
      <c r="J421" s="18">
        <f t="shared" si="38"/>
        <v>14944020</v>
      </c>
      <c r="K421" s="18">
        <f t="shared" si="39"/>
        <v>7.7853481232622798E-3</v>
      </c>
      <c r="L421" s="18">
        <f t="shared" si="40"/>
        <v>2.0808112256719182</v>
      </c>
      <c r="N421">
        <v>49</v>
      </c>
      <c r="P421">
        <v>5083</v>
      </c>
      <c r="Q421">
        <f t="shared" si="41"/>
        <v>0</v>
      </c>
    </row>
    <row r="422" spans="1:17">
      <c r="A422" s="18">
        <v>416</v>
      </c>
      <c r="B422" s="18" t="s">
        <v>1618</v>
      </c>
      <c r="C422" s="7" t="s">
        <v>1164</v>
      </c>
      <c r="D422" s="18" t="s">
        <v>27</v>
      </c>
      <c r="E422" s="18">
        <v>7181824</v>
      </c>
      <c r="F422" s="7">
        <v>4173</v>
      </c>
      <c r="G422" s="7">
        <v>14</v>
      </c>
      <c r="H422" s="18">
        <f t="shared" si="36"/>
        <v>58422</v>
      </c>
      <c r="I422" s="18">
        <f t="shared" si="37"/>
        <v>2580</v>
      </c>
      <c r="J422" s="18">
        <f t="shared" si="38"/>
        <v>10766340</v>
      </c>
      <c r="K422" s="18">
        <f t="shared" si="39"/>
        <v>8.1347022706209447E-3</v>
      </c>
      <c r="L422" s="18">
        <f t="shared" si="40"/>
        <v>1.4991094184430027</v>
      </c>
      <c r="N422">
        <v>43</v>
      </c>
      <c r="P422">
        <v>4173</v>
      </c>
      <c r="Q422">
        <f t="shared" si="41"/>
        <v>0</v>
      </c>
    </row>
    <row r="423" spans="1:17">
      <c r="A423" s="18">
        <v>417</v>
      </c>
      <c r="B423" s="18" t="s">
        <v>1618</v>
      </c>
      <c r="C423" s="7" t="s">
        <v>1165</v>
      </c>
      <c r="D423" s="18" t="s">
        <v>27</v>
      </c>
      <c r="E423" s="18">
        <v>7181824</v>
      </c>
      <c r="F423" s="7">
        <v>4177</v>
      </c>
      <c r="G423" s="7">
        <v>5</v>
      </c>
      <c r="H423" s="18">
        <f t="shared" si="36"/>
        <v>20885</v>
      </c>
      <c r="I423" s="18">
        <f t="shared" si="37"/>
        <v>1740</v>
      </c>
      <c r="J423" s="18">
        <f t="shared" si="38"/>
        <v>7267980</v>
      </c>
      <c r="K423" s="18">
        <f t="shared" si="39"/>
        <v>2.9080356188065874E-3</v>
      </c>
      <c r="L423" s="18">
        <f t="shared" si="40"/>
        <v>1.0119963953446924</v>
      </c>
      <c r="N423">
        <v>29</v>
      </c>
      <c r="P423">
        <v>4177</v>
      </c>
      <c r="Q423">
        <f t="shared" si="41"/>
        <v>0</v>
      </c>
    </row>
    <row r="424" spans="1:17">
      <c r="A424" s="18">
        <v>418</v>
      </c>
      <c r="B424" s="18" t="s">
        <v>1618</v>
      </c>
      <c r="C424" s="7" t="s">
        <v>1166</v>
      </c>
      <c r="D424" s="18" t="s">
        <v>27</v>
      </c>
      <c r="E424" s="18">
        <v>7181824</v>
      </c>
      <c r="F424" s="7">
        <v>2376</v>
      </c>
      <c r="G424" s="7">
        <v>12</v>
      </c>
      <c r="H424" s="18">
        <f t="shared" si="36"/>
        <v>28512</v>
      </c>
      <c r="I424" s="18">
        <f t="shared" si="37"/>
        <v>3060</v>
      </c>
      <c r="J424" s="18">
        <f t="shared" si="38"/>
        <v>7270560</v>
      </c>
      <c r="K424" s="18">
        <f t="shared" si="39"/>
        <v>3.9700221002352603E-3</v>
      </c>
      <c r="L424" s="18">
        <f t="shared" si="40"/>
        <v>1.0123556355599914</v>
      </c>
      <c r="N424">
        <v>51</v>
      </c>
      <c r="P424">
        <v>2376</v>
      </c>
      <c r="Q424">
        <f t="shared" si="41"/>
        <v>0</v>
      </c>
    </row>
    <row r="425" spans="1:17">
      <c r="A425" s="18">
        <v>419</v>
      </c>
      <c r="B425" s="18" t="s">
        <v>1618</v>
      </c>
      <c r="C425" s="7" t="s">
        <v>1167</v>
      </c>
      <c r="D425" s="18" t="s">
        <v>27</v>
      </c>
      <c r="E425" s="18">
        <v>7181824</v>
      </c>
      <c r="F425" s="7">
        <v>2575</v>
      </c>
      <c r="G425" s="7">
        <v>19</v>
      </c>
      <c r="H425" s="18">
        <f t="shared" si="36"/>
        <v>48925</v>
      </c>
      <c r="I425" s="18">
        <f t="shared" si="37"/>
        <v>3360</v>
      </c>
      <c r="J425" s="18">
        <f t="shared" si="38"/>
        <v>8652000</v>
      </c>
      <c r="K425" s="18">
        <f t="shared" si="39"/>
        <v>6.8123362532972126E-3</v>
      </c>
      <c r="L425" s="18">
        <f t="shared" si="40"/>
        <v>1.2047078847936123</v>
      </c>
      <c r="N425">
        <v>56</v>
      </c>
      <c r="P425">
        <v>2575</v>
      </c>
      <c r="Q425">
        <f t="shared" si="41"/>
        <v>0</v>
      </c>
    </row>
    <row r="426" spans="1:17">
      <c r="A426" s="18">
        <v>420</v>
      </c>
      <c r="B426" s="18" t="s">
        <v>1618</v>
      </c>
      <c r="C426" s="7" t="s">
        <v>1168</v>
      </c>
      <c r="D426" s="18" t="s">
        <v>27</v>
      </c>
      <c r="E426" s="18">
        <v>7181824</v>
      </c>
      <c r="F426" s="7">
        <v>1504</v>
      </c>
      <c r="G426" s="7">
        <v>2</v>
      </c>
      <c r="H426" s="18">
        <f t="shared" si="36"/>
        <v>3008</v>
      </c>
      <c r="I426" s="18">
        <f t="shared" si="37"/>
        <v>360</v>
      </c>
      <c r="J426" s="18">
        <f t="shared" si="38"/>
        <v>541440</v>
      </c>
      <c r="K426" s="18">
        <f t="shared" si="39"/>
        <v>4.1883510372852354E-4</v>
      </c>
      <c r="L426" s="18">
        <f t="shared" si="40"/>
        <v>7.5390318671134243E-2</v>
      </c>
      <c r="N426">
        <v>6</v>
      </c>
      <c r="P426">
        <v>1504</v>
      </c>
      <c r="Q426">
        <f t="shared" si="41"/>
        <v>0</v>
      </c>
    </row>
    <row r="427" spans="1:17">
      <c r="A427" s="18">
        <v>421</v>
      </c>
      <c r="B427" s="18" t="s">
        <v>1618</v>
      </c>
      <c r="C427" s="7" t="s">
        <v>1169</v>
      </c>
      <c r="D427" s="18" t="s">
        <v>27</v>
      </c>
      <c r="E427" s="18">
        <v>7181824</v>
      </c>
      <c r="F427" s="7">
        <v>7258</v>
      </c>
      <c r="G427" s="7">
        <v>7</v>
      </c>
      <c r="H427" s="18">
        <f t="shared" si="36"/>
        <v>50806</v>
      </c>
      <c r="I427" s="18">
        <f t="shared" si="37"/>
        <v>840</v>
      </c>
      <c r="J427" s="18">
        <f t="shared" si="38"/>
        <v>6096720</v>
      </c>
      <c r="K427" s="18">
        <f t="shared" si="39"/>
        <v>7.0742474335210668E-3</v>
      </c>
      <c r="L427" s="18">
        <f t="shared" si="40"/>
        <v>0.84890969202252797</v>
      </c>
      <c r="N427">
        <v>14</v>
      </c>
      <c r="P427">
        <v>7258</v>
      </c>
      <c r="Q427">
        <f t="shared" si="41"/>
        <v>0</v>
      </c>
    </row>
    <row r="428" spans="1:17">
      <c r="A428" s="18">
        <v>422</v>
      </c>
      <c r="B428" s="18" t="s">
        <v>1618</v>
      </c>
      <c r="C428" s="7" t="s">
        <v>1170</v>
      </c>
      <c r="D428" s="18" t="s">
        <v>27</v>
      </c>
      <c r="E428" s="18">
        <v>7181824</v>
      </c>
      <c r="F428" s="7">
        <v>3565</v>
      </c>
      <c r="G428" s="7">
        <v>6</v>
      </c>
      <c r="H428" s="18">
        <f t="shared" si="36"/>
        <v>21390</v>
      </c>
      <c r="I428" s="18">
        <f t="shared" si="37"/>
        <v>780</v>
      </c>
      <c r="J428" s="18">
        <f t="shared" si="38"/>
        <v>2780700</v>
      </c>
      <c r="K428" s="18">
        <f t="shared" si="39"/>
        <v>2.978352017537606E-3</v>
      </c>
      <c r="L428" s="18">
        <f t="shared" si="40"/>
        <v>0.38718576227988877</v>
      </c>
      <c r="N428">
        <v>13</v>
      </c>
      <c r="P428">
        <v>3565</v>
      </c>
      <c r="Q428">
        <f t="shared" si="41"/>
        <v>0</v>
      </c>
    </row>
    <row r="429" spans="1:17">
      <c r="A429" s="18">
        <v>423</v>
      </c>
      <c r="B429" s="18" t="s">
        <v>1618</v>
      </c>
      <c r="C429" s="7" t="s">
        <v>1171</v>
      </c>
      <c r="D429" s="18" t="s">
        <v>27</v>
      </c>
      <c r="E429" s="18">
        <v>7181824</v>
      </c>
      <c r="F429" s="7">
        <v>4739</v>
      </c>
      <c r="G429" s="7">
        <v>6</v>
      </c>
      <c r="H429" s="18">
        <f t="shared" si="36"/>
        <v>28434</v>
      </c>
      <c r="I429" s="18">
        <f t="shared" si="37"/>
        <v>840</v>
      </c>
      <c r="J429" s="18">
        <f t="shared" si="38"/>
        <v>3980760</v>
      </c>
      <c r="K429" s="18">
        <f t="shared" si="39"/>
        <v>3.959161349540173E-3</v>
      </c>
      <c r="L429" s="18">
        <f t="shared" si="40"/>
        <v>0.5542825889356241</v>
      </c>
      <c r="N429">
        <v>14</v>
      </c>
      <c r="P429">
        <v>4739</v>
      </c>
      <c r="Q429">
        <f t="shared" si="41"/>
        <v>0</v>
      </c>
    </row>
    <row r="430" spans="1:17">
      <c r="A430" s="18">
        <v>424</v>
      </c>
      <c r="B430" s="18" t="s">
        <v>1618</v>
      </c>
      <c r="C430" s="7" t="s">
        <v>1172</v>
      </c>
      <c r="D430" s="18" t="s">
        <v>27</v>
      </c>
      <c r="E430" s="18">
        <v>7181824</v>
      </c>
      <c r="F430" s="7">
        <v>4897</v>
      </c>
      <c r="G430" s="7">
        <v>11</v>
      </c>
      <c r="H430" s="18">
        <f t="shared" si="36"/>
        <v>53867</v>
      </c>
      <c r="I430" s="18">
        <f t="shared" si="37"/>
        <v>1320</v>
      </c>
      <c r="J430" s="18">
        <f t="shared" si="38"/>
        <v>6464040</v>
      </c>
      <c r="K430" s="18">
        <f t="shared" si="39"/>
        <v>7.5004622781065086E-3</v>
      </c>
      <c r="L430" s="18">
        <f t="shared" si="40"/>
        <v>0.90005547337278102</v>
      </c>
      <c r="N430">
        <v>22</v>
      </c>
      <c r="P430">
        <v>4897</v>
      </c>
      <c r="Q430">
        <f t="shared" si="41"/>
        <v>0</v>
      </c>
    </row>
    <row r="431" spans="1:17">
      <c r="A431" s="18">
        <v>425</v>
      </c>
      <c r="B431" s="18" t="s">
        <v>1618</v>
      </c>
      <c r="C431" s="7" t="s">
        <v>1173</v>
      </c>
      <c r="D431" s="18" t="s">
        <v>27</v>
      </c>
      <c r="E431" s="18">
        <v>7181824</v>
      </c>
      <c r="F431" s="7">
        <v>3068</v>
      </c>
      <c r="G431" s="7">
        <v>2</v>
      </c>
      <c r="H431" s="18">
        <f t="shared" si="36"/>
        <v>6136</v>
      </c>
      <c r="I431" s="18">
        <f t="shared" si="37"/>
        <v>240</v>
      </c>
      <c r="J431" s="18">
        <f t="shared" si="38"/>
        <v>736320</v>
      </c>
      <c r="K431" s="18">
        <f t="shared" si="39"/>
        <v>8.5437905468025951E-4</v>
      </c>
      <c r="L431" s="18">
        <f t="shared" si="40"/>
        <v>0.10252548656163114</v>
      </c>
      <c r="N431">
        <v>4</v>
      </c>
      <c r="P431">
        <v>3068</v>
      </c>
      <c r="Q431">
        <f t="shared" si="41"/>
        <v>0</v>
      </c>
    </row>
    <row r="432" spans="1:17">
      <c r="A432" s="18">
        <v>426</v>
      </c>
      <c r="B432" s="18" t="s">
        <v>1618</v>
      </c>
      <c r="C432" s="7" t="s">
        <v>1174</v>
      </c>
      <c r="D432" s="18" t="s">
        <v>27</v>
      </c>
      <c r="E432" s="18">
        <v>7181824</v>
      </c>
      <c r="F432" s="7">
        <v>9900</v>
      </c>
      <c r="G432" s="7">
        <v>14</v>
      </c>
      <c r="H432" s="18">
        <f t="shared" si="36"/>
        <v>138600</v>
      </c>
      <c r="I432" s="18">
        <f t="shared" si="37"/>
        <v>1260</v>
      </c>
      <c r="J432" s="18">
        <f t="shared" si="38"/>
        <v>12474000</v>
      </c>
      <c r="K432" s="18">
        <f t="shared" si="39"/>
        <v>1.9298718542810296E-2</v>
      </c>
      <c r="L432" s="18">
        <f t="shared" si="40"/>
        <v>1.7368846688529265</v>
      </c>
      <c r="N432">
        <v>21</v>
      </c>
      <c r="P432">
        <v>9900</v>
      </c>
      <c r="Q432">
        <f t="shared" si="41"/>
        <v>0</v>
      </c>
    </row>
    <row r="433" spans="1:17">
      <c r="A433" s="18">
        <v>427</v>
      </c>
      <c r="B433" s="18" t="s">
        <v>1618</v>
      </c>
      <c r="C433" s="7" t="s">
        <v>1175</v>
      </c>
      <c r="D433" s="18" t="s">
        <v>27</v>
      </c>
      <c r="E433" s="18">
        <v>7181824</v>
      </c>
      <c r="F433" s="7">
        <v>3693</v>
      </c>
      <c r="G433" s="7">
        <v>16</v>
      </c>
      <c r="H433" s="18">
        <f t="shared" si="36"/>
        <v>59088</v>
      </c>
      <c r="I433" s="18">
        <f t="shared" si="37"/>
        <v>2100</v>
      </c>
      <c r="J433" s="18">
        <f t="shared" si="38"/>
        <v>7755300</v>
      </c>
      <c r="K433" s="18">
        <f t="shared" si="39"/>
        <v>8.2274363727097739E-3</v>
      </c>
      <c r="L433" s="18">
        <f t="shared" si="40"/>
        <v>1.0798510239181578</v>
      </c>
      <c r="N433">
        <v>35</v>
      </c>
      <c r="P433">
        <v>3693</v>
      </c>
      <c r="Q433">
        <f t="shared" si="41"/>
        <v>0</v>
      </c>
    </row>
    <row r="434" spans="1:17">
      <c r="A434" s="18">
        <v>428</v>
      </c>
      <c r="B434" s="18" t="s">
        <v>1618</v>
      </c>
      <c r="C434" s="7" t="s">
        <v>1176</v>
      </c>
      <c r="D434" s="18" t="s">
        <v>27</v>
      </c>
      <c r="E434" s="18">
        <v>7181824</v>
      </c>
      <c r="F434" s="7">
        <v>2532</v>
      </c>
      <c r="G434" s="7">
        <v>22</v>
      </c>
      <c r="H434" s="18">
        <f t="shared" si="36"/>
        <v>55704</v>
      </c>
      <c r="I434" s="18">
        <f t="shared" si="37"/>
        <v>120</v>
      </c>
      <c r="J434" s="18">
        <f t="shared" si="38"/>
        <v>303840</v>
      </c>
      <c r="K434" s="18">
        <f t="shared" si="39"/>
        <v>7.7562468810151849E-3</v>
      </c>
      <c r="L434" s="18">
        <f t="shared" si="40"/>
        <v>4.2306801169173736E-2</v>
      </c>
      <c r="N434">
        <v>2</v>
      </c>
      <c r="P434">
        <v>2532</v>
      </c>
      <c r="Q434">
        <f t="shared" si="41"/>
        <v>0</v>
      </c>
    </row>
    <row r="435" spans="1:17">
      <c r="A435" s="18">
        <v>429</v>
      </c>
      <c r="B435" s="18" t="s">
        <v>1618</v>
      </c>
      <c r="C435" s="7" t="s">
        <v>1177</v>
      </c>
      <c r="D435" s="18" t="s">
        <v>27</v>
      </c>
      <c r="E435" s="18">
        <v>7181824</v>
      </c>
      <c r="F435" s="7">
        <v>6433</v>
      </c>
      <c r="G435" s="7">
        <v>7</v>
      </c>
      <c r="H435" s="18">
        <f t="shared" si="36"/>
        <v>45031</v>
      </c>
      <c r="I435" s="18">
        <f t="shared" si="37"/>
        <v>660</v>
      </c>
      <c r="J435" s="18">
        <f t="shared" si="38"/>
        <v>4245780</v>
      </c>
      <c r="K435" s="18">
        <f t="shared" si="39"/>
        <v>6.2701341609039708E-3</v>
      </c>
      <c r="L435" s="18">
        <f t="shared" si="40"/>
        <v>0.5911840780280887</v>
      </c>
      <c r="N435">
        <v>11</v>
      </c>
      <c r="P435">
        <v>6433</v>
      </c>
      <c r="Q435">
        <f t="shared" si="41"/>
        <v>0</v>
      </c>
    </row>
    <row r="436" spans="1:17">
      <c r="A436" s="18">
        <v>430</v>
      </c>
      <c r="B436" s="18" t="s">
        <v>1618</v>
      </c>
      <c r="C436" s="7" t="s">
        <v>1178</v>
      </c>
      <c r="D436" s="18" t="s">
        <v>27</v>
      </c>
      <c r="E436" s="18">
        <v>7181824</v>
      </c>
      <c r="F436" s="7">
        <v>9887</v>
      </c>
      <c r="G436" s="7">
        <v>14</v>
      </c>
      <c r="H436" s="18">
        <f t="shared" si="36"/>
        <v>138418</v>
      </c>
      <c r="I436" s="18">
        <f t="shared" si="37"/>
        <v>1320</v>
      </c>
      <c r="J436" s="18">
        <f t="shared" si="38"/>
        <v>13050840</v>
      </c>
      <c r="K436" s="18">
        <f t="shared" si="39"/>
        <v>1.9273376791188422E-2</v>
      </c>
      <c r="L436" s="18">
        <f t="shared" si="40"/>
        <v>1.8172040974549084</v>
      </c>
      <c r="N436">
        <v>22</v>
      </c>
      <c r="P436">
        <v>9887</v>
      </c>
      <c r="Q436">
        <f t="shared" si="41"/>
        <v>0</v>
      </c>
    </row>
    <row r="437" spans="1:17">
      <c r="A437" s="18">
        <v>431</v>
      </c>
      <c r="B437" s="18" t="s">
        <v>1618</v>
      </c>
      <c r="C437" s="7" t="s">
        <v>1179</v>
      </c>
      <c r="D437" s="18" t="s">
        <v>27</v>
      </c>
      <c r="E437" s="18">
        <v>7181824</v>
      </c>
      <c r="F437" s="7">
        <v>3995</v>
      </c>
      <c r="G437" s="7">
        <v>18</v>
      </c>
      <c r="H437" s="18">
        <f t="shared" si="36"/>
        <v>71910</v>
      </c>
      <c r="I437" s="18">
        <f t="shared" si="37"/>
        <v>1620</v>
      </c>
      <c r="J437" s="18">
        <f t="shared" si="38"/>
        <v>6471900</v>
      </c>
      <c r="K437" s="18">
        <f t="shared" si="39"/>
        <v>1.0012776698510016E-2</v>
      </c>
      <c r="L437" s="18">
        <f t="shared" si="40"/>
        <v>0.90114990286590146</v>
      </c>
      <c r="N437">
        <v>27</v>
      </c>
      <c r="P437">
        <v>3995</v>
      </c>
      <c r="Q437">
        <f t="shared" si="41"/>
        <v>0</v>
      </c>
    </row>
    <row r="438" spans="1:17">
      <c r="A438" s="18">
        <v>432</v>
      </c>
      <c r="B438" s="18" t="s">
        <v>1618</v>
      </c>
      <c r="C438" s="7" t="s">
        <v>1180</v>
      </c>
      <c r="D438" s="18" t="s">
        <v>27</v>
      </c>
      <c r="E438" s="18">
        <v>7181824</v>
      </c>
      <c r="F438" s="7">
        <v>6334</v>
      </c>
      <c r="G438" s="7">
        <v>14</v>
      </c>
      <c r="H438" s="18">
        <f t="shared" si="36"/>
        <v>88676</v>
      </c>
      <c r="I438" s="18">
        <f t="shared" si="37"/>
        <v>2040</v>
      </c>
      <c r="J438" s="18">
        <f t="shared" si="38"/>
        <v>12921360</v>
      </c>
      <c r="K438" s="18">
        <f t="shared" si="39"/>
        <v>1.234728113637984E-2</v>
      </c>
      <c r="L438" s="18">
        <f t="shared" si="40"/>
        <v>1.7991752513010622</v>
      </c>
      <c r="N438">
        <v>34</v>
      </c>
      <c r="P438">
        <v>6334</v>
      </c>
      <c r="Q438">
        <f t="shared" si="41"/>
        <v>0</v>
      </c>
    </row>
    <row r="439" spans="1:17">
      <c r="A439" s="18">
        <v>433</v>
      </c>
      <c r="B439" s="18" t="s">
        <v>1618</v>
      </c>
      <c r="C439" s="7" t="s">
        <v>1181</v>
      </c>
      <c r="D439" s="18" t="s">
        <v>27</v>
      </c>
      <c r="E439" s="18">
        <v>7181824</v>
      </c>
      <c r="F439" s="7">
        <v>5113</v>
      </c>
      <c r="G439" s="7">
        <v>15</v>
      </c>
      <c r="H439" s="18">
        <f t="shared" si="36"/>
        <v>76695</v>
      </c>
      <c r="I439" s="18">
        <f t="shared" si="37"/>
        <v>1920</v>
      </c>
      <c r="J439" s="18">
        <f t="shared" si="38"/>
        <v>9816960</v>
      </c>
      <c r="K439" s="18">
        <f t="shared" si="39"/>
        <v>1.067904198153561E-2</v>
      </c>
      <c r="L439" s="18">
        <f t="shared" si="40"/>
        <v>1.3669173736365581</v>
      </c>
      <c r="N439">
        <v>32</v>
      </c>
      <c r="P439">
        <v>5113</v>
      </c>
      <c r="Q439">
        <f t="shared" si="41"/>
        <v>0</v>
      </c>
    </row>
    <row r="440" spans="1:17">
      <c r="A440" s="18">
        <v>434</v>
      </c>
      <c r="B440" s="18" t="s">
        <v>1618</v>
      </c>
      <c r="C440" s="7" t="s">
        <v>1182</v>
      </c>
      <c r="D440" s="18" t="s">
        <v>27</v>
      </c>
      <c r="E440" s="18">
        <v>7181824</v>
      </c>
      <c r="F440" s="7">
        <v>2976</v>
      </c>
      <c r="G440" s="7">
        <v>5</v>
      </c>
      <c r="H440" s="18">
        <f t="shared" si="36"/>
        <v>14880</v>
      </c>
      <c r="I440" s="18">
        <f t="shared" si="37"/>
        <v>480</v>
      </c>
      <c r="J440" s="18">
        <f t="shared" si="38"/>
        <v>1428480</v>
      </c>
      <c r="K440" s="18">
        <f t="shared" si="39"/>
        <v>2.0718970556783348E-3</v>
      </c>
      <c r="L440" s="18">
        <f t="shared" si="40"/>
        <v>0.19890211734512012</v>
      </c>
      <c r="N440">
        <v>8</v>
      </c>
      <c r="P440">
        <v>2976</v>
      </c>
      <c r="Q440">
        <f t="shared" si="41"/>
        <v>0</v>
      </c>
    </row>
    <row r="441" spans="1:17">
      <c r="A441" s="18">
        <v>435</v>
      </c>
      <c r="B441" s="18" t="s">
        <v>1618</v>
      </c>
      <c r="C441" s="7" t="s">
        <v>1183</v>
      </c>
      <c r="D441" s="18" t="s">
        <v>27</v>
      </c>
      <c r="E441" s="18">
        <v>7181824</v>
      </c>
      <c r="F441" s="7">
        <v>5844</v>
      </c>
      <c r="G441" s="7">
        <v>15</v>
      </c>
      <c r="H441" s="18">
        <f t="shared" si="36"/>
        <v>87660</v>
      </c>
      <c r="I441" s="18">
        <f t="shared" si="37"/>
        <v>1380</v>
      </c>
      <c r="J441" s="18">
        <f t="shared" si="38"/>
        <v>8064720</v>
      </c>
      <c r="K441" s="18">
        <f t="shared" si="39"/>
        <v>1.2205812896556641E-2</v>
      </c>
      <c r="L441" s="18">
        <f t="shared" si="40"/>
        <v>1.1229347864832109</v>
      </c>
      <c r="N441">
        <v>23</v>
      </c>
      <c r="P441">
        <v>5844</v>
      </c>
      <c r="Q441">
        <f t="shared" si="41"/>
        <v>0</v>
      </c>
    </row>
    <row r="442" spans="1:17">
      <c r="A442" s="18">
        <v>436</v>
      </c>
      <c r="B442" s="18" t="s">
        <v>1618</v>
      </c>
      <c r="C442" s="7" t="s">
        <v>1184</v>
      </c>
      <c r="D442" s="18" t="s">
        <v>27</v>
      </c>
      <c r="E442" s="18">
        <v>7181824</v>
      </c>
      <c r="F442" s="7">
        <v>4174</v>
      </c>
      <c r="G442" s="7">
        <v>18</v>
      </c>
      <c r="H442" s="18">
        <f t="shared" si="36"/>
        <v>75132</v>
      </c>
      <c r="I442" s="18">
        <f t="shared" si="37"/>
        <v>2520</v>
      </c>
      <c r="J442" s="18">
        <f t="shared" si="38"/>
        <v>10518480</v>
      </c>
      <c r="K442" s="18">
        <f t="shared" si="39"/>
        <v>1.0461409246453269E-2</v>
      </c>
      <c r="L442" s="18">
        <f t="shared" si="40"/>
        <v>1.4645972945034575</v>
      </c>
      <c r="N442">
        <v>42</v>
      </c>
      <c r="P442">
        <v>4174</v>
      </c>
      <c r="Q442">
        <f t="shared" si="41"/>
        <v>0</v>
      </c>
    </row>
    <row r="443" spans="1:17">
      <c r="A443" s="18">
        <v>437</v>
      </c>
      <c r="B443" s="18" t="s">
        <v>1618</v>
      </c>
      <c r="C443" s="7" t="s">
        <v>1185</v>
      </c>
      <c r="D443" s="18" t="s">
        <v>27</v>
      </c>
      <c r="E443" s="18">
        <v>7181824</v>
      </c>
      <c r="F443" s="7">
        <v>7421</v>
      </c>
      <c r="G443" s="7">
        <v>8</v>
      </c>
      <c r="H443" s="18">
        <f t="shared" si="36"/>
        <v>59368</v>
      </c>
      <c r="I443" s="18">
        <f t="shared" si="37"/>
        <v>780</v>
      </c>
      <c r="J443" s="18">
        <f t="shared" si="38"/>
        <v>5788380</v>
      </c>
      <c r="K443" s="18">
        <f t="shared" si="39"/>
        <v>8.2664236828972702E-3</v>
      </c>
      <c r="L443" s="18">
        <f t="shared" si="40"/>
        <v>0.80597630908248374</v>
      </c>
      <c r="N443">
        <v>13</v>
      </c>
      <c r="P443">
        <v>7421</v>
      </c>
      <c r="Q443">
        <f t="shared" si="41"/>
        <v>0</v>
      </c>
    </row>
    <row r="444" spans="1:17">
      <c r="A444" s="18">
        <v>438</v>
      </c>
      <c r="B444" s="18" t="s">
        <v>1618</v>
      </c>
      <c r="C444" s="7" t="s">
        <v>1186</v>
      </c>
      <c r="D444" s="18" t="s">
        <v>27</v>
      </c>
      <c r="E444" s="18">
        <v>7181824</v>
      </c>
      <c r="F444" s="7">
        <v>5393</v>
      </c>
      <c r="G444" s="7">
        <v>13</v>
      </c>
      <c r="H444" s="18">
        <f t="shared" si="36"/>
        <v>70109</v>
      </c>
      <c r="I444" s="18">
        <f t="shared" si="37"/>
        <v>600</v>
      </c>
      <c r="J444" s="18">
        <f t="shared" si="38"/>
        <v>3235800</v>
      </c>
      <c r="K444" s="18">
        <f t="shared" si="39"/>
        <v>9.7620047497683042E-3</v>
      </c>
      <c r="L444" s="18">
        <f t="shared" si="40"/>
        <v>0.45055406537392173</v>
      </c>
      <c r="N444">
        <v>10</v>
      </c>
      <c r="P444">
        <v>5393</v>
      </c>
      <c r="Q444">
        <f t="shared" si="41"/>
        <v>0</v>
      </c>
    </row>
    <row r="445" spans="1:17">
      <c r="A445" s="18">
        <v>439</v>
      </c>
      <c r="B445" s="18" t="s">
        <v>1618</v>
      </c>
      <c r="C445" s="7" t="s">
        <v>1187</v>
      </c>
      <c r="D445" s="18" t="s">
        <v>27</v>
      </c>
      <c r="E445" s="18">
        <v>7181824</v>
      </c>
      <c r="F445" s="7">
        <v>5844</v>
      </c>
      <c r="G445" s="7">
        <v>7</v>
      </c>
      <c r="H445" s="18">
        <f t="shared" si="36"/>
        <v>40908</v>
      </c>
      <c r="I445" s="18">
        <f t="shared" si="37"/>
        <v>480</v>
      </c>
      <c r="J445" s="18">
        <f t="shared" si="38"/>
        <v>2805120</v>
      </c>
      <c r="K445" s="18">
        <f t="shared" si="39"/>
        <v>5.6960460183930993E-3</v>
      </c>
      <c r="L445" s="18">
        <f t="shared" si="40"/>
        <v>0.39058601268981252</v>
      </c>
      <c r="N445">
        <v>8</v>
      </c>
      <c r="P445">
        <v>5844</v>
      </c>
      <c r="Q445">
        <f t="shared" si="41"/>
        <v>0</v>
      </c>
    </row>
    <row r="446" spans="1:17">
      <c r="A446" s="18">
        <v>440</v>
      </c>
      <c r="B446" s="18" t="s">
        <v>1618</v>
      </c>
      <c r="C446" s="7" t="s">
        <v>1188</v>
      </c>
      <c r="D446" s="18" t="s">
        <v>27</v>
      </c>
      <c r="E446" s="18">
        <v>7181824</v>
      </c>
      <c r="F446" s="7">
        <v>5353</v>
      </c>
      <c r="G446" s="7">
        <v>11</v>
      </c>
      <c r="H446" s="18">
        <f t="shared" si="36"/>
        <v>58883</v>
      </c>
      <c r="I446" s="18">
        <f t="shared" si="37"/>
        <v>660</v>
      </c>
      <c r="J446" s="18">
        <f t="shared" si="38"/>
        <v>3532980</v>
      </c>
      <c r="K446" s="18">
        <f t="shared" si="39"/>
        <v>8.1988920920367855E-3</v>
      </c>
      <c r="L446" s="18">
        <f t="shared" si="40"/>
        <v>0.49193352552220715</v>
      </c>
      <c r="N446">
        <v>11</v>
      </c>
      <c r="P446">
        <v>5353</v>
      </c>
      <c r="Q446">
        <f t="shared" si="41"/>
        <v>0</v>
      </c>
    </row>
    <row r="447" spans="1:17">
      <c r="A447" s="18">
        <v>441</v>
      </c>
      <c r="B447" s="18" t="s">
        <v>1618</v>
      </c>
      <c r="C447" s="7" t="s">
        <v>1189</v>
      </c>
      <c r="D447" s="18" t="s">
        <v>27</v>
      </c>
      <c r="E447" s="18">
        <v>7181824</v>
      </c>
      <c r="F447" s="7">
        <v>5850</v>
      </c>
      <c r="G447" s="7">
        <v>7</v>
      </c>
      <c r="H447" s="18">
        <f t="shared" si="36"/>
        <v>40950</v>
      </c>
      <c r="I447" s="18">
        <f t="shared" si="37"/>
        <v>660</v>
      </c>
      <c r="J447" s="18">
        <f t="shared" si="38"/>
        <v>3861000</v>
      </c>
      <c r="K447" s="18">
        <f t="shared" si="39"/>
        <v>5.7018941149212235E-3</v>
      </c>
      <c r="L447" s="18">
        <f t="shared" si="40"/>
        <v>0.53760715940685821</v>
      </c>
      <c r="N447">
        <v>11</v>
      </c>
      <c r="P447">
        <v>5850</v>
      </c>
      <c r="Q447">
        <f t="shared" si="41"/>
        <v>0</v>
      </c>
    </row>
    <row r="448" spans="1:17">
      <c r="A448" s="18">
        <v>442</v>
      </c>
      <c r="B448" s="18" t="s">
        <v>1618</v>
      </c>
      <c r="C448" s="7" t="s">
        <v>1190</v>
      </c>
      <c r="D448" s="18" t="s">
        <v>27</v>
      </c>
      <c r="E448" s="18">
        <v>7181824</v>
      </c>
      <c r="F448" s="7">
        <v>6206</v>
      </c>
      <c r="G448" s="7">
        <v>18</v>
      </c>
      <c r="H448" s="18">
        <f t="shared" si="36"/>
        <v>111708</v>
      </c>
      <c r="I448" s="18">
        <f t="shared" si="37"/>
        <v>2520</v>
      </c>
      <c r="J448" s="18">
        <f t="shared" si="38"/>
        <v>15639120</v>
      </c>
      <c r="K448" s="18">
        <f t="shared" si="39"/>
        <v>1.5554265880088401E-2</v>
      </c>
      <c r="L448" s="18">
        <f t="shared" si="40"/>
        <v>2.1775972232123761</v>
      </c>
      <c r="N448">
        <v>42</v>
      </c>
      <c r="P448">
        <v>6206</v>
      </c>
      <c r="Q448">
        <f t="shared" si="41"/>
        <v>0</v>
      </c>
    </row>
    <row r="449" spans="1:17">
      <c r="A449" s="18">
        <v>443</v>
      </c>
      <c r="B449" s="18" t="s">
        <v>1618</v>
      </c>
      <c r="C449" s="7" t="s">
        <v>1191</v>
      </c>
      <c r="D449" s="18" t="s">
        <v>27</v>
      </c>
      <c r="E449" s="18">
        <v>7181824</v>
      </c>
      <c r="F449" s="7">
        <v>5999</v>
      </c>
      <c r="G449" s="7">
        <v>9</v>
      </c>
      <c r="H449" s="18">
        <f t="shared" si="36"/>
        <v>53991</v>
      </c>
      <c r="I449" s="18">
        <f t="shared" si="37"/>
        <v>720</v>
      </c>
      <c r="J449" s="18">
        <f t="shared" si="38"/>
        <v>4319280</v>
      </c>
      <c r="K449" s="18">
        <f t="shared" si="39"/>
        <v>7.5177280869038283E-3</v>
      </c>
      <c r="L449" s="18">
        <f t="shared" si="40"/>
        <v>0.60141824695230628</v>
      </c>
      <c r="N449">
        <v>12</v>
      </c>
      <c r="P449">
        <v>5999</v>
      </c>
      <c r="Q449">
        <f t="shared" si="41"/>
        <v>0</v>
      </c>
    </row>
    <row r="450" spans="1:17">
      <c r="A450" s="18">
        <v>444</v>
      </c>
      <c r="B450" s="18" t="s">
        <v>1618</v>
      </c>
      <c r="C450" s="7" t="s">
        <v>1192</v>
      </c>
      <c r="D450" s="18" t="s">
        <v>27</v>
      </c>
      <c r="E450" s="18">
        <v>7181824</v>
      </c>
      <c r="F450" s="7">
        <v>5085</v>
      </c>
      <c r="G450" s="7">
        <v>18</v>
      </c>
      <c r="H450" s="18">
        <f t="shared" si="36"/>
        <v>91530</v>
      </c>
      <c r="I450" s="18">
        <f t="shared" si="37"/>
        <v>1200</v>
      </c>
      <c r="J450" s="18">
        <f t="shared" si="38"/>
        <v>6102000</v>
      </c>
      <c r="K450" s="18">
        <f t="shared" si="39"/>
        <v>1.274467321950524E-2</v>
      </c>
      <c r="L450" s="18">
        <f t="shared" si="40"/>
        <v>0.84964488130034932</v>
      </c>
      <c r="N450">
        <v>20</v>
      </c>
      <c r="P450">
        <v>5085</v>
      </c>
      <c r="Q450">
        <f t="shared" si="41"/>
        <v>0</v>
      </c>
    </row>
    <row r="451" spans="1:17">
      <c r="A451" s="18">
        <v>445</v>
      </c>
      <c r="B451" s="18" t="s">
        <v>1618</v>
      </c>
      <c r="C451" s="7" t="s">
        <v>1193</v>
      </c>
      <c r="D451" s="18" t="s">
        <v>27</v>
      </c>
      <c r="E451" s="18">
        <v>7181824</v>
      </c>
      <c r="F451" s="7">
        <v>4772</v>
      </c>
      <c r="G451" s="7">
        <v>1</v>
      </c>
      <c r="H451" s="18">
        <f t="shared" si="36"/>
        <v>4772</v>
      </c>
      <c r="I451" s="18">
        <f t="shared" si="37"/>
        <v>120</v>
      </c>
      <c r="J451" s="18">
        <f t="shared" si="38"/>
        <v>572640</v>
      </c>
      <c r="K451" s="18">
        <f t="shared" si="39"/>
        <v>6.6445515790974549E-4</v>
      </c>
      <c r="L451" s="18">
        <f t="shared" si="40"/>
        <v>7.9734618949169458E-2</v>
      </c>
      <c r="N451">
        <v>2</v>
      </c>
      <c r="P451">
        <v>4772</v>
      </c>
      <c r="Q451">
        <f t="shared" si="41"/>
        <v>0</v>
      </c>
    </row>
    <row r="452" spans="1:17">
      <c r="A452" s="18">
        <v>446</v>
      </c>
      <c r="B452" s="18" t="s">
        <v>1618</v>
      </c>
      <c r="C452" s="7" t="s">
        <v>1194</v>
      </c>
      <c r="D452" s="18" t="s">
        <v>27</v>
      </c>
      <c r="E452" s="18">
        <v>7181824</v>
      </c>
      <c r="F452" s="7">
        <v>6061</v>
      </c>
      <c r="G452" s="7">
        <v>8</v>
      </c>
      <c r="H452" s="18">
        <f t="shared" ref="H452:H515" si="42">G452*F452</f>
        <v>48488</v>
      </c>
      <c r="I452" s="18">
        <f t="shared" ref="I452:I515" si="43">N452*60</f>
        <v>960</v>
      </c>
      <c r="J452" s="18">
        <f t="shared" ref="J452:J515" si="44">I452*F452</f>
        <v>5818560</v>
      </c>
      <c r="K452" s="18">
        <f t="shared" ref="K452:K515" si="45">H452/E452</f>
        <v>6.751488201326014E-3</v>
      </c>
      <c r="L452" s="18">
        <f t="shared" ref="L452:L515" si="46">J452/E452</f>
        <v>0.8101785841591217</v>
      </c>
      <c r="N452">
        <v>16</v>
      </c>
      <c r="P452">
        <v>6061</v>
      </c>
      <c r="Q452">
        <f t="shared" si="41"/>
        <v>0</v>
      </c>
    </row>
    <row r="453" spans="1:17">
      <c r="A453" s="18">
        <v>447</v>
      </c>
      <c r="B453" s="18" t="s">
        <v>1618</v>
      </c>
      <c r="C453" s="7" t="s">
        <v>1195</v>
      </c>
      <c r="D453" s="18" t="s">
        <v>27</v>
      </c>
      <c r="E453" s="18">
        <v>7181824</v>
      </c>
      <c r="F453" s="7">
        <v>4038</v>
      </c>
      <c r="G453" s="7">
        <v>7</v>
      </c>
      <c r="H453" s="18">
        <f t="shared" si="42"/>
        <v>28266</v>
      </c>
      <c r="I453" s="18">
        <f t="shared" si="43"/>
        <v>1020</v>
      </c>
      <c r="J453" s="18">
        <f t="shared" si="44"/>
        <v>4118760</v>
      </c>
      <c r="K453" s="18">
        <f t="shared" si="45"/>
        <v>3.9357689634276754E-3</v>
      </c>
      <c r="L453" s="18">
        <f t="shared" si="46"/>
        <v>0.57349776324231838</v>
      </c>
      <c r="N453">
        <v>17</v>
      </c>
      <c r="P453">
        <v>4038</v>
      </c>
      <c r="Q453">
        <f t="shared" si="41"/>
        <v>0</v>
      </c>
    </row>
    <row r="454" spans="1:17">
      <c r="A454" s="18">
        <v>448</v>
      </c>
      <c r="B454" s="18" t="s">
        <v>1618</v>
      </c>
      <c r="C454" s="7" t="s">
        <v>1196</v>
      </c>
      <c r="D454" s="18" t="s">
        <v>27</v>
      </c>
      <c r="E454" s="18">
        <v>7181824</v>
      </c>
      <c r="F454" s="7">
        <v>2907</v>
      </c>
      <c r="G454" s="7">
        <v>7</v>
      </c>
      <c r="H454" s="18">
        <f t="shared" si="42"/>
        <v>20349</v>
      </c>
      <c r="I454" s="18">
        <f t="shared" si="43"/>
        <v>540</v>
      </c>
      <c r="J454" s="18">
        <f t="shared" si="44"/>
        <v>1569780</v>
      </c>
      <c r="K454" s="18">
        <f t="shared" si="45"/>
        <v>2.8334027678762388E-3</v>
      </c>
      <c r="L454" s="18">
        <f t="shared" si="46"/>
        <v>0.21857678495045268</v>
      </c>
      <c r="N454">
        <v>9</v>
      </c>
      <c r="P454">
        <v>2907</v>
      </c>
      <c r="Q454">
        <f t="shared" si="41"/>
        <v>0</v>
      </c>
    </row>
    <row r="455" spans="1:17">
      <c r="A455" s="18">
        <v>449</v>
      </c>
      <c r="B455" s="18" t="s">
        <v>1618</v>
      </c>
      <c r="C455" s="7" t="s">
        <v>1197</v>
      </c>
      <c r="D455" s="18" t="s">
        <v>27</v>
      </c>
      <c r="E455" s="18">
        <v>7181824</v>
      </c>
      <c r="F455" s="7">
        <v>2721</v>
      </c>
      <c r="G455" s="7">
        <v>3</v>
      </c>
      <c r="H455" s="18">
        <f t="shared" si="42"/>
        <v>8163</v>
      </c>
      <c r="I455" s="18">
        <f t="shared" si="43"/>
        <v>240</v>
      </c>
      <c r="J455" s="18">
        <f t="shared" si="44"/>
        <v>653040</v>
      </c>
      <c r="K455" s="18">
        <f t="shared" si="45"/>
        <v>1.136619332359022E-3</v>
      </c>
      <c r="L455" s="18">
        <f t="shared" si="46"/>
        <v>9.0929546588721752E-2</v>
      </c>
      <c r="N455">
        <v>4</v>
      </c>
      <c r="P455">
        <v>2721</v>
      </c>
      <c r="Q455">
        <f t="shared" si="41"/>
        <v>0</v>
      </c>
    </row>
    <row r="456" spans="1:17">
      <c r="A456" s="18">
        <v>450</v>
      </c>
      <c r="B456" s="18" t="s">
        <v>1618</v>
      </c>
      <c r="C456" s="7" t="s">
        <v>1198</v>
      </c>
      <c r="D456" s="18" t="s">
        <v>27</v>
      </c>
      <c r="E456" s="18">
        <v>7181824</v>
      </c>
      <c r="F456" s="7">
        <v>2448</v>
      </c>
      <c r="G456" s="7">
        <v>0</v>
      </c>
      <c r="H456" s="18">
        <f t="shared" si="42"/>
        <v>0</v>
      </c>
      <c r="I456" s="18">
        <f t="shared" si="43"/>
        <v>0</v>
      </c>
      <c r="J456" s="18">
        <f t="shared" si="44"/>
        <v>0</v>
      </c>
      <c r="K456" s="18">
        <f t="shared" si="45"/>
        <v>0</v>
      </c>
      <c r="L456" s="18">
        <f t="shared" si="46"/>
        <v>0</v>
      </c>
      <c r="N456">
        <v>0</v>
      </c>
      <c r="P456">
        <v>2448</v>
      </c>
      <c r="Q456">
        <f t="shared" ref="Q456:Q519" si="47">P456-F456</f>
        <v>0</v>
      </c>
    </row>
    <row r="457" spans="1:17">
      <c r="A457" s="18">
        <v>451</v>
      </c>
      <c r="B457" s="18" t="s">
        <v>1618</v>
      </c>
      <c r="C457" s="7" t="s">
        <v>1199</v>
      </c>
      <c r="D457" s="18" t="s">
        <v>27</v>
      </c>
      <c r="E457" s="18">
        <v>7181824</v>
      </c>
      <c r="F457" s="7">
        <v>2733</v>
      </c>
      <c r="G457" s="7">
        <v>0</v>
      </c>
      <c r="H457" s="18">
        <f t="shared" si="42"/>
        <v>0</v>
      </c>
      <c r="I457" s="18">
        <f t="shared" si="43"/>
        <v>0</v>
      </c>
      <c r="J457" s="18">
        <f t="shared" si="44"/>
        <v>0</v>
      </c>
      <c r="K457" s="18">
        <f t="shared" si="45"/>
        <v>0</v>
      </c>
      <c r="L457" s="18">
        <f t="shared" si="46"/>
        <v>0</v>
      </c>
      <c r="N457">
        <v>0</v>
      </c>
      <c r="P457">
        <v>2733</v>
      </c>
      <c r="Q457">
        <f t="shared" si="47"/>
        <v>0</v>
      </c>
    </row>
    <row r="458" spans="1:17">
      <c r="A458" s="18">
        <v>452</v>
      </c>
      <c r="B458" s="18" t="s">
        <v>1618</v>
      </c>
      <c r="C458" s="7" t="s">
        <v>1200</v>
      </c>
      <c r="D458" s="18" t="s">
        <v>27</v>
      </c>
      <c r="E458" s="18">
        <v>7181824</v>
      </c>
      <c r="F458" s="7">
        <v>4430</v>
      </c>
      <c r="G458" s="7">
        <v>10</v>
      </c>
      <c r="H458" s="18">
        <f t="shared" si="42"/>
        <v>44300</v>
      </c>
      <c r="I458" s="18">
        <f t="shared" si="43"/>
        <v>780</v>
      </c>
      <c r="J458" s="18">
        <f t="shared" si="44"/>
        <v>3455400</v>
      </c>
      <c r="K458" s="18">
        <f t="shared" si="45"/>
        <v>6.1683494332359021E-3</v>
      </c>
      <c r="L458" s="18">
        <f t="shared" si="46"/>
        <v>0.48113125579240035</v>
      </c>
      <c r="N458">
        <v>13</v>
      </c>
      <c r="P458">
        <v>4430</v>
      </c>
      <c r="Q458">
        <f t="shared" si="47"/>
        <v>0</v>
      </c>
    </row>
    <row r="459" spans="1:17">
      <c r="A459" s="18">
        <v>453</v>
      </c>
      <c r="B459" s="18" t="s">
        <v>1618</v>
      </c>
      <c r="C459" s="7" t="s">
        <v>961</v>
      </c>
      <c r="D459" s="18" t="s">
        <v>27</v>
      </c>
      <c r="E459" s="18">
        <v>7181824</v>
      </c>
      <c r="F459" s="7">
        <v>2852</v>
      </c>
      <c r="G459" s="7">
        <v>2</v>
      </c>
      <c r="H459" s="18">
        <f t="shared" si="42"/>
        <v>5704</v>
      </c>
      <c r="I459" s="18">
        <f t="shared" si="43"/>
        <v>300</v>
      </c>
      <c r="J459" s="18">
        <f t="shared" si="44"/>
        <v>855600</v>
      </c>
      <c r="K459" s="18">
        <f t="shared" si="45"/>
        <v>7.9422720467669497E-4</v>
      </c>
      <c r="L459" s="18">
        <f t="shared" si="46"/>
        <v>0.11913408070150425</v>
      </c>
      <c r="N459">
        <v>5</v>
      </c>
      <c r="P459">
        <v>2852</v>
      </c>
      <c r="Q459">
        <f t="shared" si="47"/>
        <v>0</v>
      </c>
    </row>
    <row r="460" spans="1:17">
      <c r="A460" s="18">
        <v>454</v>
      </c>
      <c r="B460" s="18" t="s">
        <v>1618</v>
      </c>
      <c r="C460" s="7" t="s">
        <v>1201</v>
      </c>
      <c r="D460" s="18" t="s">
        <v>27</v>
      </c>
      <c r="E460" s="18">
        <v>7181824</v>
      </c>
      <c r="F460" s="7">
        <v>2168</v>
      </c>
      <c r="G460" s="7">
        <v>8</v>
      </c>
      <c r="H460" s="18">
        <f t="shared" si="42"/>
        <v>17344</v>
      </c>
      <c r="I460" s="18">
        <f t="shared" si="43"/>
        <v>660</v>
      </c>
      <c r="J460" s="18">
        <f t="shared" si="44"/>
        <v>1430880</v>
      </c>
      <c r="K460" s="18">
        <f t="shared" si="45"/>
        <v>2.4149853853282954E-3</v>
      </c>
      <c r="L460" s="18">
        <f t="shared" si="46"/>
        <v>0.19923629428958436</v>
      </c>
      <c r="N460">
        <v>11</v>
      </c>
      <c r="P460">
        <v>2168</v>
      </c>
      <c r="Q460">
        <f t="shared" si="47"/>
        <v>0</v>
      </c>
    </row>
    <row r="461" spans="1:17">
      <c r="A461" s="18">
        <v>455</v>
      </c>
      <c r="B461" s="18" t="s">
        <v>1618</v>
      </c>
      <c r="C461" s="7" t="s">
        <v>1202</v>
      </c>
      <c r="D461" s="18" t="s">
        <v>27</v>
      </c>
      <c r="E461" s="18">
        <v>7181824</v>
      </c>
      <c r="F461" s="7">
        <v>5324</v>
      </c>
      <c r="G461" s="7">
        <v>9</v>
      </c>
      <c r="H461" s="18">
        <f t="shared" si="42"/>
        <v>47916</v>
      </c>
      <c r="I461" s="18">
        <f t="shared" si="43"/>
        <v>1380</v>
      </c>
      <c r="J461" s="18">
        <f t="shared" si="44"/>
        <v>7347120</v>
      </c>
      <c r="K461" s="18">
        <f t="shared" si="45"/>
        <v>6.6718426962287022E-3</v>
      </c>
      <c r="L461" s="18">
        <f t="shared" si="46"/>
        <v>1.0230158800884008</v>
      </c>
      <c r="N461">
        <v>23</v>
      </c>
      <c r="P461">
        <v>5324</v>
      </c>
      <c r="Q461">
        <f t="shared" si="47"/>
        <v>0</v>
      </c>
    </row>
    <row r="462" spans="1:17">
      <c r="A462" s="18">
        <v>456</v>
      </c>
      <c r="B462" s="18" t="s">
        <v>1618</v>
      </c>
      <c r="C462" s="7" t="s">
        <v>1199</v>
      </c>
      <c r="D462" s="18" t="s">
        <v>27</v>
      </c>
      <c r="E462" s="18">
        <v>7181824</v>
      </c>
      <c r="F462" s="7">
        <v>4843</v>
      </c>
      <c r="G462" s="7">
        <v>7</v>
      </c>
      <c r="H462" s="18">
        <f t="shared" si="42"/>
        <v>33901</v>
      </c>
      <c r="I462" s="18">
        <f t="shared" si="43"/>
        <v>960</v>
      </c>
      <c r="J462" s="18">
        <f t="shared" si="44"/>
        <v>4649280</v>
      </c>
      <c r="K462" s="18">
        <f t="shared" si="45"/>
        <v>4.7203885809510232E-3</v>
      </c>
      <c r="L462" s="18">
        <f t="shared" si="46"/>
        <v>0.64736757681614032</v>
      </c>
      <c r="N462">
        <v>16</v>
      </c>
      <c r="P462">
        <v>4843</v>
      </c>
      <c r="Q462">
        <f t="shared" si="47"/>
        <v>0</v>
      </c>
    </row>
    <row r="463" spans="1:17">
      <c r="A463" s="18">
        <v>457</v>
      </c>
      <c r="B463" s="18" t="s">
        <v>1618</v>
      </c>
      <c r="C463" s="7" t="s">
        <v>1203</v>
      </c>
      <c r="D463" s="18" t="s">
        <v>27</v>
      </c>
      <c r="E463" s="18">
        <v>7181824</v>
      </c>
      <c r="F463" s="7">
        <v>7380</v>
      </c>
      <c r="G463" s="7">
        <v>5</v>
      </c>
      <c r="H463" s="18">
        <f t="shared" si="42"/>
        <v>36900</v>
      </c>
      <c r="I463" s="18">
        <f t="shared" si="43"/>
        <v>840</v>
      </c>
      <c r="J463" s="18">
        <f t="shared" si="44"/>
        <v>6199200</v>
      </c>
      <c r="K463" s="18">
        <f t="shared" si="45"/>
        <v>5.137970521137806E-3</v>
      </c>
      <c r="L463" s="18">
        <f t="shared" si="46"/>
        <v>0.86317904755115138</v>
      </c>
      <c r="N463">
        <v>14</v>
      </c>
      <c r="P463">
        <v>7380</v>
      </c>
      <c r="Q463">
        <f t="shared" si="47"/>
        <v>0</v>
      </c>
    </row>
    <row r="464" spans="1:17">
      <c r="A464" s="18">
        <v>458</v>
      </c>
      <c r="B464" s="18" t="s">
        <v>1618</v>
      </c>
      <c r="C464" s="7" t="s">
        <v>1204</v>
      </c>
      <c r="D464" s="18" t="s">
        <v>27</v>
      </c>
      <c r="E464" s="18">
        <v>7181824</v>
      </c>
      <c r="F464" s="7">
        <v>4520</v>
      </c>
      <c r="G464" s="7">
        <v>20</v>
      </c>
      <c r="H464" s="18">
        <f t="shared" si="42"/>
        <v>90400</v>
      </c>
      <c r="I464" s="18">
        <f t="shared" si="43"/>
        <v>2520</v>
      </c>
      <c r="J464" s="18">
        <f t="shared" si="44"/>
        <v>11390400</v>
      </c>
      <c r="K464" s="18">
        <f t="shared" si="45"/>
        <v>1.258733157481999E-2</v>
      </c>
      <c r="L464" s="18">
        <f t="shared" si="46"/>
        <v>1.5860037784273187</v>
      </c>
      <c r="N464">
        <v>42</v>
      </c>
      <c r="P464">
        <v>4520</v>
      </c>
      <c r="Q464">
        <f t="shared" si="47"/>
        <v>0</v>
      </c>
    </row>
    <row r="465" spans="1:17">
      <c r="A465" s="18">
        <v>459</v>
      </c>
      <c r="B465" s="18" t="s">
        <v>1618</v>
      </c>
      <c r="C465" s="7" t="s">
        <v>1205</v>
      </c>
      <c r="D465" s="18" t="s">
        <v>27</v>
      </c>
      <c r="E465" s="18">
        <v>7181824</v>
      </c>
      <c r="F465" s="7">
        <v>4058</v>
      </c>
      <c r="G465" s="7">
        <v>20</v>
      </c>
      <c r="H465" s="18">
        <f t="shared" si="42"/>
        <v>81160</v>
      </c>
      <c r="I465" s="18">
        <f t="shared" si="43"/>
        <v>1260</v>
      </c>
      <c r="J465" s="18">
        <f t="shared" si="44"/>
        <v>5113080</v>
      </c>
      <c r="K465" s="18">
        <f t="shared" si="45"/>
        <v>1.1300750338632638E-2</v>
      </c>
      <c r="L465" s="18">
        <f t="shared" si="46"/>
        <v>0.71194727133385616</v>
      </c>
      <c r="N465">
        <v>21</v>
      </c>
      <c r="P465">
        <v>4058</v>
      </c>
      <c r="Q465">
        <f t="shared" si="47"/>
        <v>0</v>
      </c>
    </row>
    <row r="466" spans="1:17">
      <c r="A466" s="18">
        <v>460</v>
      </c>
      <c r="B466" s="18" t="s">
        <v>1618</v>
      </c>
      <c r="C466" s="7" t="s">
        <v>1206</v>
      </c>
      <c r="D466" s="18" t="s">
        <v>27</v>
      </c>
      <c r="E466" s="18">
        <v>7181824</v>
      </c>
      <c r="F466" s="7">
        <v>6585</v>
      </c>
      <c r="G466" s="7">
        <v>12</v>
      </c>
      <c r="H466" s="18">
        <f t="shared" si="42"/>
        <v>79020</v>
      </c>
      <c r="I466" s="18">
        <f t="shared" si="43"/>
        <v>1740</v>
      </c>
      <c r="J466" s="18">
        <f t="shared" si="44"/>
        <v>11457900</v>
      </c>
      <c r="K466" s="18">
        <f t="shared" si="45"/>
        <v>1.1002775896485349E-2</v>
      </c>
      <c r="L466" s="18">
        <f t="shared" si="46"/>
        <v>1.5954025049903757</v>
      </c>
      <c r="N466">
        <v>29</v>
      </c>
      <c r="P466">
        <v>6585</v>
      </c>
      <c r="Q466">
        <f t="shared" si="47"/>
        <v>0</v>
      </c>
    </row>
    <row r="467" spans="1:17">
      <c r="A467" s="18">
        <v>461</v>
      </c>
      <c r="B467" s="18" t="s">
        <v>1618</v>
      </c>
      <c r="C467" s="7" t="s">
        <v>1207</v>
      </c>
      <c r="D467" s="18" t="s">
        <v>27</v>
      </c>
      <c r="E467" s="18">
        <v>7181824</v>
      </c>
      <c r="F467" s="7">
        <v>4145</v>
      </c>
      <c r="G467" s="7">
        <v>10</v>
      </c>
      <c r="H467" s="18">
        <f t="shared" si="42"/>
        <v>41450</v>
      </c>
      <c r="I467" s="18">
        <f t="shared" si="43"/>
        <v>1620</v>
      </c>
      <c r="J467" s="18">
        <f t="shared" si="44"/>
        <v>6714900</v>
      </c>
      <c r="K467" s="18">
        <f t="shared" si="45"/>
        <v>5.771514311684608E-3</v>
      </c>
      <c r="L467" s="18">
        <f t="shared" si="46"/>
        <v>0.93498531849290656</v>
      </c>
      <c r="N467">
        <v>27</v>
      </c>
      <c r="P467">
        <v>4145</v>
      </c>
      <c r="Q467">
        <f t="shared" si="47"/>
        <v>0</v>
      </c>
    </row>
    <row r="468" spans="1:17">
      <c r="A468" s="18">
        <v>462</v>
      </c>
      <c r="B468" s="18" t="s">
        <v>1618</v>
      </c>
      <c r="C468" s="7" t="s">
        <v>1184</v>
      </c>
      <c r="D468" s="18" t="s">
        <v>27</v>
      </c>
      <c r="E468" s="18">
        <v>7181824</v>
      </c>
      <c r="F468" s="7">
        <v>2524</v>
      </c>
      <c r="G468" s="7">
        <v>2</v>
      </c>
      <c r="H468" s="18">
        <f t="shared" si="42"/>
        <v>5048</v>
      </c>
      <c r="I468" s="18">
        <f t="shared" si="43"/>
        <v>360</v>
      </c>
      <c r="J468" s="18">
        <f t="shared" si="44"/>
        <v>908640</v>
      </c>
      <c r="K468" s="18">
        <f t="shared" si="45"/>
        <v>7.0288550652313397E-4</v>
      </c>
      <c r="L468" s="18">
        <f t="shared" si="46"/>
        <v>0.12651939117416411</v>
      </c>
      <c r="N468">
        <v>6</v>
      </c>
      <c r="P468">
        <v>2524</v>
      </c>
      <c r="Q468">
        <f t="shared" si="47"/>
        <v>0</v>
      </c>
    </row>
    <row r="469" spans="1:17">
      <c r="A469" s="18">
        <v>463</v>
      </c>
      <c r="B469" s="18" t="s">
        <v>1618</v>
      </c>
      <c r="C469" s="7" t="s">
        <v>1208</v>
      </c>
      <c r="D469" s="18" t="s">
        <v>27</v>
      </c>
      <c r="E469" s="18">
        <v>7181824</v>
      </c>
      <c r="F469" s="7">
        <v>1823</v>
      </c>
      <c r="G469" s="7">
        <v>0</v>
      </c>
      <c r="H469" s="18">
        <f t="shared" si="42"/>
        <v>0</v>
      </c>
      <c r="I469" s="18">
        <f t="shared" si="43"/>
        <v>0</v>
      </c>
      <c r="J469" s="18">
        <f t="shared" si="44"/>
        <v>0</v>
      </c>
      <c r="K469" s="18">
        <f t="shared" si="45"/>
        <v>0</v>
      </c>
      <c r="L469" s="18">
        <f t="shared" si="46"/>
        <v>0</v>
      </c>
      <c r="N469">
        <v>0</v>
      </c>
      <c r="P469">
        <v>1823</v>
      </c>
      <c r="Q469">
        <f t="shared" si="47"/>
        <v>0</v>
      </c>
    </row>
    <row r="470" spans="1:17">
      <c r="A470" s="18">
        <v>464</v>
      </c>
      <c r="B470" s="18" t="s">
        <v>1618</v>
      </c>
      <c r="C470" s="7" t="s">
        <v>1209</v>
      </c>
      <c r="D470" s="18" t="s">
        <v>27</v>
      </c>
      <c r="E470" s="18">
        <v>7181824</v>
      </c>
      <c r="F470" s="7">
        <v>3791</v>
      </c>
      <c r="G470" s="7">
        <v>30</v>
      </c>
      <c r="H470" s="18">
        <f t="shared" si="42"/>
        <v>113730</v>
      </c>
      <c r="I470" s="18">
        <f t="shared" si="43"/>
        <v>2400</v>
      </c>
      <c r="J470" s="18">
        <f t="shared" si="44"/>
        <v>9098400</v>
      </c>
      <c r="K470" s="18">
        <f t="shared" si="45"/>
        <v>1.5835809955799529E-2</v>
      </c>
      <c r="L470" s="18">
        <f t="shared" si="46"/>
        <v>1.2668647964639623</v>
      </c>
      <c r="N470">
        <v>40</v>
      </c>
      <c r="P470">
        <v>3791</v>
      </c>
      <c r="Q470">
        <f t="shared" si="47"/>
        <v>0</v>
      </c>
    </row>
    <row r="471" spans="1:17">
      <c r="A471" s="18">
        <v>465</v>
      </c>
      <c r="B471" s="18" t="s">
        <v>1618</v>
      </c>
      <c r="C471" s="7" t="s">
        <v>1210</v>
      </c>
      <c r="D471" s="18" t="s">
        <v>27</v>
      </c>
      <c r="E471" s="18">
        <v>7181824</v>
      </c>
      <c r="F471" s="7">
        <v>2560</v>
      </c>
      <c r="G471" s="7">
        <v>18</v>
      </c>
      <c r="H471" s="18">
        <f t="shared" si="42"/>
        <v>46080</v>
      </c>
      <c r="I471" s="18">
        <f t="shared" si="43"/>
        <v>960</v>
      </c>
      <c r="J471" s="18">
        <f t="shared" si="44"/>
        <v>2457600</v>
      </c>
      <c r="K471" s="18">
        <f t="shared" si="45"/>
        <v>6.4161973337135527E-3</v>
      </c>
      <c r="L471" s="18">
        <f t="shared" si="46"/>
        <v>0.34219719113138947</v>
      </c>
      <c r="N471">
        <v>16</v>
      </c>
      <c r="P471">
        <v>2560</v>
      </c>
      <c r="Q471">
        <f t="shared" si="47"/>
        <v>0</v>
      </c>
    </row>
    <row r="472" spans="1:17">
      <c r="A472" s="18">
        <v>466</v>
      </c>
      <c r="B472" s="18" t="s">
        <v>1618</v>
      </c>
      <c r="C472" s="7" t="s">
        <v>1211</v>
      </c>
      <c r="D472" s="18" t="s">
        <v>27</v>
      </c>
      <c r="E472" s="18">
        <v>7181824</v>
      </c>
      <c r="F472" s="7">
        <v>3860</v>
      </c>
      <c r="G472" s="7">
        <v>12</v>
      </c>
      <c r="H472" s="18">
        <f t="shared" si="42"/>
        <v>46320</v>
      </c>
      <c r="I472" s="18">
        <f t="shared" si="43"/>
        <v>1080</v>
      </c>
      <c r="J472" s="18">
        <f t="shared" si="44"/>
        <v>4168800</v>
      </c>
      <c r="K472" s="18">
        <f t="shared" si="45"/>
        <v>6.4496150281599775E-3</v>
      </c>
      <c r="L472" s="18">
        <f t="shared" si="46"/>
        <v>0.5804653525343979</v>
      </c>
      <c r="N472">
        <v>18</v>
      </c>
      <c r="P472">
        <v>3860</v>
      </c>
      <c r="Q472">
        <f t="shared" si="47"/>
        <v>0</v>
      </c>
    </row>
    <row r="473" spans="1:17">
      <c r="A473" s="18">
        <v>467</v>
      </c>
      <c r="B473" s="18" t="s">
        <v>1618</v>
      </c>
      <c r="C473" s="7" t="s">
        <v>799</v>
      </c>
      <c r="D473" s="18" t="s">
        <v>27</v>
      </c>
      <c r="E473" s="18">
        <v>7181824</v>
      </c>
      <c r="F473" s="7">
        <v>1050</v>
      </c>
      <c r="G473" s="7">
        <v>8</v>
      </c>
      <c r="H473" s="18">
        <f t="shared" si="42"/>
        <v>8400</v>
      </c>
      <c r="I473" s="18">
        <f t="shared" si="43"/>
        <v>660</v>
      </c>
      <c r="J473" s="18">
        <f t="shared" si="44"/>
        <v>693000</v>
      </c>
      <c r="K473" s="18">
        <f t="shared" si="45"/>
        <v>1.1696193056248663E-3</v>
      </c>
      <c r="L473" s="18">
        <f t="shared" si="46"/>
        <v>9.6493592714051474E-2</v>
      </c>
      <c r="N473">
        <v>11</v>
      </c>
      <c r="P473">
        <v>1050</v>
      </c>
      <c r="Q473">
        <f t="shared" si="47"/>
        <v>0</v>
      </c>
    </row>
    <row r="474" spans="1:17">
      <c r="A474" s="18">
        <v>468</v>
      </c>
      <c r="B474" s="18" t="s">
        <v>1618</v>
      </c>
      <c r="C474" s="7" t="s">
        <v>1212</v>
      </c>
      <c r="D474" s="18" t="s">
        <v>27</v>
      </c>
      <c r="E474" s="18">
        <v>7181824</v>
      </c>
      <c r="F474" s="7">
        <v>3668</v>
      </c>
      <c r="G474" s="7">
        <v>19</v>
      </c>
      <c r="H474" s="18">
        <f t="shared" si="42"/>
        <v>69692</v>
      </c>
      <c r="I474" s="18">
        <f t="shared" si="43"/>
        <v>1440</v>
      </c>
      <c r="J474" s="18">
        <f t="shared" si="44"/>
        <v>5281920</v>
      </c>
      <c r="K474" s="18">
        <f t="shared" si="45"/>
        <v>9.7039415056676404E-3</v>
      </c>
      <c r="L474" s="18">
        <f t="shared" si="46"/>
        <v>0.73545661937691598</v>
      </c>
      <c r="N474">
        <v>24</v>
      </c>
      <c r="P474">
        <v>3668</v>
      </c>
      <c r="Q474">
        <f t="shared" si="47"/>
        <v>0</v>
      </c>
    </row>
    <row r="475" spans="1:17">
      <c r="A475" s="18">
        <v>469</v>
      </c>
      <c r="B475" s="18" t="s">
        <v>1618</v>
      </c>
      <c r="C475" s="7" t="s">
        <v>1213</v>
      </c>
      <c r="D475" s="18" t="s">
        <v>27</v>
      </c>
      <c r="E475" s="18">
        <v>7181824</v>
      </c>
      <c r="F475" s="7">
        <v>5974</v>
      </c>
      <c r="G475" s="7">
        <v>27</v>
      </c>
      <c r="H475" s="18">
        <f t="shared" si="42"/>
        <v>161298</v>
      </c>
      <c r="I475" s="18">
        <f t="shared" si="43"/>
        <v>1980</v>
      </c>
      <c r="J475" s="18">
        <f t="shared" si="44"/>
        <v>11828520</v>
      </c>
      <c r="K475" s="18">
        <f t="shared" si="45"/>
        <v>2.2459196995080914E-2</v>
      </c>
      <c r="L475" s="18">
        <f t="shared" si="46"/>
        <v>1.647007779639267</v>
      </c>
      <c r="N475">
        <v>33</v>
      </c>
      <c r="P475">
        <v>5974</v>
      </c>
      <c r="Q475">
        <f t="shared" si="47"/>
        <v>0</v>
      </c>
    </row>
    <row r="476" spans="1:17">
      <c r="A476" s="18">
        <v>470</v>
      </c>
      <c r="B476" s="18" t="s">
        <v>1618</v>
      </c>
      <c r="C476" s="7" t="s">
        <v>1214</v>
      </c>
      <c r="D476" s="18" t="s">
        <v>27</v>
      </c>
      <c r="E476" s="18">
        <v>7181824</v>
      </c>
      <c r="F476" s="7">
        <v>1557</v>
      </c>
      <c r="G476" s="7">
        <v>17</v>
      </c>
      <c r="H476" s="18">
        <f t="shared" si="42"/>
        <v>26469</v>
      </c>
      <c r="I476" s="18">
        <f t="shared" si="43"/>
        <v>1020</v>
      </c>
      <c r="J476" s="18">
        <f t="shared" si="44"/>
        <v>1588140</v>
      </c>
      <c r="K476" s="18">
        <f t="shared" si="45"/>
        <v>3.68555397626007E-3</v>
      </c>
      <c r="L476" s="18">
        <f t="shared" si="46"/>
        <v>0.22113323857560419</v>
      </c>
      <c r="N476">
        <v>17</v>
      </c>
      <c r="P476">
        <v>1557</v>
      </c>
      <c r="Q476">
        <f t="shared" si="47"/>
        <v>0</v>
      </c>
    </row>
    <row r="477" spans="1:17">
      <c r="A477" s="18">
        <v>471</v>
      </c>
      <c r="B477" s="18" t="s">
        <v>1618</v>
      </c>
      <c r="C477" s="7" t="s">
        <v>1215</v>
      </c>
      <c r="D477" s="18" t="s">
        <v>27</v>
      </c>
      <c r="E477" s="18">
        <v>7181824</v>
      </c>
      <c r="F477" s="7">
        <v>5054</v>
      </c>
      <c r="G477" s="7">
        <v>26</v>
      </c>
      <c r="H477" s="18">
        <f t="shared" si="42"/>
        <v>131404</v>
      </c>
      <c r="I477" s="18">
        <f t="shared" si="43"/>
        <v>1620</v>
      </c>
      <c r="J477" s="18">
        <f t="shared" si="44"/>
        <v>8187480</v>
      </c>
      <c r="K477" s="18">
        <f t="shared" si="45"/>
        <v>1.8296744670991658E-2</v>
      </c>
      <c r="L477" s="18">
        <f t="shared" si="46"/>
        <v>1.1400279371925572</v>
      </c>
      <c r="N477">
        <v>27</v>
      </c>
      <c r="P477">
        <v>5054</v>
      </c>
      <c r="Q477">
        <f t="shared" si="47"/>
        <v>0</v>
      </c>
    </row>
    <row r="478" spans="1:17">
      <c r="A478" s="18">
        <v>472</v>
      </c>
      <c r="B478" s="18" t="s">
        <v>1618</v>
      </c>
      <c r="C478" s="7" t="s">
        <v>1216</v>
      </c>
      <c r="D478" s="18" t="s">
        <v>27</v>
      </c>
      <c r="E478" s="18">
        <v>7181824</v>
      </c>
      <c r="F478" s="7">
        <v>2704</v>
      </c>
      <c r="G478" s="7">
        <v>19</v>
      </c>
      <c r="H478" s="18">
        <f t="shared" si="42"/>
        <v>51376</v>
      </c>
      <c r="I478" s="18">
        <f t="shared" si="43"/>
        <v>1140</v>
      </c>
      <c r="J478" s="18">
        <f t="shared" si="44"/>
        <v>3082560</v>
      </c>
      <c r="K478" s="18">
        <f t="shared" si="45"/>
        <v>7.1536144578313249E-3</v>
      </c>
      <c r="L478" s="18">
        <f t="shared" si="46"/>
        <v>0.42921686746987953</v>
      </c>
      <c r="N478">
        <v>19</v>
      </c>
      <c r="P478">
        <v>2704</v>
      </c>
      <c r="Q478">
        <f t="shared" si="47"/>
        <v>0</v>
      </c>
    </row>
    <row r="479" spans="1:17">
      <c r="A479" s="18">
        <v>473</v>
      </c>
      <c r="B479" s="18" t="s">
        <v>1618</v>
      </c>
      <c r="C479" s="7" t="s">
        <v>1217</v>
      </c>
      <c r="D479" s="18" t="s">
        <v>27</v>
      </c>
      <c r="E479" s="18">
        <v>7181824</v>
      </c>
      <c r="F479" s="7">
        <v>3703</v>
      </c>
      <c r="G479" s="7">
        <v>17</v>
      </c>
      <c r="H479" s="18">
        <f t="shared" si="42"/>
        <v>62951</v>
      </c>
      <c r="I479" s="18">
        <f t="shared" si="43"/>
        <v>2700</v>
      </c>
      <c r="J479" s="18">
        <f t="shared" si="44"/>
        <v>9998100</v>
      </c>
      <c r="K479" s="18">
        <f t="shared" si="45"/>
        <v>8.7653220129036858E-3</v>
      </c>
      <c r="L479" s="18">
        <f t="shared" si="46"/>
        <v>1.3921393785199971</v>
      </c>
      <c r="N479">
        <v>45</v>
      </c>
      <c r="P479">
        <v>3703</v>
      </c>
      <c r="Q479">
        <f t="shared" si="47"/>
        <v>0</v>
      </c>
    </row>
    <row r="480" spans="1:17">
      <c r="A480" s="18">
        <v>474</v>
      </c>
      <c r="B480" s="18" t="s">
        <v>1618</v>
      </c>
      <c r="C480" s="7" t="s">
        <v>1218</v>
      </c>
      <c r="D480" s="18" t="s">
        <v>27</v>
      </c>
      <c r="E480" s="18">
        <v>7181824</v>
      </c>
      <c r="F480" s="7">
        <v>3495</v>
      </c>
      <c r="G480" s="7">
        <v>22</v>
      </c>
      <c r="H480" s="18">
        <f t="shared" si="42"/>
        <v>76890</v>
      </c>
      <c r="I480" s="18">
        <f t="shared" si="43"/>
        <v>3360</v>
      </c>
      <c r="J480" s="18">
        <f t="shared" si="44"/>
        <v>11743200</v>
      </c>
      <c r="K480" s="18">
        <f t="shared" si="45"/>
        <v>1.070619385827333E-2</v>
      </c>
      <c r="L480" s="18">
        <f t="shared" si="46"/>
        <v>1.6351277892635632</v>
      </c>
      <c r="N480">
        <v>56</v>
      </c>
      <c r="P480">
        <v>3495</v>
      </c>
      <c r="Q480">
        <f t="shared" si="47"/>
        <v>0</v>
      </c>
    </row>
    <row r="481" spans="1:17">
      <c r="A481" s="18">
        <v>475</v>
      </c>
      <c r="B481" s="18" t="s">
        <v>1618</v>
      </c>
      <c r="C481" s="7" t="s">
        <v>1219</v>
      </c>
      <c r="D481" s="18" t="s">
        <v>27</v>
      </c>
      <c r="E481" s="18">
        <v>7181824</v>
      </c>
      <c r="F481" s="7">
        <v>3597</v>
      </c>
      <c r="G481" s="7">
        <v>21</v>
      </c>
      <c r="H481" s="18">
        <f t="shared" si="42"/>
        <v>75537</v>
      </c>
      <c r="I481" s="18">
        <f t="shared" si="43"/>
        <v>3000</v>
      </c>
      <c r="J481" s="18">
        <f t="shared" si="44"/>
        <v>10791000</v>
      </c>
      <c r="K481" s="18">
        <f t="shared" si="45"/>
        <v>1.0517801605831611E-2</v>
      </c>
      <c r="L481" s="18">
        <f t="shared" si="46"/>
        <v>1.502543086547373</v>
      </c>
      <c r="N481">
        <v>50</v>
      </c>
      <c r="P481">
        <v>3597</v>
      </c>
      <c r="Q481">
        <f t="shared" si="47"/>
        <v>0</v>
      </c>
    </row>
    <row r="482" spans="1:17">
      <c r="A482" s="18">
        <v>476</v>
      </c>
      <c r="B482" s="18" t="s">
        <v>1618</v>
      </c>
      <c r="C482" s="7" t="s">
        <v>644</v>
      </c>
      <c r="D482" s="18" t="s">
        <v>27</v>
      </c>
      <c r="E482" s="18">
        <v>7181824</v>
      </c>
      <c r="F482" s="7">
        <v>4439</v>
      </c>
      <c r="G482" s="7">
        <v>18</v>
      </c>
      <c r="H482" s="18">
        <f t="shared" si="42"/>
        <v>79902</v>
      </c>
      <c r="I482" s="18">
        <f t="shared" si="43"/>
        <v>3000</v>
      </c>
      <c r="J482" s="18">
        <f t="shared" si="44"/>
        <v>13317000</v>
      </c>
      <c r="K482" s="18">
        <f t="shared" si="45"/>
        <v>1.1125585923575961E-2</v>
      </c>
      <c r="L482" s="18">
        <f t="shared" si="46"/>
        <v>1.8542643205959934</v>
      </c>
      <c r="N482">
        <v>50</v>
      </c>
      <c r="P482">
        <v>4439</v>
      </c>
      <c r="Q482">
        <f t="shared" si="47"/>
        <v>0</v>
      </c>
    </row>
    <row r="483" spans="1:17">
      <c r="A483" s="18">
        <v>477</v>
      </c>
      <c r="B483" s="18" t="s">
        <v>1618</v>
      </c>
      <c r="C483" s="7" t="s">
        <v>1220</v>
      </c>
      <c r="D483" s="18" t="s">
        <v>27</v>
      </c>
      <c r="E483" s="18">
        <v>7181824</v>
      </c>
      <c r="F483" s="7">
        <v>4511</v>
      </c>
      <c r="G483" s="7">
        <v>16</v>
      </c>
      <c r="H483" s="18">
        <f t="shared" si="42"/>
        <v>72176</v>
      </c>
      <c r="I483" s="18">
        <f t="shared" si="43"/>
        <v>2880</v>
      </c>
      <c r="J483" s="18">
        <f t="shared" si="44"/>
        <v>12991680</v>
      </c>
      <c r="K483" s="18">
        <f t="shared" si="45"/>
        <v>1.0049814643188137E-2</v>
      </c>
      <c r="L483" s="18">
        <f t="shared" si="46"/>
        <v>1.8089666357738647</v>
      </c>
      <c r="N483">
        <v>48</v>
      </c>
      <c r="P483">
        <v>4511</v>
      </c>
      <c r="Q483">
        <f t="shared" si="47"/>
        <v>0</v>
      </c>
    </row>
    <row r="484" spans="1:17">
      <c r="A484" s="18">
        <v>478</v>
      </c>
      <c r="B484" s="18" t="s">
        <v>1618</v>
      </c>
      <c r="C484" s="7" t="s">
        <v>1221</v>
      </c>
      <c r="D484" s="18" t="s">
        <v>27</v>
      </c>
      <c r="E484" s="18">
        <v>7181824</v>
      </c>
      <c r="F484" s="7">
        <v>1709</v>
      </c>
      <c r="G484" s="7">
        <v>18</v>
      </c>
      <c r="H484" s="18">
        <f t="shared" si="42"/>
        <v>30762</v>
      </c>
      <c r="I484" s="18">
        <f t="shared" si="43"/>
        <v>2880</v>
      </c>
      <c r="J484" s="18">
        <f t="shared" si="44"/>
        <v>4921920</v>
      </c>
      <c r="K484" s="18">
        <f t="shared" si="45"/>
        <v>4.2833129856704923E-3</v>
      </c>
      <c r="L484" s="18">
        <f t="shared" si="46"/>
        <v>0.68533007770727883</v>
      </c>
      <c r="N484">
        <v>48</v>
      </c>
      <c r="P484">
        <v>1709</v>
      </c>
      <c r="Q484">
        <f t="shared" si="47"/>
        <v>0</v>
      </c>
    </row>
    <row r="485" spans="1:17">
      <c r="A485" s="18">
        <v>479</v>
      </c>
      <c r="B485" s="18" t="s">
        <v>1618</v>
      </c>
      <c r="C485" s="7" t="s">
        <v>1222</v>
      </c>
      <c r="D485" s="18" t="s">
        <v>27</v>
      </c>
      <c r="E485" s="18">
        <v>7181824</v>
      </c>
      <c r="F485" s="7">
        <v>2384</v>
      </c>
      <c r="G485" s="7">
        <v>8</v>
      </c>
      <c r="H485" s="18">
        <f t="shared" si="42"/>
        <v>19072</v>
      </c>
      <c r="I485" s="18">
        <f t="shared" si="43"/>
        <v>1740</v>
      </c>
      <c r="J485" s="18">
        <f t="shared" si="44"/>
        <v>4148160</v>
      </c>
      <c r="K485" s="18">
        <f t="shared" si="45"/>
        <v>2.6555927853425536E-3</v>
      </c>
      <c r="L485" s="18">
        <f t="shared" si="46"/>
        <v>0.57759143081200537</v>
      </c>
      <c r="N485">
        <v>29</v>
      </c>
      <c r="P485">
        <v>2384</v>
      </c>
      <c r="Q485">
        <f t="shared" si="47"/>
        <v>0</v>
      </c>
    </row>
    <row r="486" spans="1:17">
      <c r="A486" s="18">
        <v>480</v>
      </c>
      <c r="B486" s="18" t="s">
        <v>1618</v>
      </c>
      <c r="C486" s="7" t="s">
        <v>1223</v>
      </c>
      <c r="D486" s="18" t="s">
        <v>27</v>
      </c>
      <c r="E486" s="18">
        <v>7181824</v>
      </c>
      <c r="F486" s="7">
        <v>2118</v>
      </c>
      <c r="G486" s="7">
        <v>13</v>
      </c>
      <c r="H486" s="18">
        <f t="shared" si="42"/>
        <v>27534</v>
      </c>
      <c r="I486" s="18">
        <f t="shared" si="43"/>
        <v>2160</v>
      </c>
      <c r="J486" s="18">
        <f t="shared" si="44"/>
        <v>4574880</v>
      </c>
      <c r="K486" s="18">
        <f t="shared" si="45"/>
        <v>3.8338449953660798E-3</v>
      </c>
      <c r="L486" s="18">
        <f t="shared" si="46"/>
        <v>0.63700809153774862</v>
      </c>
      <c r="N486">
        <v>36</v>
      </c>
      <c r="P486">
        <v>2118</v>
      </c>
      <c r="Q486">
        <f t="shared" si="47"/>
        <v>0</v>
      </c>
    </row>
    <row r="487" spans="1:17">
      <c r="A487" s="18">
        <v>481</v>
      </c>
      <c r="B487" s="18" t="s">
        <v>1618</v>
      </c>
      <c r="C487" s="7" t="s">
        <v>1224</v>
      </c>
      <c r="D487" s="18" t="s">
        <v>27</v>
      </c>
      <c r="E487" s="18">
        <v>7181824</v>
      </c>
      <c r="F487" s="7">
        <v>2615</v>
      </c>
      <c r="G487" s="7">
        <v>21</v>
      </c>
      <c r="H487" s="18">
        <f t="shared" si="42"/>
        <v>54915</v>
      </c>
      <c r="I487" s="18">
        <f t="shared" si="43"/>
        <v>2640</v>
      </c>
      <c r="J487" s="18">
        <f t="shared" si="44"/>
        <v>6903600</v>
      </c>
      <c r="K487" s="18">
        <f t="shared" si="45"/>
        <v>7.6463862105225636E-3</v>
      </c>
      <c r="L487" s="18">
        <f t="shared" si="46"/>
        <v>0.96125998075140795</v>
      </c>
      <c r="N487">
        <v>44</v>
      </c>
      <c r="P487">
        <v>2615</v>
      </c>
      <c r="Q487">
        <f t="shared" si="47"/>
        <v>0</v>
      </c>
    </row>
    <row r="488" spans="1:17">
      <c r="A488" s="18">
        <v>482</v>
      </c>
      <c r="B488" s="18" t="s">
        <v>1618</v>
      </c>
      <c r="C488" s="7" t="s">
        <v>1225</v>
      </c>
      <c r="D488" s="18" t="s">
        <v>27</v>
      </c>
      <c r="E488" s="18">
        <v>7181824</v>
      </c>
      <c r="F488" s="7">
        <v>6129</v>
      </c>
      <c r="G488" s="7">
        <v>5</v>
      </c>
      <c r="H488" s="18">
        <f t="shared" si="42"/>
        <v>30645</v>
      </c>
      <c r="I488" s="18">
        <f t="shared" si="43"/>
        <v>1080</v>
      </c>
      <c r="J488" s="18">
        <f t="shared" si="44"/>
        <v>6619320</v>
      </c>
      <c r="K488" s="18">
        <f t="shared" si="45"/>
        <v>4.2670218596278604E-3</v>
      </c>
      <c r="L488" s="18">
        <f t="shared" si="46"/>
        <v>0.92167672167961789</v>
      </c>
      <c r="N488">
        <v>18</v>
      </c>
      <c r="P488">
        <v>6129</v>
      </c>
      <c r="Q488">
        <f t="shared" si="47"/>
        <v>0</v>
      </c>
    </row>
    <row r="489" spans="1:17">
      <c r="A489" s="18">
        <v>483</v>
      </c>
      <c r="B489" s="18" t="s">
        <v>1618</v>
      </c>
      <c r="C489" s="7" t="s">
        <v>1226</v>
      </c>
      <c r="D489" s="18" t="s">
        <v>27</v>
      </c>
      <c r="E489" s="18">
        <v>7181824</v>
      </c>
      <c r="F489" s="7">
        <v>3163</v>
      </c>
      <c r="G489" s="7">
        <v>8</v>
      </c>
      <c r="H489" s="18">
        <f t="shared" si="42"/>
        <v>25304</v>
      </c>
      <c r="I489" s="18">
        <f t="shared" si="43"/>
        <v>1020</v>
      </c>
      <c r="J489" s="18">
        <f t="shared" si="44"/>
        <v>3226260</v>
      </c>
      <c r="K489" s="18">
        <f t="shared" si="45"/>
        <v>3.5233389178013831E-3</v>
      </c>
      <c r="L489" s="18">
        <f t="shared" si="46"/>
        <v>0.44922571201967632</v>
      </c>
      <c r="N489">
        <v>17</v>
      </c>
      <c r="P489">
        <v>3163</v>
      </c>
      <c r="Q489">
        <f t="shared" si="47"/>
        <v>0</v>
      </c>
    </row>
    <row r="490" spans="1:17">
      <c r="A490" s="18">
        <v>484</v>
      </c>
      <c r="B490" s="18" t="s">
        <v>1618</v>
      </c>
      <c r="C490" s="7" t="s">
        <v>433</v>
      </c>
      <c r="D490" s="18" t="s">
        <v>27</v>
      </c>
      <c r="E490" s="18">
        <v>7181824</v>
      </c>
      <c r="F490" s="7">
        <v>2768</v>
      </c>
      <c r="G490" s="7">
        <v>25</v>
      </c>
      <c r="H490" s="18">
        <f t="shared" si="42"/>
        <v>69200</v>
      </c>
      <c r="I490" s="18">
        <f t="shared" si="43"/>
        <v>3120</v>
      </c>
      <c r="J490" s="18">
        <f t="shared" si="44"/>
        <v>8636160</v>
      </c>
      <c r="K490" s="18">
        <f t="shared" si="45"/>
        <v>9.6354352320524705E-3</v>
      </c>
      <c r="L490" s="18">
        <f t="shared" si="46"/>
        <v>1.2025023169601483</v>
      </c>
      <c r="N490">
        <v>52</v>
      </c>
      <c r="P490">
        <v>2768</v>
      </c>
      <c r="Q490">
        <f t="shared" si="47"/>
        <v>0</v>
      </c>
    </row>
    <row r="491" spans="1:17">
      <c r="A491" s="18">
        <v>485</v>
      </c>
      <c r="B491" s="18" t="s">
        <v>1618</v>
      </c>
      <c r="C491" s="7" t="s">
        <v>567</v>
      </c>
      <c r="D491" s="18" t="s">
        <v>27</v>
      </c>
      <c r="E491" s="18">
        <v>7181824</v>
      </c>
      <c r="F491" s="7">
        <v>4144</v>
      </c>
      <c r="G491" s="7">
        <v>10</v>
      </c>
      <c r="H491" s="18">
        <f t="shared" si="42"/>
        <v>41440</v>
      </c>
      <c r="I491" s="18">
        <f t="shared" si="43"/>
        <v>1740</v>
      </c>
      <c r="J491" s="18">
        <f t="shared" si="44"/>
        <v>7210560</v>
      </c>
      <c r="K491" s="18">
        <f t="shared" si="45"/>
        <v>5.7701219077493406E-3</v>
      </c>
      <c r="L491" s="18">
        <f t="shared" si="46"/>
        <v>1.0040012119483852</v>
      </c>
      <c r="N491">
        <v>29</v>
      </c>
      <c r="P491">
        <v>4144</v>
      </c>
      <c r="Q491">
        <f t="shared" si="47"/>
        <v>0</v>
      </c>
    </row>
    <row r="492" spans="1:17">
      <c r="A492" s="18">
        <v>486</v>
      </c>
      <c r="B492" s="18" t="s">
        <v>1618</v>
      </c>
      <c r="C492" s="7" t="s">
        <v>1227</v>
      </c>
      <c r="D492" s="18" t="s">
        <v>27</v>
      </c>
      <c r="E492" s="18">
        <v>7181824</v>
      </c>
      <c r="F492" s="7">
        <v>5715</v>
      </c>
      <c r="G492" s="7">
        <v>24</v>
      </c>
      <c r="H492" s="18">
        <f t="shared" si="42"/>
        <v>137160</v>
      </c>
      <c r="I492" s="18">
        <f t="shared" si="43"/>
        <v>2880</v>
      </c>
      <c r="J492" s="18">
        <f t="shared" si="44"/>
        <v>16459200</v>
      </c>
      <c r="K492" s="18">
        <f t="shared" si="45"/>
        <v>1.9098212376131747E-2</v>
      </c>
      <c r="L492" s="18">
        <f t="shared" si="46"/>
        <v>2.2917854851358097</v>
      </c>
      <c r="N492">
        <v>48</v>
      </c>
      <c r="P492">
        <v>5715</v>
      </c>
      <c r="Q492">
        <f t="shared" si="47"/>
        <v>0</v>
      </c>
    </row>
    <row r="493" spans="1:17">
      <c r="A493" s="18">
        <v>487</v>
      </c>
      <c r="B493" s="18" t="s">
        <v>1618</v>
      </c>
      <c r="C493" s="7" t="s">
        <v>1228</v>
      </c>
      <c r="D493" s="18" t="s">
        <v>27</v>
      </c>
      <c r="E493" s="18">
        <v>7181824</v>
      </c>
      <c r="F493" s="7">
        <v>1749</v>
      </c>
      <c r="G493" s="7">
        <v>10</v>
      </c>
      <c r="H493" s="18">
        <f t="shared" si="42"/>
        <v>17490</v>
      </c>
      <c r="I493" s="18">
        <f t="shared" si="43"/>
        <v>780</v>
      </c>
      <c r="J493" s="18">
        <f t="shared" si="44"/>
        <v>1364220</v>
      </c>
      <c r="K493" s="18">
        <f t="shared" si="45"/>
        <v>2.4353144827832037E-3</v>
      </c>
      <c r="L493" s="18">
        <f t="shared" si="46"/>
        <v>0.18995452965708989</v>
      </c>
      <c r="N493">
        <v>13</v>
      </c>
      <c r="P493">
        <v>1749</v>
      </c>
      <c r="Q493">
        <f t="shared" si="47"/>
        <v>0</v>
      </c>
    </row>
    <row r="494" spans="1:17">
      <c r="A494" s="18">
        <v>488</v>
      </c>
      <c r="B494" s="18" t="s">
        <v>1618</v>
      </c>
      <c r="C494" s="7" t="s">
        <v>1229</v>
      </c>
      <c r="D494" s="18" t="s">
        <v>27</v>
      </c>
      <c r="E494" s="18">
        <v>7181824</v>
      </c>
      <c r="F494" s="7">
        <v>2081</v>
      </c>
      <c r="G494" s="7">
        <v>5</v>
      </c>
      <c r="H494" s="18">
        <f t="shared" si="42"/>
        <v>10405</v>
      </c>
      <c r="I494" s="18">
        <f t="shared" si="43"/>
        <v>1500</v>
      </c>
      <c r="J494" s="18">
        <f t="shared" si="44"/>
        <v>3121500</v>
      </c>
      <c r="K494" s="18">
        <f t="shared" si="45"/>
        <v>1.4487962946460398E-3</v>
      </c>
      <c r="L494" s="18">
        <f t="shared" si="46"/>
        <v>0.43463888839381193</v>
      </c>
      <c r="N494">
        <v>25</v>
      </c>
      <c r="P494">
        <v>2081</v>
      </c>
      <c r="Q494">
        <f t="shared" si="47"/>
        <v>0</v>
      </c>
    </row>
    <row r="495" spans="1:17">
      <c r="A495" s="18">
        <v>489</v>
      </c>
      <c r="B495" s="18" t="s">
        <v>1618</v>
      </c>
      <c r="C495" s="7" t="s">
        <v>1230</v>
      </c>
      <c r="D495" s="18" t="s">
        <v>27</v>
      </c>
      <c r="E495" s="18">
        <v>7181824</v>
      </c>
      <c r="F495" s="7">
        <v>2046</v>
      </c>
      <c r="G495" s="7">
        <v>10</v>
      </c>
      <c r="H495" s="18">
        <f t="shared" si="42"/>
        <v>20460</v>
      </c>
      <c r="I495" s="18">
        <f t="shared" si="43"/>
        <v>1800</v>
      </c>
      <c r="J495" s="18">
        <f t="shared" si="44"/>
        <v>3682800</v>
      </c>
      <c r="K495" s="18">
        <f t="shared" si="45"/>
        <v>2.8488584515577102E-3</v>
      </c>
      <c r="L495" s="18">
        <f t="shared" si="46"/>
        <v>0.51279452128038783</v>
      </c>
      <c r="N495">
        <v>30</v>
      </c>
      <c r="P495">
        <v>2046</v>
      </c>
      <c r="Q495">
        <f t="shared" si="47"/>
        <v>0</v>
      </c>
    </row>
    <row r="496" spans="1:17">
      <c r="A496" s="18">
        <v>490</v>
      </c>
      <c r="B496" s="18" t="s">
        <v>1618</v>
      </c>
      <c r="C496" s="7" t="s">
        <v>1231</v>
      </c>
      <c r="D496" s="18" t="s">
        <v>27</v>
      </c>
      <c r="E496" s="18">
        <v>7181824</v>
      </c>
      <c r="F496" s="7">
        <v>2756</v>
      </c>
      <c r="G496" s="7">
        <v>19</v>
      </c>
      <c r="H496" s="18">
        <f t="shared" si="42"/>
        <v>52364</v>
      </c>
      <c r="I496" s="18">
        <f t="shared" si="43"/>
        <v>2820</v>
      </c>
      <c r="J496" s="18">
        <f t="shared" si="44"/>
        <v>7771920</v>
      </c>
      <c r="K496" s="18">
        <f t="shared" si="45"/>
        <v>7.2911839666357737E-3</v>
      </c>
      <c r="L496" s="18">
        <f t="shared" si="46"/>
        <v>1.0821651992585728</v>
      </c>
      <c r="N496">
        <v>47</v>
      </c>
      <c r="P496">
        <v>2756</v>
      </c>
      <c r="Q496">
        <f t="shared" si="47"/>
        <v>0</v>
      </c>
    </row>
    <row r="497" spans="1:17">
      <c r="A497" s="18">
        <v>491</v>
      </c>
      <c r="B497" s="18" t="s">
        <v>1618</v>
      </c>
      <c r="C497" s="7" t="s">
        <v>1232</v>
      </c>
      <c r="D497" s="18" t="s">
        <v>27</v>
      </c>
      <c r="E497" s="18">
        <v>7181824</v>
      </c>
      <c r="F497" s="7">
        <v>3327</v>
      </c>
      <c r="G497" s="7">
        <v>17</v>
      </c>
      <c r="H497" s="18">
        <f t="shared" si="42"/>
        <v>56559</v>
      </c>
      <c r="I497" s="18">
        <f t="shared" si="43"/>
        <v>2760</v>
      </c>
      <c r="J497" s="18">
        <f t="shared" si="44"/>
        <v>9182520</v>
      </c>
      <c r="K497" s="18">
        <f t="shared" si="45"/>
        <v>7.8752974174805725E-3</v>
      </c>
      <c r="L497" s="18">
        <f t="shared" si="46"/>
        <v>1.2785776983674342</v>
      </c>
      <c r="N497">
        <v>46</v>
      </c>
      <c r="P497">
        <v>3327</v>
      </c>
      <c r="Q497">
        <f t="shared" si="47"/>
        <v>0</v>
      </c>
    </row>
    <row r="498" spans="1:17">
      <c r="A498" s="18">
        <v>492</v>
      </c>
      <c r="B498" s="18" t="s">
        <v>1618</v>
      </c>
      <c r="C498" s="7" t="s">
        <v>1233</v>
      </c>
      <c r="D498" s="18" t="s">
        <v>27</v>
      </c>
      <c r="E498" s="18">
        <v>7181824</v>
      </c>
      <c r="F498" s="7">
        <v>8427</v>
      </c>
      <c r="G498" s="7">
        <v>6</v>
      </c>
      <c r="H498" s="18">
        <f t="shared" si="42"/>
        <v>50562</v>
      </c>
      <c r="I498" s="18">
        <f t="shared" si="43"/>
        <v>540</v>
      </c>
      <c r="J498" s="18">
        <f t="shared" si="44"/>
        <v>4550580</v>
      </c>
      <c r="K498" s="18">
        <f t="shared" si="45"/>
        <v>7.0402727775005346E-3</v>
      </c>
      <c r="L498" s="18">
        <f t="shared" si="46"/>
        <v>0.63362454997504813</v>
      </c>
      <c r="N498">
        <v>9</v>
      </c>
      <c r="P498">
        <v>8427</v>
      </c>
      <c r="Q498">
        <f t="shared" si="47"/>
        <v>0</v>
      </c>
    </row>
    <row r="499" spans="1:17">
      <c r="A499" s="18">
        <v>493</v>
      </c>
      <c r="B499" s="18" t="s">
        <v>1618</v>
      </c>
      <c r="C499" s="7" t="s">
        <v>1234</v>
      </c>
      <c r="D499" s="18" t="s">
        <v>27</v>
      </c>
      <c r="E499" s="18">
        <v>7181824</v>
      </c>
      <c r="F499" s="7">
        <v>7925</v>
      </c>
      <c r="G499" s="7">
        <v>9</v>
      </c>
      <c r="H499" s="18">
        <f t="shared" si="42"/>
        <v>71325</v>
      </c>
      <c r="I499" s="18">
        <f t="shared" si="43"/>
        <v>840</v>
      </c>
      <c r="J499" s="18">
        <f t="shared" si="44"/>
        <v>6657000</v>
      </c>
      <c r="K499" s="18">
        <f t="shared" si="45"/>
        <v>9.9313210682968559E-3</v>
      </c>
      <c r="L499" s="18">
        <f t="shared" si="46"/>
        <v>0.92692329970770659</v>
      </c>
      <c r="N499">
        <v>14</v>
      </c>
      <c r="P499">
        <v>7925</v>
      </c>
      <c r="Q499">
        <f t="shared" si="47"/>
        <v>0</v>
      </c>
    </row>
    <row r="500" spans="1:17">
      <c r="A500" s="18">
        <v>494</v>
      </c>
      <c r="B500" s="18" t="s">
        <v>1618</v>
      </c>
      <c r="C500" s="7" t="s">
        <v>889</v>
      </c>
      <c r="D500" s="18" t="s">
        <v>27</v>
      </c>
      <c r="E500" s="18">
        <v>7181824</v>
      </c>
      <c r="F500" s="7">
        <v>7539</v>
      </c>
      <c r="G500" s="7">
        <v>12</v>
      </c>
      <c r="H500" s="18">
        <f t="shared" si="42"/>
        <v>90468</v>
      </c>
      <c r="I500" s="18">
        <f t="shared" si="43"/>
        <v>1080</v>
      </c>
      <c r="J500" s="18">
        <f t="shared" si="44"/>
        <v>8142120</v>
      </c>
      <c r="K500" s="18">
        <f t="shared" si="45"/>
        <v>1.259679992157981E-2</v>
      </c>
      <c r="L500" s="18">
        <f t="shared" si="46"/>
        <v>1.1337119929421828</v>
      </c>
      <c r="N500">
        <v>18</v>
      </c>
      <c r="P500">
        <v>7539</v>
      </c>
      <c r="Q500">
        <f t="shared" si="47"/>
        <v>0</v>
      </c>
    </row>
    <row r="501" spans="1:17">
      <c r="A501" s="18">
        <v>495</v>
      </c>
      <c r="B501" s="18" t="s">
        <v>1618</v>
      </c>
      <c r="C501" s="7" t="s">
        <v>1235</v>
      </c>
      <c r="D501" s="18" t="s">
        <v>27</v>
      </c>
      <c r="E501" s="18">
        <v>7181824</v>
      </c>
      <c r="F501" s="7">
        <v>7544</v>
      </c>
      <c r="G501" s="7">
        <v>5</v>
      </c>
      <c r="H501" s="18">
        <f t="shared" si="42"/>
        <v>37720</v>
      </c>
      <c r="I501" s="18">
        <f t="shared" si="43"/>
        <v>480</v>
      </c>
      <c r="J501" s="18">
        <f t="shared" si="44"/>
        <v>3621120</v>
      </c>
      <c r="K501" s="18">
        <f t="shared" si="45"/>
        <v>5.2521476438297573E-3</v>
      </c>
      <c r="L501" s="18">
        <f t="shared" si="46"/>
        <v>0.50420617380765664</v>
      </c>
      <c r="N501">
        <v>8</v>
      </c>
      <c r="P501">
        <v>7544</v>
      </c>
      <c r="Q501">
        <f t="shared" si="47"/>
        <v>0</v>
      </c>
    </row>
    <row r="502" spans="1:17">
      <c r="A502" s="18">
        <v>496</v>
      </c>
      <c r="B502" s="18" t="s">
        <v>1618</v>
      </c>
      <c r="C502" s="7" t="s">
        <v>1236</v>
      </c>
      <c r="D502" s="18" t="s">
        <v>27</v>
      </c>
      <c r="E502" s="18">
        <v>7181824</v>
      </c>
      <c r="F502" s="7">
        <v>4925</v>
      </c>
      <c r="G502" s="7">
        <v>6</v>
      </c>
      <c r="H502" s="18">
        <f t="shared" si="42"/>
        <v>29550</v>
      </c>
      <c r="I502" s="18">
        <f t="shared" si="43"/>
        <v>600</v>
      </c>
      <c r="J502" s="18">
        <f t="shared" si="44"/>
        <v>2955000</v>
      </c>
      <c r="K502" s="18">
        <f t="shared" si="45"/>
        <v>4.1145536287160479E-3</v>
      </c>
      <c r="L502" s="18">
        <f t="shared" si="46"/>
        <v>0.41145536287160478</v>
      </c>
      <c r="N502">
        <v>10</v>
      </c>
      <c r="P502">
        <v>4925</v>
      </c>
      <c r="Q502">
        <f t="shared" si="47"/>
        <v>0</v>
      </c>
    </row>
    <row r="503" spans="1:17">
      <c r="A503" s="18">
        <v>497</v>
      </c>
      <c r="B503" s="18" t="s">
        <v>1618</v>
      </c>
      <c r="C503" s="7" t="s">
        <v>1237</v>
      </c>
      <c r="D503" s="18" t="s">
        <v>27</v>
      </c>
      <c r="E503" s="18">
        <v>7181824</v>
      </c>
      <c r="F503" s="7">
        <v>4672</v>
      </c>
      <c r="G503" s="7">
        <v>16</v>
      </c>
      <c r="H503" s="18">
        <f t="shared" si="42"/>
        <v>74752</v>
      </c>
      <c r="I503" s="18">
        <f t="shared" si="43"/>
        <v>1800</v>
      </c>
      <c r="J503" s="18">
        <f t="shared" si="44"/>
        <v>8409600</v>
      </c>
      <c r="K503" s="18">
        <f t="shared" si="45"/>
        <v>1.0408497896913097E-2</v>
      </c>
      <c r="L503" s="18">
        <f t="shared" si="46"/>
        <v>1.1709560134027233</v>
      </c>
      <c r="N503">
        <v>30</v>
      </c>
      <c r="P503">
        <v>4672</v>
      </c>
      <c r="Q503">
        <f t="shared" si="47"/>
        <v>0</v>
      </c>
    </row>
    <row r="504" spans="1:17">
      <c r="A504" s="18">
        <v>498</v>
      </c>
      <c r="B504" s="18" t="s">
        <v>1618</v>
      </c>
      <c r="C504" s="7" t="s">
        <v>1238</v>
      </c>
      <c r="D504" s="18" t="s">
        <v>27</v>
      </c>
      <c r="E504" s="18">
        <v>7181824</v>
      </c>
      <c r="F504" s="7">
        <v>2340</v>
      </c>
      <c r="G504" s="7">
        <v>7</v>
      </c>
      <c r="H504" s="18">
        <f t="shared" si="42"/>
        <v>16380</v>
      </c>
      <c r="I504" s="18">
        <f t="shared" si="43"/>
        <v>720</v>
      </c>
      <c r="J504" s="18">
        <f t="shared" si="44"/>
        <v>1684800</v>
      </c>
      <c r="K504" s="18">
        <f t="shared" si="45"/>
        <v>2.2807576459684892E-3</v>
      </c>
      <c r="L504" s="18">
        <f t="shared" si="46"/>
        <v>0.23459221501390176</v>
      </c>
      <c r="N504">
        <v>12</v>
      </c>
      <c r="P504">
        <v>2340</v>
      </c>
      <c r="Q504">
        <f t="shared" si="47"/>
        <v>0</v>
      </c>
    </row>
    <row r="505" spans="1:17">
      <c r="A505" s="18">
        <v>499</v>
      </c>
      <c r="B505" s="18" t="s">
        <v>1618</v>
      </c>
      <c r="C505" s="7" t="s">
        <v>1239</v>
      </c>
      <c r="D505" s="18" t="s">
        <v>27</v>
      </c>
      <c r="E505" s="18">
        <v>7181824</v>
      </c>
      <c r="F505" s="7">
        <v>3215</v>
      </c>
      <c r="G505" s="7">
        <v>13</v>
      </c>
      <c r="H505" s="18">
        <f t="shared" si="42"/>
        <v>41795</v>
      </c>
      <c r="I505" s="18">
        <f t="shared" si="43"/>
        <v>1560</v>
      </c>
      <c r="J505" s="18">
        <f t="shared" si="44"/>
        <v>5015400</v>
      </c>
      <c r="K505" s="18">
        <f t="shared" si="45"/>
        <v>5.8195522474513437E-3</v>
      </c>
      <c r="L505" s="18">
        <f t="shared" si="46"/>
        <v>0.69834626969416125</v>
      </c>
      <c r="N505">
        <v>26</v>
      </c>
      <c r="P505">
        <v>3215</v>
      </c>
      <c r="Q505">
        <f t="shared" si="47"/>
        <v>0</v>
      </c>
    </row>
    <row r="506" spans="1:17">
      <c r="A506" s="18">
        <v>500</v>
      </c>
      <c r="B506" s="18" t="s">
        <v>1618</v>
      </c>
      <c r="C506" s="7" t="s">
        <v>1240</v>
      </c>
      <c r="D506" s="18" t="s">
        <v>27</v>
      </c>
      <c r="E506" s="18">
        <v>7181824</v>
      </c>
      <c r="F506" s="7">
        <v>4712</v>
      </c>
      <c r="G506" s="7">
        <v>12</v>
      </c>
      <c r="H506" s="18">
        <f t="shared" si="42"/>
        <v>56544</v>
      </c>
      <c r="I506" s="18">
        <f t="shared" si="43"/>
        <v>1620</v>
      </c>
      <c r="J506" s="18">
        <f t="shared" si="44"/>
        <v>7633440</v>
      </c>
      <c r="K506" s="18">
        <f t="shared" si="45"/>
        <v>7.873208811577671E-3</v>
      </c>
      <c r="L506" s="18">
        <f t="shared" si="46"/>
        <v>1.0628831895629858</v>
      </c>
      <c r="N506">
        <v>27</v>
      </c>
      <c r="P506">
        <v>4712</v>
      </c>
      <c r="Q506">
        <f t="shared" si="47"/>
        <v>0</v>
      </c>
    </row>
    <row r="507" spans="1:17">
      <c r="A507" s="18">
        <v>501</v>
      </c>
      <c r="B507" s="18" t="s">
        <v>1618</v>
      </c>
      <c r="C507" s="7" t="s">
        <v>1241</v>
      </c>
      <c r="D507" s="18" t="s">
        <v>27</v>
      </c>
      <c r="E507" s="18">
        <v>7181824</v>
      </c>
      <c r="F507" s="7">
        <v>3477</v>
      </c>
      <c r="G507" s="7">
        <v>13</v>
      </c>
      <c r="H507" s="18">
        <f t="shared" si="42"/>
        <v>45201</v>
      </c>
      <c r="I507" s="18">
        <f t="shared" si="43"/>
        <v>1800</v>
      </c>
      <c r="J507" s="18">
        <f t="shared" si="44"/>
        <v>6258600</v>
      </c>
      <c r="K507" s="18">
        <f t="shared" si="45"/>
        <v>6.293805027803522E-3</v>
      </c>
      <c r="L507" s="18">
        <f t="shared" si="46"/>
        <v>0.87144992692664147</v>
      </c>
      <c r="N507">
        <v>30</v>
      </c>
      <c r="P507">
        <v>3477</v>
      </c>
      <c r="Q507">
        <f t="shared" si="47"/>
        <v>0</v>
      </c>
    </row>
    <row r="508" spans="1:17">
      <c r="A508" s="18">
        <v>502</v>
      </c>
      <c r="B508" s="18" t="s">
        <v>1618</v>
      </c>
      <c r="C508" s="7" t="s">
        <v>1242</v>
      </c>
      <c r="D508" s="18" t="s">
        <v>27</v>
      </c>
      <c r="E508" s="18">
        <v>7181824</v>
      </c>
      <c r="F508" s="7">
        <v>2249</v>
      </c>
      <c r="G508" s="7">
        <v>14</v>
      </c>
      <c r="H508" s="18">
        <f t="shared" si="42"/>
        <v>31486</v>
      </c>
      <c r="I508" s="18">
        <f t="shared" si="43"/>
        <v>1740</v>
      </c>
      <c r="J508" s="18">
        <f t="shared" si="44"/>
        <v>3913260</v>
      </c>
      <c r="K508" s="18">
        <f t="shared" si="45"/>
        <v>4.3841230305838742E-3</v>
      </c>
      <c r="L508" s="18">
        <f t="shared" si="46"/>
        <v>0.54488386237256714</v>
      </c>
      <c r="N508">
        <v>29</v>
      </c>
      <c r="P508">
        <v>2249</v>
      </c>
      <c r="Q508">
        <f t="shared" si="47"/>
        <v>0</v>
      </c>
    </row>
    <row r="509" spans="1:17">
      <c r="A509" s="18">
        <v>503</v>
      </c>
      <c r="B509" s="18" t="s">
        <v>1618</v>
      </c>
      <c r="C509" s="7" t="s">
        <v>1243</v>
      </c>
      <c r="D509" s="18" t="s">
        <v>27</v>
      </c>
      <c r="E509" s="18">
        <v>7181824</v>
      </c>
      <c r="F509" s="7">
        <v>2267</v>
      </c>
      <c r="G509" s="7">
        <v>11</v>
      </c>
      <c r="H509" s="18">
        <f t="shared" si="42"/>
        <v>24937</v>
      </c>
      <c r="I509" s="18">
        <f t="shared" si="43"/>
        <v>1500</v>
      </c>
      <c r="J509" s="18">
        <f t="shared" si="44"/>
        <v>3400500</v>
      </c>
      <c r="K509" s="18">
        <f t="shared" si="45"/>
        <v>3.4722376933770584E-3</v>
      </c>
      <c r="L509" s="18">
        <f t="shared" si="46"/>
        <v>0.47348695818778069</v>
      </c>
      <c r="N509">
        <v>25</v>
      </c>
      <c r="P509">
        <v>2267</v>
      </c>
      <c r="Q509">
        <f t="shared" si="47"/>
        <v>0</v>
      </c>
    </row>
    <row r="510" spans="1:17">
      <c r="A510" s="18">
        <v>504</v>
      </c>
      <c r="B510" s="18" t="s">
        <v>1618</v>
      </c>
      <c r="C510" s="7" t="s">
        <v>1244</v>
      </c>
      <c r="D510" s="18" t="s">
        <v>27</v>
      </c>
      <c r="E510" s="18">
        <v>7181824</v>
      </c>
      <c r="F510" s="7">
        <v>3650</v>
      </c>
      <c r="G510" s="7">
        <v>16</v>
      </c>
      <c r="H510" s="18">
        <f t="shared" si="42"/>
        <v>58400</v>
      </c>
      <c r="I510" s="18">
        <f t="shared" si="43"/>
        <v>1680</v>
      </c>
      <c r="J510" s="18">
        <f t="shared" si="44"/>
        <v>6132000</v>
      </c>
      <c r="K510" s="18">
        <f t="shared" si="45"/>
        <v>8.1316389819633562E-3</v>
      </c>
      <c r="L510" s="18">
        <f t="shared" si="46"/>
        <v>0.85382209310615242</v>
      </c>
      <c r="N510">
        <v>28</v>
      </c>
      <c r="P510">
        <v>3650</v>
      </c>
      <c r="Q510">
        <f t="shared" si="47"/>
        <v>0</v>
      </c>
    </row>
    <row r="511" spans="1:17">
      <c r="A511" s="18">
        <v>505</v>
      </c>
      <c r="B511" s="18" t="s">
        <v>1618</v>
      </c>
      <c r="C511" s="7" t="s">
        <v>1245</v>
      </c>
      <c r="D511" s="18" t="s">
        <v>27</v>
      </c>
      <c r="E511" s="18">
        <v>7181824</v>
      </c>
      <c r="F511" s="7">
        <v>6994</v>
      </c>
      <c r="G511" s="7">
        <v>11</v>
      </c>
      <c r="H511" s="18">
        <f t="shared" si="42"/>
        <v>76934</v>
      </c>
      <c r="I511" s="18">
        <f t="shared" si="43"/>
        <v>1440</v>
      </c>
      <c r="J511" s="18">
        <f t="shared" si="44"/>
        <v>10071360</v>
      </c>
      <c r="K511" s="18">
        <f t="shared" si="45"/>
        <v>1.0712320435588507E-2</v>
      </c>
      <c r="L511" s="18">
        <f t="shared" si="46"/>
        <v>1.4023401297497684</v>
      </c>
      <c r="N511">
        <v>24</v>
      </c>
      <c r="P511">
        <v>6994</v>
      </c>
      <c r="Q511">
        <f t="shared" si="47"/>
        <v>0</v>
      </c>
    </row>
    <row r="512" spans="1:17">
      <c r="A512" s="18">
        <v>506</v>
      </c>
      <c r="B512" s="18" t="s">
        <v>1618</v>
      </c>
      <c r="C512" s="7" t="s">
        <v>1246</v>
      </c>
      <c r="D512" s="18" t="s">
        <v>27</v>
      </c>
      <c r="E512" s="18">
        <v>7181824</v>
      </c>
      <c r="F512" s="7">
        <v>3102</v>
      </c>
      <c r="G512" s="7">
        <v>13</v>
      </c>
      <c r="H512" s="18">
        <f t="shared" si="42"/>
        <v>40326</v>
      </c>
      <c r="I512" s="18">
        <f t="shared" si="43"/>
        <v>1200</v>
      </c>
      <c r="J512" s="18">
        <f t="shared" si="44"/>
        <v>3722400</v>
      </c>
      <c r="K512" s="18">
        <f t="shared" si="45"/>
        <v>5.6150081093605192E-3</v>
      </c>
      <c r="L512" s="18">
        <f t="shared" si="46"/>
        <v>0.51830844086404793</v>
      </c>
      <c r="N512">
        <v>20</v>
      </c>
      <c r="P512">
        <v>3102</v>
      </c>
      <c r="Q512">
        <f t="shared" si="47"/>
        <v>0</v>
      </c>
    </row>
    <row r="513" spans="1:17">
      <c r="A513" s="18">
        <v>507</v>
      </c>
      <c r="B513" s="18" t="s">
        <v>1618</v>
      </c>
      <c r="C513" s="7" t="s">
        <v>1247</v>
      </c>
      <c r="D513" s="18" t="s">
        <v>27</v>
      </c>
      <c r="E513" s="18">
        <v>7181824</v>
      </c>
      <c r="F513" s="7">
        <v>3085</v>
      </c>
      <c r="G513" s="7">
        <v>8</v>
      </c>
      <c r="H513" s="18">
        <f t="shared" si="42"/>
        <v>24680</v>
      </c>
      <c r="I513" s="18">
        <f t="shared" si="43"/>
        <v>1080</v>
      </c>
      <c r="J513" s="18">
        <f t="shared" si="44"/>
        <v>3331800</v>
      </c>
      <c r="K513" s="18">
        <f t="shared" si="45"/>
        <v>3.4364529122406788E-3</v>
      </c>
      <c r="L513" s="18">
        <f t="shared" si="46"/>
        <v>0.46392114315249161</v>
      </c>
      <c r="N513">
        <v>18</v>
      </c>
      <c r="P513">
        <v>3085</v>
      </c>
      <c r="Q513">
        <f t="shared" si="47"/>
        <v>0</v>
      </c>
    </row>
    <row r="514" spans="1:17">
      <c r="A514" s="18">
        <v>508</v>
      </c>
      <c r="B514" s="18" t="s">
        <v>1618</v>
      </c>
      <c r="C514" s="7" t="s">
        <v>199</v>
      </c>
      <c r="D514" s="18" t="s">
        <v>27</v>
      </c>
      <c r="E514" s="18">
        <v>7181824</v>
      </c>
      <c r="F514" s="7">
        <v>4800</v>
      </c>
      <c r="G514" s="7">
        <v>15</v>
      </c>
      <c r="H514" s="18">
        <f t="shared" si="42"/>
        <v>72000</v>
      </c>
      <c r="I514" s="18">
        <f t="shared" si="43"/>
        <v>1380</v>
      </c>
      <c r="J514" s="18">
        <f t="shared" si="44"/>
        <v>6624000</v>
      </c>
      <c r="K514" s="18">
        <f t="shared" si="45"/>
        <v>1.0025308333927426E-2</v>
      </c>
      <c r="L514" s="18">
        <f t="shared" si="46"/>
        <v>0.92232836672132312</v>
      </c>
      <c r="N514">
        <v>23</v>
      </c>
      <c r="P514">
        <v>4800</v>
      </c>
      <c r="Q514">
        <f t="shared" si="47"/>
        <v>0</v>
      </c>
    </row>
    <row r="515" spans="1:17">
      <c r="A515" s="18">
        <v>509</v>
      </c>
      <c r="B515" s="18" t="s">
        <v>1618</v>
      </c>
      <c r="C515" s="7" t="s">
        <v>1248</v>
      </c>
      <c r="D515" s="18" t="s">
        <v>27</v>
      </c>
      <c r="E515" s="18">
        <v>7181824</v>
      </c>
      <c r="F515" s="7">
        <v>3179</v>
      </c>
      <c r="G515" s="7">
        <v>10</v>
      </c>
      <c r="H515" s="18">
        <f t="shared" si="42"/>
        <v>31790</v>
      </c>
      <c r="I515" s="18">
        <f t="shared" si="43"/>
        <v>660</v>
      </c>
      <c r="J515" s="18">
        <f t="shared" si="44"/>
        <v>2098140</v>
      </c>
      <c r="K515" s="18">
        <f t="shared" si="45"/>
        <v>4.4264521102160117E-3</v>
      </c>
      <c r="L515" s="18">
        <f t="shared" si="46"/>
        <v>0.2921458392742568</v>
      </c>
      <c r="N515">
        <v>11</v>
      </c>
      <c r="P515">
        <v>3179</v>
      </c>
      <c r="Q515">
        <f t="shared" si="47"/>
        <v>0</v>
      </c>
    </row>
    <row r="516" spans="1:17">
      <c r="A516" s="18">
        <v>510</v>
      </c>
      <c r="B516" s="18" t="s">
        <v>1618</v>
      </c>
      <c r="C516" s="7" t="s">
        <v>589</v>
      </c>
      <c r="D516" s="18" t="s">
        <v>27</v>
      </c>
      <c r="E516" s="18">
        <v>7181824</v>
      </c>
      <c r="F516" s="7">
        <v>5147</v>
      </c>
      <c r="G516" s="7">
        <v>18</v>
      </c>
      <c r="H516" s="18">
        <f t="shared" ref="H516:H578" si="48">G516*F516</f>
        <v>92646</v>
      </c>
      <c r="I516" s="18">
        <f t="shared" ref="I516:I578" si="49">N516*60</f>
        <v>1500</v>
      </c>
      <c r="J516" s="18">
        <f t="shared" ref="J516:J578" si="50">I516*F516</f>
        <v>7720500</v>
      </c>
      <c r="K516" s="18">
        <f t="shared" ref="K516:K578" si="51">H516/E516</f>
        <v>1.2900065498681114E-2</v>
      </c>
      <c r="L516" s="18">
        <f t="shared" ref="L516:L578" si="52">J516/E516</f>
        <v>1.0750054582234263</v>
      </c>
      <c r="N516">
        <v>25</v>
      </c>
      <c r="P516">
        <v>5147</v>
      </c>
      <c r="Q516">
        <f t="shared" si="47"/>
        <v>0</v>
      </c>
    </row>
    <row r="517" spans="1:17">
      <c r="A517" s="18">
        <v>511</v>
      </c>
      <c r="B517" s="18" t="s">
        <v>1618</v>
      </c>
      <c r="C517" s="7" t="s">
        <v>1249</v>
      </c>
      <c r="D517" s="18" t="s">
        <v>27</v>
      </c>
      <c r="E517" s="18">
        <v>7181824</v>
      </c>
      <c r="F517" s="7">
        <v>4859</v>
      </c>
      <c r="G517" s="7">
        <v>31</v>
      </c>
      <c r="H517" s="18">
        <f t="shared" si="48"/>
        <v>150629</v>
      </c>
      <c r="I517" s="18">
        <f t="shared" si="49"/>
        <v>2400</v>
      </c>
      <c r="J517" s="18">
        <f t="shared" si="50"/>
        <v>11661600</v>
      </c>
      <c r="K517" s="18">
        <f t="shared" si="51"/>
        <v>2.097364123654381E-2</v>
      </c>
      <c r="L517" s="18">
        <f t="shared" si="52"/>
        <v>1.6237657731517787</v>
      </c>
      <c r="N517">
        <v>40</v>
      </c>
      <c r="P517">
        <v>4859</v>
      </c>
      <c r="Q517">
        <f t="shared" si="47"/>
        <v>0</v>
      </c>
    </row>
    <row r="518" spans="1:17">
      <c r="A518" s="18">
        <v>512</v>
      </c>
      <c r="B518" s="18" t="s">
        <v>1618</v>
      </c>
      <c r="C518" s="7" t="s">
        <v>1250</v>
      </c>
      <c r="D518" s="18" t="s">
        <v>27</v>
      </c>
      <c r="E518" s="18">
        <v>7181824</v>
      </c>
      <c r="F518" s="7">
        <v>9282</v>
      </c>
      <c r="G518" s="7">
        <v>27</v>
      </c>
      <c r="H518" s="18">
        <f t="shared" si="48"/>
        <v>250614</v>
      </c>
      <c r="I518" s="18">
        <f t="shared" si="49"/>
        <v>2700</v>
      </c>
      <c r="J518" s="18">
        <f t="shared" si="50"/>
        <v>25061400</v>
      </c>
      <c r="K518" s="18">
        <f t="shared" si="51"/>
        <v>3.4895591983317889E-2</v>
      </c>
      <c r="L518" s="18">
        <f t="shared" si="52"/>
        <v>3.4895591983317886</v>
      </c>
      <c r="N518">
        <v>45</v>
      </c>
      <c r="P518">
        <v>9282</v>
      </c>
      <c r="Q518">
        <f t="shared" si="47"/>
        <v>0</v>
      </c>
    </row>
    <row r="519" spans="1:17">
      <c r="A519" s="18">
        <v>513</v>
      </c>
      <c r="B519" s="18" t="s">
        <v>1618</v>
      </c>
      <c r="C519" s="7" t="s">
        <v>1251</v>
      </c>
      <c r="D519" s="18" t="s">
        <v>27</v>
      </c>
      <c r="E519" s="18">
        <v>7181824</v>
      </c>
      <c r="F519" s="7">
        <v>4896</v>
      </c>
      <c r="G519" s="7">
        <v>31</v>
      </c>
      <c r="H519" s="18">
        <f t="shared" si="48"/>
        <v>151776</v>
      </c>
      <c r="I519" s="18">
        <f t="shared" si="49"/>
        <v>2940</v>
      </c>
      <c r="J519" s="18">
        <f t="shared" si="50"/>
        <v>14394240</v>
      </c>
      <c r="K519" s="18">
        <f t="shared" si="51"/>
        <v>2.1133349967919015E-2</v>
      </c>
      <c r="L519" s="18">
        <f t="shared" si="52"/>
        <v>2.0042596421187708</v>
      </c>
      <c r="N519">
        <v>49</v>
      </c>
      <c r="P519">
        <v>4896</v>
      </c>
      <c r="Q519">
        <f t="shared" si="47"/>
        <v>0</v>
      </c>
    </row>
    <row r="520" spans="1:17">
      <c r="A520" s="18">
        <v>514</v>
      </c>
      <c r="B520" s="18" t="s">
        <v>1618</v>
      </c>
      <c r="C520" s="7" t="s">
        <v>1252</v>
      </c>
      <c r="D520" s="18" t="s">
        <v>27</v>
      </c>
      <c r="E520" s="18">
        <v>7181824</v>
      </c>
      <c r="F520" s="7">
        <v>4194</v>
      </c>
      <c r="G520" s="7">
        <v>10</v>
      </c>
      <c r="H520" s="18">
        <f t="shared" si="48"/>
        <v>41940</v>
      </c>
      <c r="I520" s="18">
        <f t="shared" si="49"/>
        <v>1080</v>
      </c>
      <c r="J520" s="18">
        <f t="shared" si="50"/>
        <v>4529520</v>
      </c>
      <c r="K520" s="18">
        <f t="shared" si="51"/>
        <v>5.8397421045127251E-3</v>
      </c>
      <c r="L520" s="18">
        <f t="shared" si="52"/>
        <v>0.63069214728737433</v>
      </c>
      <c r="N520">
        <v>18</v>
      </c>
      <c r="P520">
        <v>4194</v>
      </c>
      <c r="Q520">
        <f t="shared" ref="Q520:Q583" si="53">P520-F520</f>
        <v>0</v>
      </c>
    </row>
    <row r="521" spans="1:17">
      <c r="A521" s="18">
        <v>515</v>
      </c>
      <c r="B521" s="18" t="s">
        <v>1618</v>
      </c>
      <c r="C521" s="7" t="s">
        <v>1253</v>
      </c>
      <c r="D521" s="18" t="s">
        <v>27</v>
      </c>
      <c r="E521" s="18">
        <v>7181824</v>
      </c>
      <c r="F521" s="7">
        <v>5906</v>
      </c>
      <c r="G521" s="7">
        <v>40</v>
      </c>
      <c r="H521" s="18">
        <f t="shared" si="48"/>
        <v>236240</v>
      </c>
      <c r="I521" s="18">
        <f t="shared" si="49"/>
        <v>3180</v>
      </c>
      <c r="J521" s="18">
        <f t="shared" si="50"/>
        <v>18781080</v>
      </c>
      <c r="K521" s="18">
        <f t="shared" si="51"/>
        <v>3.2894150566764098E-2</v>
      </c>
      <c r="L521" s="18">
        <f t="shared" si="52"/>
        <v>2.6150849700577457</v>
      </c>
      <c r="N521">
        <v>53</v>
      </c>
      <c r="P521">
        <v>5906</v>
      </c>
      <c r="Q521">
        <f t="shared" si="53"/>
        <v>0</v>
      </c>
    </row>
    <row r="522" spans="1:17">
      <c r="A522" s="18">
        <v>516</v>
      </c>
      <c r="B522" s="18" t="s">
        <v>1618</v>
      </c>
      <c r="C522" s="7" t="s">
        <v>1254</v>
      </c>
      <c r="D522" s="18" t="s">
        <v>27</v>
      </c>
      <c r="E522" s="18">
        <v>7181824</v>
      </c>
      <c r="F522" s="7">
        <v>5626</v>
      </c>
      <c r="G522" s="7">
        <v>10</v>
      </c>
      <c r="H522" s="18">
        <f t="shared" si="48"/>
        <v>56260</v>
      </c>
      <c r="I522" s="18">
        <f t="shared" si="49"/>
        <v>1080</v>
      </c>
      <c r="J522" s="18">
        <f t="shared" si="50"/>
        <v>6076080</v>
      </c>
      <c r="K522" s="18">
        <f t="shared" si="51"/>
        <v>7.8336645398160692E-3</v>
      </c>
      <c r="L522" s="18">
        <f t="shared" si="52"/>
        <v>0.84603577030013544</v>
      </c>
      <c r="N522">
        <v>18</v>
      </c>
      <c r="P522">
        <v>5626</v>
      </c>
      <c r="Q522">
        <f t="shared" si="53"/>
        <v>0</v>
      </c>
    </row>
    <row r="523" spans="1:17">
      <c r="A523" s="18">
        <v>517</v>
      </c>
      <c r="B523" s="18" t="s">
        <v>1618</v>
      </c>
      <c r="C523" s="7" t="s">
        <v>1255</v>
      </c>
      <c r="D523" s="18" t="s">
        <v>27</v>
      </c>
      <c r="E523" s="18">
        <v>7181824</v>
      </c>
      <c r="F523" s="7">
        <v>5974</v>
      </c>
      <c r="G523" s="7">
        <v>29</v>
      </c>
      <c r="H523" s="18">
        <f t="shared" si="48"/>
        <v>173246</v>
      </c>
      <c r="I523" s="18">
        <f t="shared" si="49"/>
        <v>2160</v>
      </c>
      <c r="J523" s="18">
        <f t="shared" si="50"/>
        <v>12903840</v>
      </c>
      <c r="K523" s="18">
        <f t="shared" si="51"/>
        <v>2.4122841216938761E-2</v>
      </c>
      <c r="L523" s="18">
        <f t="shared" si="52"/>
        <v>1.7967357596064732</v>
      </c>
      <c r="N523">
        <v>36</v>
      </c>
      <c r="P523">
        <v>5974</v>
      </c>
      <c r="Q523">
        <f t="shared" si="53"/>
        <v>0</v>
      </c>
    </row>
    <row r="524" spans="1:17">
      <c r="A524" s="18">
        <v>518</v>
      </c>
      <c r="B524" s="18" t="s">
        <v>1618</v>
      </c>
      <c r="C524" s="7" t="s">
        <v>1256</v>
      </c>
      <c r="D524" s="18" t="s">
        <v>27</v>
      </c>
      <c r="E524" s="18">
        <v>7181824</v>
      </c>
      <c r="F524" s="7">
        <v>7479</v>
      </c>
      <c r="G524" s="7">
        <v>57</v>
      </c>
      <c r="H524" s="18">
        <f t="shared" si="48"/>
        <v>426303</v>
      </c>
      <c r="I524" s="18">
        <f t="shared" si="49"/>
        <v>5040</v>
      </c>
      <c r="J524" s="18">
        <f t="shared" si="50"/>
        <v>37694160</v>
      </c>
      <c r="K524" s="18">
        <f t="shared" si="51"/>
        <v>5.9358597481642544E-2</v>
      </c>
      <c r="L524" s="18">
        <f t="shared" si="52"/>
        <v>5.2485496720610252</v>
      </c>
      <c r="N524">
        <v>84</v>
      </c>
      <c r="P524">
        <v>7479</v>
      </c>
      <c r="Q524">
        <f t="shared" si="53"/>
        <v>0</v>
      </c>
    </row>
    <row r="525" spans="1:17">
      <c r="A525" s="18">
        <v>519</v>
      </c>
      <c r="B525" s="18" t="s">
        <v>1618</v>
      </c>
      <c r="C525" s="7" t="s">
        <v>1257</v>
      </c>
      <c r="D525" s="18" t="s">
        <v>27</v>
      </c>
      <c r="E525" s="18">
        <v>7181824</v>
      </c>
      <c r="F525" s="7">
        <v>1435</v>
      </c>
      <c r="G525" s="7">
        <v>16</v>
      </c>
      <c r="H525" s="18">
        <f t="shared" si="48"/>
        <v>22960</v>
      </c>
      <c r="I525" s="18">
        <f t="shared" si="49"/>
        <v>1620</v>
      </c>
      <c r="J525" s="18">
        <f t="shared" si="50"/>
        <v>2324700</v>
      </c>
      <c r="K525" s="18">
        <f t="shared" si="51"/>
        <v>3.1969594353746344E-3</v>
      </c>
      <c r="L525" s="18">
        <f t="shared" si="52"/>
        <v>0.32369214283168174</v>
      </c>
      <c r="N525">
        <v>27</v>
      </c>
      <c r="P525">
        <v>1435</v>
      </c>
      <c r="Q525">
        <f t="shared" si="53"/>
        <v>0</v>
      </c>
    </row>
    <row r="526" spans="1:17">
      <c r="A526" s="18">
        <v>520</v>
      </c>
      <c r="B526" s="18" t="s">
        <v>1618</v>
      </c>
      <c r="C526" s="7" t="s">
        <v>434</v>
      </c>
      <c r="D526" s="18" t="s">
        <v>27</v>
      </c>
      <c r="E526" s="18">
        <v>7181824</v>
      </c>
      <c r="F526" s="7">
        <v>1328</v>
      </c>
      <c r="G526" s="7">
        <v>6</v>
      </c>
      <c r="H526" s="18">
        <f t="shared" si="48"/>
        <v>7968</v>
      </c>
      <c r="I526" s="18">
        <f t="shared" si="49"/>
        <v>240</v>
      </c>
      <c r="J526" s="18">
        <f t="shared" si="50"/>
        <v>318720</v>
      </c>
      <c r="K526" s="18">
        <f t="shared" si="51"/>
        <v>1.1094674556213018E-3</v>
      </c>
      <c r="L526" s="18">
        <f t="shared" si="52"/>
        <v>4.4378698224852069E-2</v>
      </c>
      <c r="N526">
        <v>4</v>
      </c>
      <c r="P526">
        <v>1328</v>
      </c>
      <c r="Q526">
        <f t="shared" si="53"/>
        <v>0</v>
      </c>
    </row>
    <row r="527" spans="1:17">
      <c r="A527" s="18">
        <v>521</v>
      </c>
      <c r="B527" s="18" t="s">
        <v>1618</v>
      </c>
      <c r="C527" s="7" t="s">
        <v>1258</v>
      </c>
      <c r="D527" s="18" t="s">
        <v>27</v>
      </c>
      <c r="E527" s="18">
        <v>7181824</v>
      </c>
      <c r="F527" s="7">
        <v>9299</v>
      </c>
      <c r="G527" s="7">
        <v>38</v>
      </c>
      <c r="H527" s="18">
        <f t="shared" si="48"/>
        <v>353362</v>
      </c>
      <c r="I527" s="18">
        <f t="shared" si="49"/>
        <v>2880</v>
      </c>
      <c r="J527" s="18">
        <f t="shared" si="50"/>
        <v>26781120</v>
      </c>
      <c r="K527" s="18">
        <f t="shared" si="51"/>
        <v>4.9202263937406433E-2</v>
      </c>
      <c r="L527" s="18">
        <f t="shared" si="52"/>
        <v>3.7290136878876452</v>
      </c>
      <c r="N527">
        <v>48</v>
      </c>
      <c r="P527">
        <v>9299</v>
      </c>
      <c r="Q527">
        <f t="shared" si="53"/>
        <v>0</v>
      </c>
    </row>
    <row r="528" spans="1:17">
      <c r="A528" s="18">
        <v>522</v>
      </c>
      <c r="B528" s="18" t="s">
        <v>1618</v>
      </c>
      <c r="C528" s="7" t="s">
        <v>1259</v>
      </c>
      <c r="D528" s="18" t="s">
        <v>27</v>
      </c>
      <c r="E528" s="18">
        <v>7181824</v>
      </c>
      <c r="F528" s="7">
        <v>5080</v>
      </c>
      <c r="G528" s="7">
        <v>20</v>
      </c>
      <c r="H528" s="18">
        <f t="shared" si="48"/>
        <v>101600</v>
      </c>
      <c r="I528" s="18">
        <f t="shared" si="49"/>
        <v>1980</v>
      </c>
      <c r="J528" s="18">
        <f t="shared" si="50"/>
        <v>10058400</v>
      </c>
      <c r="K528" s="18">
        <f t="shared" si="51"/>
        <v>1.4146823982319812E-2</v>
      </c>
      <c r="L528" s="18">
        <f t="shared" si="52"/>
        <v>1.4005355742496615</v>
      </c>
      <c r="N528">
        <v>33</v>
      </c>
      <c r="P528">
        <v>5080</v>
      </c>
      <c r="Q528">
        <f t="shared" si="53"/>
        <v>0</v>
      </c>
    </row>
    <row r="529" spans="1:17">
      <c r="A529" s="18">
        <v>523</v>
      </c>
      <c r="B529" s="18" t="s">
        <v>1618</v>
      </c>
      <c r="C529" s="7" t="s">
        <v>1260</v>
      </c>
      <c r="D529" s="18" t="s">
        <v>27</v>
      </c>
      <c r="E529" s="18">
        <v>7181824</v>
      </c>
      <c r="F529" s="7">
        <v>4097</v>
      </c>
      <c r="G529" s="7">
        <v>57</v>
      </c>
      <c r="H529" s="18">
        <f t="shared" si="48"/>
        <v>233529</v>
      </c>
      <c r="I529" s="18">
        <f t="shared" si="49"/>
        <v>3840</v>
      </c>
      <c r="J529" s="18">
        <f t="shared" si="50"/>
        <v>15732480</v>
      </c>
      <c r="K529" s="18">
        <f t="shared" si="51"/>
        <v>3.2516669859913028E-2</v>
      </c>
      <c r="L529" s="18">
        <f t="shared" si="52"/>
        <v>2.1905967063520353</v>
      </c>
      <c r="N529">
        <v>64</v>
      </c>
      <c r="P529">
        <v>4097</v>
      </c>
      <c r="Q529">
        <f t="shared" si="53"/>
        <v>0</v>
      </c>
    </row>
    <row r="530" spans="1:17">
      <c r="A530" s="18">
        <v>524</v>
      </c>
      <c r="B530" s="18" t="s">
        <v>1618</v>
      </c>
      <c r="C530" s="7" t="s">
        <v>1261</v>
      </c>
      <c r="D530" s="18" t="s">
        <v>27</v>
      </c>
      <c r="E530" s="18">
        <v>7181824</v>
      </c>
      <c r="F530" s="7">
        <v>4680</v>
      </c>
      <c r="G530" s="7">
        <v>12</v>
      </c>
      <c r="H530" s="18">
        <f t="shared" si="48"/>
        <v>56160</v>
      </c>
      <c r="I530" s="18">
        <f t="shared" si="49"/>
        <v>1440</v>
      </c>
      <c r="J530" s="18">
        <f t="shared" si="50"/>
        <v>6739200</v>
      </c>
      <c r="K530" s="18">
        <f t="shared" si="51"/>
        <v>7.8197405004633916E-3</v>
      </c>
      <c r="L530" s="18">
        <f t="shared" si="52"/>
        <v>0.93836886005560705</v>
      </c>
      <c r="N530">
        <v>24</v>
      </c>
      <c r="P530">
        <v>4680</v>
      </c>
      <c r="Q530">
        <f t="shared" si="53"/>
        <v>0</v>
      </c>
    </row>
    <row r="531" spans="1:17">
      <c r="A531" s="18">
        <v>525</v>
      </c>
      <c r="B531" s="18" t="s">
        <v>1618</v>
      </c>
      <c r="C531" s="7" t="s">
        <v>1262</v>
      </c>
      <c r="D531" s="18" t="s">
        <v>27</v>
      </c>
      <c r="E531" s="18">
        <v>7181824</v>
      </c>
      <c r="F531" s="7">
        <v>4854</v>
      </c>
      <c r="G531" s="7">
        <v>14</v>
      </c>
      <c r="H531" s="18">
        <f t="shared" si="48"/>
        <v>67956</v>
      </c>
      <c r="I531" s="18">
        <f t="shared" si="49"/>
        <v>1500</v>
      </c>
      <c r="J531" s="18">
        <f t="shared" si="50"/>
        <v>7281000</v>
      </c>
      <c r="K531" s="18">
        <f t="shared" si="51"/>
        <v>9.4622201825051693E-3</v>
      </c>
      <c r="L531" s="18">
        <f t="shared" si="52"/>
        <v>1.013809305268411</v>
      </c>
      <c r="N531">
        <v>25</v>
      </c>
      <c r="P531">
        <v>4854</v>
      </c>
      <c r="Q531">
        <f t="shared" si="53"/>
        <v>0</v>
      </c>
    </row>
    <row r="532" spans="1:17">
      <c r="A532" s="18">
        <v>526</v>
      </c>
      <c r="B532" s="18" t="s">
        <v>1618</v>
      </c>
      <c r="C532" s="7" t="s">
        <v>1263</v>
      </c>
      <c r="D532" s="18" t="s">
        <v>27</v>
      </c>
      <c r="E532" s="18">
        <v>7181824</v>
      </c>
      <c r="F532" s="7">
        <v>5934</v>
      </c>
      <c r="G532" s="7">
        <v>18</v>
      </c>
      <c r="H532" s="18">
        <f t="shared" si="48"/>
        <v>106812</v>
      </c>
      <c r="I532" s="18">
        <f t="shared" si="49"/>
        <v>2160</v>
      </c>
      <c r="J532" s="18">
        <f t="shared" si="50"/>
        <v>12817440</v>
      </c>
      <c r="K532" s="18">
        <f t="shared" si="51"/>
        <v>1.4872544913381336E-2</v>
      </c>
      <c r="L532" s="18">
        <f t="shared" si="52"/>
        <v>1.7847053896057603</v>
      </c>
      <c r="N532">
        <v>36</v>
      </c>
      <c r="P532">
        <v>5934</v>
      </c>
      <c r="Q532">
        <f t="shared" si="53"/>
        <v>0</v>
      </c>
    </row>
    <row r="533" spans="1:17">
      <c r="A533" s="18">
        <v>527</v>
      </c>
      <c r="B533" s="18" t="s">
        <v>1618</v>
      </c>
      <c r="C533" s="7" t="s">
        <v>1264</v>
      </c>
      <c r="D533" s="18" t="s">
        <v>27</v>
      </c>
      <c r="E533" s="18">
        <v>7181824</v>
      </c>
      <c r="F533" s="7">
        <v>2636</v>
      </c>
      <c r="G533" s="7">
        <v>15</v>
      </c>
      <c r="H533" s="18">
        <f t="shared" si="48"/>
        <v>39540</v>
      </c>
      <c r="I533" s="18">
        <f t="shared" si="49"/>
        <v>1440</v>
      </c>
      <c r="J533" s="18">
        <f t="shared" si="50"/>
        <v>3795840</v>
      </c>
      <c r="K533" s="18">
        <f t="shared" si="51"/>
        <v>5.5055651600484775E-3</v>
      </c>
      <c r="L533" s="18">
        <f t="shared" si="52"/>
        <v>0.52853425536465393</v>
      </c>
      <c r="N533">
        <v>24</v>
      </c>
      <c r="P533">
        <v>2636</v>
      </c>
      <c r="Q533">
        <f t="shared" si="53"/>
        <v>0</v>
      </c>
    </row>
    <row r="534" spans="1:17">
      <c r="A534" s="18">
        <v>528</v>
      </c>
      <c r="B534" s="18" t="s">
        <v>1618</v>
      </c>
      <c r="C534" s="7" t="s">
        <v>1265</v>
      </c>
      <c r="D534" s="18" t="s">
        <v>27</v>
      </c>
      <c r="E534" s="18">
        <v>7181824</v>
      </c>
      <c r="F534" s="7">
        <v>5123</v>
      </c>
      <c r="G534" s="7">
        <v>14</v>
      </c>
      <c r="H534" s="18">
        <f t="shared" si="48"/>
        <v>71722</v>
      </c>
      <c r="I534" s="18">
        <f t="shared" si="49"/>
        <v>1860</v>
      </c>
      <c r="J534" s="18">
        <f t="shared" si="50"/>
        <v>9528780</v>
      </c>
      <c r="K534" s="18">
        <f t="shared" si="51"/>
        <v>9.9865995045269832E-3</v>
      </c>
      <c r="L534" s="18">
        <f t="shared" si="52"/>
        <v>1.3267910770300135</v>
      </c>
      <c r="N534">
        <v>31</v>
      </c>
      <c r="P534">
        <v>5123</v>
      </c>
      <c r="Q534">
        <f t="shared" si="53"/>
        <v>0</v>
      </c>
    </row>
    <row r="535" spans="1:17">
      <c r="A535" s="18">
        <v>529</v>
      </c>
      <c r="B535" s="18" t="s">
        <v>1618</v>
      </c>
      <c r="C535" s="7" t="s">
        <v>1266</v>
      </c>
      <c r="D535" s="18" t="s">
        <v>27</v>
      </c>
      <c r="E535" s="18">
        <v>7181824</v>
      </c>
      <c r="F535" s="7">
        <v>6265</v>
      </c>
      <c r="G535" s="7">
        <v>6</v>
      </c>
      <c r="H535" s="18">
        <f t="shared" si="48"/>
        <v>37590</v>
      </c>
      <c r="I535" s="18">
        <f t="shared" si="49"/>
        <v>720</v>
      </c>
      <c r="J535" s="18">
        <f t="shared" si="50"/>
        <v>4510800</v>
      </c>
      <c r="K535" s="18">
        <f t="shared" si="51"/>
        <v>5.2340463926712766E-3</v>
      </c>
      <c r="L535" s="18">
        <f t="shared" si="52"/>
        <v>0.62808556712055319</v>
      </c>
      <c r="N535">
        <v>12</v>
      </c>
      <c r="P535">
        <v>6265</v>
      </c>
      <c r="Q535">
        <f t="shared" si="53"/>
        <v>0</v>
      </c>
    </row>
    <row r="536" spans="1:17">
      <c r="A536" s="18">
        <v>530</v>
      </c>
      <c r="B536" s="18" t="s">
        <v>1618</v>
      </c>
      <c r="C536" s="7" t="s">
        <v>1267</v>
      </c>
      <c r="D536" s="18" t="s">
        <v>27</v>
      </c>
      <c r="E536" s="18">
        <v>7181824</v>
      </c>
      <c r="F536" s="7">
        <v>4600</v>
      </c>
      <c r="G536" s="7">
        <v>5</v>
      </c>
      <c r="H536" s="18">
        <f t="shared" si="48"/>
        <v>23000</v>
      </c>
      <c r="I536" s="18">
        <f t="shared" si="49"/>
        <v>600</v>
      </c>
      <c r="J536" s="18">
        <f t="shared" si="50"/>
        <v>2760000</v>
      </c>
      <c r="K536" s="18">
        <f t="shared" si="51"/>
        <v>3.2025290511157054E-3</v>
      </c>
      <c r="L536" s="18">
        <f t="shared" si="52"/>
        <v>0.38430348613388465</v>
      </c>
      <c r="N536">
        <v>10</v>
      </c>
      <c r="P536">
        <v>4600</v>
      </c>
      <c r="Q536">
        <f t="shared" si="53"/>
        <v>0</v>
      </c>
    </row>
    <row r="537" spans="1:17">
      <c r="A537" s="18">
        <v>531</v>
      </c>
      <c r="B537" s="18" t="s">
        <v>1618</v>
      </c>
      <c r="C537" s="7" t="s">
        <v>1268</v>
      </c>
      <c r="D537" s="18" t="s">
        <v>27</v>
      </c>
      <c r="E537" s="18">
        <v>7181824</v>
      </c>
      <c r="F537" s="7">
        <v>5010</v>
      </c>
      <c r="G537" s="7">
        <v>3</v>
      </c>
      <c r="H537" s="18">
        <f t="shared" si="48"/>
        <v>15030</v>
      </c>
      <c r="I537" s="18">
        <f t="shared" si="49"/>
        <v>360</v>
      </c>
      <c r="J537" s="18">
        <f t="shared" si="50"/>
        <v>1803600</v>
      </c>
      <c r="K537" s="18">
        <f t="shared" si="51"/>
        <v>2.0927831147073499E-3</v>
      </c>
      <c r="L537" s="18">
        <f t="shared" si="52"/>
        <v>0.251133973764882</v>
      </c>
      <c r="N537">
        <v>6</v>
      </c>
      <c r="P537">
        <v>5010</v>
      </c>
      <c r="Q537">
        <f t="shared" si="53"/>
        <v>0</v>
      </c>
    </row>
    <row r="538" spans="1:17">
      <c r="A538" s="18">
        <v>532</v>
      </c>
      <c r="B538" s="18" t="s">
        <v>1618</v>
      </c>
      <c r="C538" s="7" t="s">
        <v>1269</v>
      </c>
      <c r="D538" s="18" t="s">
        <v>27</v>
      </c>
      <c r="E538" s="18">
        <v>7181824</v>
      </c>
      <c r="F538" s="7">
        <v>4314</v>
      </c>
      <c r="G538" s="7">
        <v>6</v>
      </c>
      <c r="H538" s="18">
        <f t="shared" si="48"/>
        <v>25884</v>
      </c>
      <c r="I538" s="18">
        <f t="shared" si="49"/>
        <v>720</v>
      </c>
      <c r="J538" s="18">
        <f t="shared" si="50"/>
        <v>3106080</v>
      </c>
      <c r="K538" s="18">
        <f t="shared" si="51"/>
        <v>3.6040983460469095E-3</v>
      </c>
      <c r="L538" s="18">
        <f t="shared" si="52"/>
        <v>0.43249180152562916</v>
      </c>
      <c r="N538">
        <v>12</v>
      </c>
      <c r="P538">
        <v>4314</v>
      </c>
      <c r="Q538">
        <f t="shared" si="53"/>
        <v>0</v>
      </c>
    </row>
    <row r="539" spans="1:17">
      <c r="A539" s="18">
        <v>533</v>
      </c>
      <c r="B539" s="18" t="s">
        <v>1618</v>
      </c>
      <c r="C539" s="7" t="s">
        <v>1270</v>
      </c>
      <c r="D539" s="18" t="s">
        <v>27</v>
      </c>
      <c r="E539" s="18">
        <v>7181824</v>
      </c>
      <c r="F539" s="7">
        <v>7161</v>
      </c>
      <c r="G539" s="7">
        <v>0</v>
      </c>
      <c r="H539" s="18">
        <f t="shared" si="48"/>
        <v>0</v>
      </c>
      <c r="I539" s="18">
        <f t="shared" si="49"/>
        <v>0</v>
      </c>
      <c r="J539" s="18">
        <f t="shared" si="50"/>
        <v>0</v>
      </c>
      <c r="K539" s="18">
        <f t="shared" si="51"/>
        <v>0</v>
      </c>
      <c r="L539" s="18">
        <f t="shared" si="52"/>
        <v>0</v>
      </c>
      <c r="N539">
        <v>0</v>
      </c>
      <c r="P539">
        <v>7161</v>
      </c>
      <c r="Q539">
        <f t="shared" si="53"/>
        <v>0</v>
      </c>
    </row>
    <row r="540" spans="1:17">
      <c r="A540" s="18">
        <v>534</v>
      </c>
      <c r="B540" s="18" t="s">
        <v>1619</v>
      </c>
      <c r="C540" s="7" t="s">
        <v>1271</v>
      </c>
      <c r="D540" s="18" t="s">
        <v>27</v>
      </c>
      <c r="E540" s="18">
        <v>7181824</v>
      </c>
      <c r="F540" s="7">
        <v>6124</v>
      </c>
      <c r="G540" s="7">
        <v>197</v>
      </c>
      <c r="H540" s="18">
        <f t="shared" si="48"/>
        <v>1206428</v>
      </c>
      <c r="I540" s="18">
        <f t="shared" si="49"/>
        <v>12300</v>
      </c>
      <c r="J540" s="18">
        <f t="shared" si="50"/>
        <v>75325200</v>
      </c>
      <c r="K540" s="18">
        <f t="shared" si="51"/>
        <v>0.16798350948171384</v>
      </c>
      <c r="L540" s="18">
        <f t="shared" si="52"/>
        <v>10.488310490482641</v>
      </c>
      <c r="N540">
        <v>205</v>
      </c>
      <c r="P540">
        <v>6124</v>
      </c>
      <c r="Q540">
        <f t="shared" si="53"/>
        <v>0</v>
      </c>
    </row>
    <row r="541" spans="1:17">
      <c r="A541" s="18">
        <v>535</v>
      </c>
      <c r="B541" s="18" t="s">
        <v>1619</v>
      </c>
      <c r="C541" s="7" t="s">
        <v>1272</v>
      </c>
      <c r="D541" s="18" t="s">
        <v>27</v>
      </c>
      <c r="E541" s="18">
        <v>7181824</v>
      </c>
      <c r="F541" s="7">
        <v>6072</v>
      </c>
      <c r="G541" s="7">
        <v>235</v>
      </c>
      <c r="H541" s="18">
        <f t="shared" si="48"/>
        <v>1426920</v>
      </c>
      <c r="I541" s="18">
        <f t="shared" si="49"/>
        <v>9420</v>
      </c>
      <c r="J541" s="18">
        <f t="shared" si="50"/>
        <v>57198240</v>
      </c>
      <c r="K541" s="18">
        <f t="shared" si="51"/>
        <v>0.19868490233121835</v>
      </c>
      <c r="L541" s="18">
        <f t="shared" si="52"/>
        <v>7.9643054466386252</v>
      </c>
      <c r="N541">
        <v>157</v>
      </c>
      <c r="P541">
        <v>6072</v>
      </c>
      <c r="Q541">
        <f t="shared" si="53"/>
        <v>0</v>
      </c>
    </row>
    <row r="542" spans="1:17">
      <c r="A542" s="18">
        <v>536</v>
      </c>
      <c r="B542" s="18" t="s">
        <v>1619</v>
      </c>
      <c r="C542" s="7" t="s">
        <v>1066</v>
      </c>
      <c r="D542" s="18" t="s">
        <v>27</v>
      </c>
      <c r="E542" s="18">
        <v>7181824</v>
      </c>
      <c r="F542" s="7">
        <v>6798</v>
      </c>
      <c r="G542" s="7">
        <v>37</v>
      </c>
      <c r="H542" s="18">
        <f t="shared" si="48"/>
        <v>251526</v>
      </c>
      <c r="I542" s="18">
        <f t="shared" si="49"/>
        <v>7500</v>
      </c>
      <c r="J542" s="18">
        <f t="shared" si="50"/>
        <v>50985000</v>
      </c>
      <c r="K542" s="18">
        <f t="shared" si="51"/>
        <v>3.5022579222214301E-2</v>
      </c>
      <c r="L542" s="18">
        <f t="shared" si="52"/>
        <v>7.0991714639623584</v>
      </c>
      <c r="N542">
        <v>125</v>
      </c>
      <c r="P542">
        <v>6798</v>
      </c>
      <c r="Q542">
        <f t="shared" si="53"/>
        <v>0</v>
      </c>
    </row>
    <row r="543" spans="1:17">
      <c r="A543" s="18">
        <v>537</v>
      </c>
      <c r="B543" s="18" t="s">
        <v>1619</v>
      </c>
      <c r="C543" s="7" t="s">
        <v>1273</v>
      </c>
      <c r="D543" s="18" t="s">
        <v>27</v>
      </c>
      <c r="E543" s="18">
        <v>7181824</v>
      </c>
      <c r="F543" s="7">
        <v>542</v>
      </c>
      <c r="G543" s="7">
        <v>24</v>
      </c>
      <c r="H543" s="18">
        <f t="shared" si="48"/>
        <v>13008</v>
      </c>
      <c r="I543" s="18">
        <f t="shared" si="49"/>
        <v>2220</v>
      </c>
      <c r="J543" s="18">
        <f t="shared" si="50"/>
        <v>1203240</v>
      </c>
      <c r="K543" s="18">
        <f t="shared" si="51"/>
        <v>1.8112390389962215E-3</v>
      </c>
      <c r="L543" s="18">
        <f t="shared" si="52"/>
        <v>0.16753961110715049</v>
      </c>
      <c r="N543">
        <v>37</v>
      </c>
      <c r="P543">
        <v>542</v>
      </c>
      <c r="Q543">
        <f t="shared" si="53"/>
        <v>0</v>
      </c>
    </row>
    <row r="544" spans="1:17">
      <c r="A544" s="18">
        <v>538</v>
      </c>
      <c r="B544" s="18" t="s">
        <v>1619</v>
      </c>
      <c r="C544" s="7" t="s">
        <v>1274</v>
      </c>
      <c r="D544" s="18" t="s">
        <v>27</v>
      </c>
      <c r="E544" s="18">
        <v>7181824</v>
      </c>
      <c r="F544" s="7">
        <v>5508</v>
      </c>
      <c r="G544" s="7">
        <v>205</v>
      </c>
      <c r="H544" s="18">
        <f t="shared" si="48"/>
        <v>1129140</v>
      </c>
      <c r="I544" s="18">
        <f t="shared" si="49"/>
        <v>11820</v>
      </c>
      <c r="J544" s="18">
        <f t="shared" si="50"/>
        <v>65104560</v>
      </c>
      <c r="K544" s="18">
        <f t="shared" si="51"/>
        <v>0.15722189794681685</v>
      </c>
      <c r="L544" s="18">
        <f t="shared" si="52"/>
        <v>9.0651845547871961</v>
      </c>
      <c r="N544">
        <v>197</v>
      </c>
      <c r="P544">
        <v>5508</v>
      </c>
      <c r="Q544">
        <f t="shared" si="53"/>
        <v>0</v>
      </c>
    </row>
    <row r="545" spans="1:17">
      <c r="A545" s="18">
        <v>539</v>
      </c>
      <c r="B545" s="18" t="s">
        <v>1619</v>
      </c>
      <c r="C545" s="7" t="s">
        <v>1275</v>
      </c>
      <c r="D545" s="18" t="s">
        <v>27</v>
      </c>
      <c r="E545" s="18">
        <v>7181824</v>
      </c>
      <c r="F545" s="7">
        <v>5309</v>
      </c>
      <c r="G545" s="7">
        <v>18</v>
      </c>
      <c r="H545" s="18">
        <f t="shared" si="48"/>
        <v>95562</v>
      </c>
      <c r="I545" s="18">
        <f t="shared" si="49"/>
        <v>2640</v>
      </c>
      <c r="J545" s="18">
        <f t="shared" si="50"/>
        <v>14015760</v>
      </c>
      <c r="K545" s="18">
        <f t="shared" si="51"/>
        <v>1.3306090486205176E-2</v>
      </c>
      <c r="L545" s="18">
        <f t="shared" si="52"/>
        <v>1.9515599379767592</v>
      </c>
      <c r="N545">
        <v>44</v>
      </c>
      <c r="P545">
        <v>5309</v>
      </c>
      <c r="Q545">
        <f t="shared" si="53"/>
        <v>0</v>
      </c>
    </row>
    <row r="546" spans="1:17">
      <c r="A546" s="18">
        <v>540</v>
      </c>
      <c r="B546" s="18" t="s">
        <v>1619</v>
      </c>
      <c r="C546" s="7" t="s">
        <v>1276</v>
      </c>
      <c r="D546" s="18" t="s">
        <v>27</v>
      </c>
      <c r="E546" s="18">
        <v>7181824</v>
      </c>
      <c r="F546" s="7">
        <v>6784</v>
      </c>
      <c r="G546" s="7">
        <v>61</v>
      </c>
      <c r="H546" s="18">
        <f t="shared" si="48"/>
        <v>413824</v>
      </c>
      <c r="I546" s="18">
        <f t="shared" si="49"/>
        <v>8100</v>
      </c>
      <c r="J546" s="18">
        <f t="shared" si="50"/>
        <v>54950400</v>
      </c>
      <c r="K546" s="18">
        <f t="shared" si="51"/>
        <v>5.7621016610821987E-2</v>
      </c>
      <c r="L546" s="18">
        <f t="shared" si="52"/>
        <v>7.6513153204534117</v>
      </c>
      <c r="N546">
        <v>135</v>
      </c>
      <c r="P546">
        <v>6784</v>
      </c>
      <c r="Q546">
        <f t="shared" si="53"/>
        <v>0</v>
      </c>
    </row>
    <row r="547" spans="1:17">
      <c r="A547" s="18">
        <v>541</v>
      </c>
      <c r="B547" s="18" t="s">
        <v>1619</v>
      </c>
      <c r="C547" s="7" t="s">
        <v>1277</v>
      </c>
      <c r="D547" s="18" t="s">
        <v>27</v>
      </c>
      <c r="E547" s="18">
        <v>7181824</v>
      </c>
      <c r="F547" s="7">
        <v>6992</v>
      </c>
      <c r="G547" s="7">
        <v>32</v>
      </c>
      <c r="H547" s="18">
        <f t="shared" si="48"/>
        <v>223744</v>
      </c>
      <c r="I547" s="18">
        <f t="shared" si="49"/>
        <v>5880</v>
      </c>
      <c r="J547" s="18">
        <f t="shared" si="50"/>
        <v>41112960</v>
      </c>
      <c r="K547" s="18">
        <f t="shared" si="51"/>
        <v>3.1154202609253584E-2</v>
      </c>
      <c r="L547" s="18">
        <f t="shared" si="52"/>
        <v>5.7245847294503456</v>
      </c>
      <c r="N547">
        <v>98</v>
      </c>
      <c r="P547">
        <v>6992</v>
      </c>
      <c r="Q547">
        <f t="shared" si="53"/>
        <v>0</v>
      </c>
    </row>
    <row r="548" spans="1:17">
      <c r="A548" s="18">
        <v>542</v>
      </c>
      <c r="B548" s="18" t="s">
        <v>1619</v>
      </c>
      <c r="C548" s="7" t="s">
        <v>1278</v>
      </c>
      <c r="D548" s="18" t="s">
        <v>27</v>
      </c>
      <c r="E548" s="18">
        <v>7181824</v>
      </c>
      <c r="F548" s="7">
        <v>8048</v>
      </c>
      <c r="G548" s="7">
        <v>31</v>
      </c>
      <c r="H548" s="18">
        <f t="shared" si="48"/>
        <v>249488</v>
      </c>
      <c r="I548" s="18">
        <f t="shared" si="49"/>
        <v>6960</v>
      </c>
      <c r="J548" s="18">
        <f t="shared" si="50"/>
        <v>56014080</v>
      </c>
      <c r="K548" s="18">
        <f t="shared" si="51"/>
        <v>3.4738807300206745E-2</v>
      </c>
      <c r="L548" s="18">
        <f t="shared" si="52"/>
        <v>7.7994225422399657</v>
      </c>
      <c r="N548">
        <v>116</v>
      </c>
      <c r="P548">
        <v>8048</v>
      </c>
      <c r="Q548">
        <f t="shared" si="53"/>
        <v>0</v>
      </c>
    </row>
    <row r="549" spans="1:17">
      <c r="A549" s="18">
        <v>543</v>
      </c>
      <c r="B549" s="18" t="s">
        <v>1619</v>
      </c>
      <c r="C549" s="7" t="s">
        <v>1279</v>
      </c>
      <c r="D549" s="18" t="s">
        <v>27</v>
      </c>
      <c r="E549" s="18">
        <v>7181824</v>
      </c>
      <c r="F549" s="7">
        <v>5973</v>
      </c>
      <c r="G549" s="7">
        <v>27</v>
      </c>
      <c r="H549" s="18">
        <f t="shared" si="48"/>
        <v>161271</v>
      </c>
      <c r="I549" s="18">
        <f t="shared" si="49"/>
        <v>5460</v>
      </c>
      <c r="J549" s="18">
        <f t="shared" si="50"/>
        <v>32612580</v>
      </c>
      <c r="K549" s="18">
        <f t="shared" si="51"/>
        <v>2.2455437504455694E-2</v>
      </c>
      <c r="L549" s="18">
        <f t="shared" si="52"/>
        <v>4.5409884731232619</v>
      </c>
      <c r="N549">
        <v>91</v>
      </c>
      <c r="P549">
        <v>5973</v>
      </c>
      <c r="Q549">
        <f t="shared" si="53"/>
        <v>0</v>
      </c>
    </row>
    <row r="550" spans="1:17">
      <c r="A550" s="18">
        <v>544</v>
      </c>
      <c r="B550" s="18" t="s">
        <v>1619</v>
      </c>
      <c r="C550" s="7" t="s">
        <v>1280</v>
      </c>
      <c r="D550" s="18" t="s">
        <v>27</v>
      </c>
      <c r="E550" s="18">
        <v>7181824</v>
      </c>
      <c r="F550" s="7">
        <v>2539</v>
      </c>
      <c r="G550" s="7">
        <v>48</v>
      </c>
      <c r="H550" s="18">
        <f t="shared" si="48"/>
        <v>121872</v>
      </c>
      <c r="I550" s="18">
        <f t="shared" si="49"/>
        <v>2700</v>
      </c>
      <c r="J550" s="18">
        <f t="shared" si="50"/>
        <v>6855300</v>
      </c>
      <c r="K550" s="18">
        <f t="shared" si="51"/>
        <v>1.6969505239894489E-2</v>
      </c>
      <c r="L550" s="18">
        <f t="shared" si="52"/>
        <v>0.95453466974406498</v>
      </c>
      <c r="N550">
        <v>45</v>
      </c>
      <c r="P550">
        <v>2539</v>
      </c>
      <c r="Q550">
        <f t="shared" si="53"/>
        <v>0</v>
      </c>
    </row>
    <row r="551" spans="1:17">
      <c r="A551" s="18">
        <v>545</v>
      </c>
      <c r="B551" s="18" t="s">
        <v>1619</v>
      </c>
      <c r="C551" s="7" t="s">
        <v>1281</v>
      </c>
      <c r="D551" s="18" t="s">
        <v>27</v>
      </c>
      <c r="E551" s="18">
        <v>7181824</v>
      </c>
      <c r="F551" s="7">
        <v>7486</v>
      </c>
      <c r="G551" s="7">
        <v>70</v>
      </c>
      <c r="H551" s="18">
        <f t="shared" si="48"/>
        <v>524020</v>
      </c>
      <c r="I551" s="18">
        <f t="shared" si="49"/>
        <v>6300</v>
      </c>
      <c r="J551" s="18">
        <f t="shared" si="50"/>
        <v>47161800</v>
      </c>
      <c r="K551" s="18">
        <f t="shared" si="51"/>
        <v>7.2964751015897916E-2</v>
      </c>
      <c r="L551" s="18">
        <f t="shared" si="52"/>
        <v>6.5668275914308119</v>
      </c>
      <c r="N551">
        <v>105</v>
      </c>
      <c r="P551">
        <v>7486</v>
      </c>
      <c r="Q551">
        <f t="shared" si="53"/>
        <v>0</v>
      </c>
    </row>
    <row r="552" spans="1:17">
      <c r="A552" s="18">
        <v>546</v>
      </c>
      <c r="B552" s="18" t="s">
        <v>1619</v>
      </c>
      <c r="C552" s="7" t="s">
        <v>1282</v>
      </c>
      <c r="D552" s="18" t="s">
        <v>27</v>
      </c>
      <c r="E552" s="18">
        <v>7181824</v>
      </c>
      <c r="F552" s="7">
        <v>3887</v>
      </c>
      <c r="G552" s="7">
        <v>157</v>
      </c>
      <c r="H552" s="18">
        <f t="shared" si="48"/>
        <v>610259</v>
      </c>
      <c r="I552" s="18">
        <f t="shared" si="49"/>
        <v>9000</v>
      </c>
      <c r="J552" s="18">
        <f t="shared" si="50"/>
        <v>34983000</v>
      </c>
      <c r="K552" s="18">
        <f t="shared" si="51"/>
        <v>8.4972703313253017E-2</v>
      </c>
      <c r="L552" s="18">
        <f t="shared" si="52"/>
        <v>4.8710466867469879</v>
      </c>
      <c r="N552">
        <v>150</v>
      </c>
      <c r="P552">
        <v>3887</v>
      </c>
      <c r="Q552">
        <f t="shared" si="53"/>
        <v>0</v>
      </c>
    </row>
    <row r="553" spans="1:17">
      <c r="A553" s="18">
        <v>547</v>
      </c>
      <c r="B553" s="18" t="s">
        <v>1619</v>
      </c>
      <c r="C553" s="7" t="s">
        <v>587</v>
      </c>
      <c r="D553" s="18" t="s">
        <v>27</v>
      </c>
      <c r="E553" s="18">
        <v>7181824</v>
      </c>
      <c r="F553" s="7">
        <v>3563</v>
      </c>
      <c r="G553" s="7">
        <v>80</v>
      </c>
      <c r="H553" s="18">
        <f t="shared" si="48"/>
        <v>285040</v>
      </c>
      <c r="I553" s="18">
        <f t="shared" si="49"/>
        <v>4680</v>
      </c>
      <c r="J553" s="18">
        <f t="shared" si="50"/>
        <v>16674840</v>
      </c>
      <c r="K553" s="18">
        <f t="shared" si="51"/>
        <v>3.9689081770870466E-2</v>
      </c>
      <c r="L553" s="18">
        <f t="shared" si="52"/>
        <v>2.3218112835959221</v>
      </c>
      <c r="N553">
        <v>78</v>
      </c>
      <c r="P553">
        <v>3563</v>
      </c>
      <c r="Q553">
        <f t="shared" si="53"/>
        <v>0</v>
      </c>
    </row>
    <row r="554" spans="1:17">
      <c r="A554" s="18">
        <v>548</v>
      </c>
      <c r="B554" s="18" t="s">
        <v>1619</v>
      </c>
      <c r="C554" s="7" t="s">
        <v>1283</v>
      </c>
      <c r="D554" s="18" t="s">
        <v>27</v>
      </c>
      <c r="E554" s="18">
        <v>7181824</v>
      </c>
      <c r="F554" s="7">
        <v>4615</v>
      </c>
      <c r="G554" s="7">
        <v>70</v>
      </c>
      <c r="H554" s="18">
        <f t="shared" si="48"/>
        <v>323050</v>
      </c>
      <c r="I554" s="18">
        <f t="shared" si="49"/>
        <v>4320</v>
      </c>
      <c r="J554" s="18">
        <f t="shared" si="50"/>
        <v>19936800</v>
      </c>
      <c r="K554" s="18">
        <f t="shared" si="51"/>
        <v>4.4981609128822986E-2</v>
      </c>
      <c r="L554" s="18">
        <f t="shared" si="52"/>
        <v>2.7760078776645041</v>
      </c>
      <c r="N554">
        <v>72</v>
      </c>
      <c r="P554">
        <v>4615</v>
      </c>
      <c r="Q554">
        <f t="shared" si="53"/>
        <v>0</v>
      </c>
    </row>
    <row r="555" spans="1:17">
      <c r="A555" s="18">
        <v>549</v>
      </c>
      <c r="B555" s="18" t="s">
        <v>1619</v>
      </c>
      <c r="C555" s="7" t="s">
        <v>1284</v>
      </c>
      <c r="D555" s="18" t="s">
        <v>27</v>
      </c>
      <c r="E555" s="18">
        <v>7181824</v>
      </c>
      <c r="F555" s="7">
        <v>867</v>
      </c>
      <c r="G555" s="7">
        <v>80</v>
      </c>
      <c r="H555" s="18">
        <f t="shared" si="48"/>
        <v>69360</v>
      </c>
      <c r="I555" s="18">
        <f t="shared" si="49"/>
        <v>4080</v>
      </c>
      <c r="J555" s="18">
        <f t="shared" si="50"/>
        <v>3537360</v>
      </c>
      <c r="K555" s="18">
        <f t="shared" si="51"/>
        <v>9.6577136950167525E-3</v>
      </c>
      <c r="L555" s="18">
        <f t="shared" si="52"/>
        <v>0.49254339844585443</v>
      </c>
      <c r="N555">
        <v>68</v>
      </c>
      <c r="P555">
        <v>867</v>
      </c>
      <c r="Q555">
        <f t="shared" si="53"/>
        <v>0</v>
      </c>
    </row>
    <row r="556" spans="1:17">
      <c r="A556" s="18">
        <v>550</v>
      </c>
      <c r="B556" s="18" t="s">
        <v>1619</v>
      </c>
      <c r="C556" s="7" t="s">
        <v>1285</v>
      </c>
      <c r="D556" s="18" t="s">
        <v>27</v>
      </c>
      <c r="E556" s="18">
        <v>7181824</v>
      </c>
      <c r="F556" s="7">
        <v>8119</v>
      </c>
      <c r="G556" s="7">
        <v>250</v>
      </c>
      <c r="H556" s="18">
        <f t="shared" si="48"/>
        <v>2029750</v>
      </c>
      <c r="I556" s="18">
        <f t="shared" si="49"/>
        <v>11220</v>
      </c>
      <c r="J556" s="18">
        <f t="shared" si="50"/>
        <v>91095180</v>
      </c>
      <c r="K556" s="18">
        <f t="shared" si="51"/>
        <v>0.28262318876096099</v>
      </c>
      <c r="L556" s="18">
        <f t="shared" si="52"/>
        <v>12.68412871159193</v>
      </c>
      <c r="N556">
        <v>187</v>
      </c>
      <c r="P556">
        <v>8119</v>
      </c>
      <c r="Q556">
        <f t="shared" si="53"/>
        <v>0</v>
      </c>
    </row>
    <row r="557" spans="1:17">
      <c r="A557" s="18">
        <v>551</v>
      </c>
      <c r="B557" s="18" t="s">
        <v>1619</v>
      </c>
      <c r="C557" s="7" t="s">
        <v>1286</v>
      </c>
      <c r="D557" s="18" t="s">
        <v>27</v>
      </c>
      <c r="E557" s="18">
        <v>7181824</v>
      </c>
      <c r="F557" s="7">
        <v>3609</v>
      </c>
      <c r="G557" s="7">
        <v>80</v>
      </c>
      <c r="H557" s="18">
        <f t="shared" si="48"/>
        <v>288720</v>
      </c>
      <c r="I557" s="18">
        <f t="shared" si="49"/>
        <v>4020</v>
      </c>
      <c r="J557" s="18">
        <f t="shared" si="50"/>
        <v>14508180</v>
      </c>
      <c r="K557" s="18">
        <f t="shared" si="51"/>
        <v>4.0201486419048978E-2</v>
      </c>
      <c r="L557" s="18">
        <f t="shared" si="52"/>
        <v>2.0201246925572112</v>
      </c>
      <c r="N557">
        <v>67</v>
      </c>
      <c r="P557">
        <v>3609</v>
      </c>
      <c r="Q557">
        <f t="shared" si="53"/>
        <v>0</v>
      </c>
    </row>
    <row r="558" spans="1:17">
      <c r="A558" s="18">
        <v>552</v>
      </c>
      <c r="B558" s="18" t="s">
        <v>1619</v>
      </c>
      <c r="C558" s="7" t="s">
        <v>1287</v>
      </c>
      <c r="D558" s="18" t="s">
        <v>27</v>
      </c>
      <c r="E558" s="18">
        <v>7181824</v>
      </c>
      <c r="F558" s="7">
        <v>6890</v>
      </c>
      <c r="G558" s="7">
        <v>42</v>
      </c>
      <c r="H558" s="18">
        <f t="shared" si="48"/>
        <v>289380</v>
      </c>
      <c r="I558" s="18">
        <f t="shared" si="49"/>
        <v>8100</v>
      </c>
      <c r="J558" s="18">
        <f t="shared" si="50"/>
        <v>55809000</v>
      </c>
      <c r="K558" s="18">
        <f t="shared" si="51"/>
        <v>4.0293385078776646E-2</v>
      </c>
      <c r="L558" s="18">
        <f t="shared" si="52"/>
        <v>7.7708671223354955</v>
      </c>
      <c r="N558">
        <v>135</v>
      </c>
      <c r="P558">
        <v>6890</v>
      </c>
      <c r="Q558">
        <f t="shared" si="53"/>
        <v>0</v>
      </c>
    </row>
    <row r="559" spans="1:17">
      <c r="A559" s="18">
        <v>553</v>
      </c>
      <c r="B559" s="18" t="s">
        <v>1619</v>
      </c>
      <c r="C559" s="7" t="s">
        <v>1288</v>
      </c>
      <c r="D559" s="18" t="s">
        <v>27</v>
      </c>
      <c r="E559" s="18">
        <v>7181824</v>
      </c>
      <c r="F559" s="7">
        <v>5048</v>
      </c>
      <c r="G559" s="7">
        <v>41</v>
      </c>
      <c r="H559" s="18">
        <f t="shared" si="48"/>
        <v>206968</v>
      </c>
      <c r="I559" s="18">
        <f t="shared" si="49"/>
        <v>5760</v>
      </c>
      <c r="J559" s="18">
        <f t="shared" si="50"/>
        <v>29076480</v>
      </c>
      <c r="K559" s="18">
        <f t="shared" si="51"/>
        <v>2.8818305767448493E-2</v>
      </c>
      <c r="L559" s="18">
        <f t="shared" si="52"/>
        <v>4.0486205175732515</v>
      </c>
      <c r="N559">
        <v>96</v>
      </c>
      <c r="P559">
        <v>5048</v>
      </c>
      <c r="Q559">
        <f t="shared" si="53"/>
        <v>0</v>
      </c>
    </row>
    <row r="560" spans="1:17">
      <c r="A560" s="18">
        <v>554</v>
      </c>
      <c r="B560" s="18" t="s">
        <v>1619</v>
      </c>
      <c r="C560" s="7" t="s">
        <v>789</v>
      </c>
      <c r="D560" s="18" t="s">
        <v>27</v>
      </c>
      <c r="E560" s="18">
        <v>7181824</v>
      </c>
      <c r="F560" s="7">
        <v>8427</v>
      </c>
      <c r="G560" s="7">
        <v>56</v>
      </c>
      <c r="H560" s="18">
        <f t="shared" si="48"/>
        <v>471912</v>
      </c>
      <c r="I560" s="18">
        <f t="shared" si="49"/>
        <v>5100</v>
      </c>
      <c r="J560" s="18">
        <f t="shared" si="50"/>
        <v>42977700</v>
      </c>
      <c r="K560" s="18">
        <f t="shared" si="51"/>
        <v>6.5709212590004992E-2</v>
      </c>
      <c r="L560" s="18">
        <f t="shared" si="52"/>
        <v>5.9842318608754548</v>
      </c>
      <c r="N560">
        <v>85</v>
      </c>
      <c r="P560">
        <v>8427</v>
      </c>
      <c r="Q560">
        <f t="shared" si="53"/>
        <v>0</v>
      </c>
    </row>
    <row r="561" spans="1:17">
      <c r="A561" s="18">
        <v>555</v>
      </c>
      <c r="B561" s="18" t="s">
        <v>1619</v>
      </c>
      <c r="C561" s="7" t="s">
        <v>1289</v>
      </c>
      <c r="D561" s="18" t="s">
        <v>27</v>
      </c>
      <c r="E561" s="18">
        <v>7181824</v>
      </c>
      <c r="F561" s="7">
        <v>5687</v>
      </c>
      <c r="G561" s="7">
        <v>72</v>
      </c>
      <c r="H561" s="18">
        <f t="shared" si="48"/>
        <v>409464</v>
      </c>
      <c r="I561" s="18">
        <f t="shared" si="49"/>
        <v>8700</v>
      </c>
      <c r="J561" s="18">
        <f t="shared" si="50"/>
        <v>49476900</v>
      </c>
      <c r="K561" s="18">
        <f t="shared" si="51"/>
        <v>5.7013928495045267E-2</v>
      </c>
      <c r="L561" s="18">
        <f t="shared" si="52"/>
        <v>6.8891830264846368</v>
      </c>
      <c r="N561">
        <v>145</v>
      </c>
      <c r="P561">
        <v>5687</v>
      </c>
      <c r="Q561">
        <f t="shared" si="53"/>
        <v>0</v>
      </c>
    </row>
    <row r="562" spans="1:17">
      <c r="A562" s="18">
        <v>556</v>
      </c>
      <c r="B562" s="18" t="s">
        <v>1619</v>
      </c>
      <c r="C562" s="7" t="s">
        <v>1290</v>
      </c>
      <c r="D562" s="18" t="s">
        <v>27</v>
      </c>
      <c r="E562" s="18">
        <v>7181824</v>
      </c>
      <c r="F562" s="7">
        <v>9370</v>
      </c>
      <c r="G562" s="7">
        <v>52</v>
      </c>
      <c r="H562" s="18">
        <f t="shared" si="48"/>
        <v>487240</v>
      </c>
      <c r="I562" s="18">
        <f t="shared" si="49"/>
        <v>6480</v>
      </c>
      <c r="J562" s="18">
        <f t="shared" si="50"/>
        <v>60717600</v>
      </c>
      <c r="K562" s="18">
        <f t="shared" si="51"/>
        <v>6.7843489341983323E-2</v>
      </c>
      <c r="L562" s="18">
        <f t="shared" si="52"/>
        <v>8.4543425180009972</v>
      </c>
      <c r="N562">
        <v>108</v>
      </c>
      <c r="P562">
        <v>9370</v>
      </c>
      <c r="Q562">
        <f t="shared" si="53"/>
        <v>0</v>
      </c>
    </row>
    <row r="563" spans="1:17">
      <c r="A563" s="18">
        <v>557</v>
      </c>
      <c r="B563" s="18" t="s">
        <v>1619</v>
      </c>
      <c r="C563" s="7" t="s">
        <v>1291</v>
      </c>
      <c r="D563" s="18" t="s">
        <v>27</v>
      </c>
      <c r="E563" s="18">
        <v>7181824</v>
      </c>
      <c r="F563" s="7">
        <v>5120</v>
      </c>
      <c r="G563" s="7">
        <v>70</v>
      </c>
      <c r="H563" s="18">
        <f t="shared" si="48"/>
        <v>358400</v>
      </c>
      <c r="I563" s="18">
        <f t="shared" si="49"/>
        <v>6780</v>
      </c>
      <c r="J563" s="18">
        <f t="shared" si="50"/>
        <v>34713600</v>
      </c>
      <c r="K563" s="18">
        <f t="shared" si="51"/>
        <v>4.99037570399943E-2</v>
      </c>
      <c r="L563" s="18">
        <f t="shared" si="52"/>
        <v>4.8335353247308763</v>
      </c>
      <c r="N563">
        <v>113</v>
      </c>
      <c r="P563">
        <v>5120</v>
      </c>
      <c r="Q563">
        <f t="shared" si="53"/>
        <v>0</v>
      </c>
    </row>
    <row r="564" spans="1:17">
      <c r="A564" s="18">
        <v>558</v>
      </c>
      <c r="B564" s="18" t="s">
        <v>1619</v>
      </c>
      <c r="C564" s="7" t="s">
        <v>1292</v>
      </c>
      <c r="D564" s="18" t="s">
        <v>27</v>
      </c>
      <c r="E564" s="18">
        <v>7181824</v>
      </c>
      <c r="F564" s="7">
        <v>5763</v>
      </c>
      <c r="G564" s="7">
        <v>73</v>
      </c>
      <c r="H564" s="18">
        <f t="shared" si="48"/>
        <v>420699</v>
      </c>
      <c r="I564" s="18">
        <f t="shared" si="49"/>
        <v>7920</v>
      </c>
      <c r="J564" s="18">
        <f t="shared" si="50"/>
        <v>45642960</v>
      </c>
      <c r="K564" s="18">
        <f t="shared" si="51"/>
        <v>5.857829431631853E-2</v>
      </c>
      <c r="L564" s="18">
        <f t="shared" si="52"/>
        <v>6.3553437121266132</v>
      </c>
      <c r="N564">
        <v>132</v>
      </c>
      <c r="P564">
        <v>5763</v>
      </c>
      <c r="Q564">
        <f t="shared" si="53"/>
        <v>0</v>
      </c>
    </row>
    <row r="565" spans="1:17">
      <c r="A565" s="18">
        <v>559</v>
      </c>
      <c r="B565" s="18" t="s">
        <v>1619</v>
      </c>
      <c r="C565" s="7" t="s">
        <v>1293</v>
      </c>
      <c r="D565" s="18" t="s">
        <v>27</v>
      </c>
      <c r="E565" s="18">
        <v>7181824</v>
      </c>
      <c r="F565" s="7">
        <v>6736</v>
      </c>
      <c r="G565" s="7">
        <v>64</v>
      </c>
      <c r="H565" s="18">
        <f t="shared" si="48"/>
        <v>431104</v>
      </c>
      <c r="I565" s="18">
        <f t="shared" si="49"/>
        <v>7080</v>
      </c>
      <c r="J565" s="18">
        <f t="shared" si="50"/>
        <v>47690880</v>
      </c>
      <c r="K565" s="18">
        <f t="shared" si="51"/>
        <v>6.0027090610964569E-2</v>
      </c>
      <c r="L565" s="18">
        <f t="shared" si="52"/>
        <v>6.6404968988379558</v>
      </c>
      <c r="N565">
        <v>118</v>
      </c>
      <c r="P565">
        <v>6736</v>
      </c>
      <c r="Q565">
        <f t="shared" si="53"/>
        <v>0</v>
      </c>
    </row>
    <row r="566" spans="1:17">
      <c r="A566" s="18">
        <v>560</v>
      </c>
      <c r="B566" s="18" t="s">
        <v>1619</v>
      </c>
      <c r="C566" s="7" t="s">
        <v>1294</v>
      </c>
      <c r="D566" s="18" t="s">
        <v>27</v>
      </c>
      <c r="E566" s="18">
        <v>7181824</v>
      </c>
      <c r="F566" s="7">
        <v>6061</v>
      </c>
      <c r="G566" s="7">
        <v>34</v>
      </c>
      <c r="H566" s="18">
        <f t="shared" si="48"/>
        <v>206074</v>
      </c>
      <c r="I566" s="18">
        <f t="shared" si="49"/>
        <v>9360</v>
      </c>
      <c r="J566" s="18">
        <f t="shared" si="50"/>
        <v>56730960</v>
      </c>
      <c r="K566" s="18">
        <f t="shared" si="51"/>
        <v>2.8693824855635559E-2</v>
      </c>
      <c r="L566" s="18">
        <f t="shared" si="52"/>
        <v>7.8992411955514363</v>
      </c>
      <c r="N566">
        <v>156</v>
      </c>
      <c r="P566">
        <v>6061</v>
      </c>
      <c r="Q566">
        <f t="shared" si="53"/>
        <v>0</v>
      </c>
    </row>
    <row r="567" spans="1:17">
      <c r="A567" s="18">
        <v>561</v>
      </c>
      <c r="B567" s="18" t="s">
        <v>1619</v>
      </c>
      <c r="C567" s="7" t="s">
        <v>1295</v>
      </c>
      <c r="D567" s="18" t="s">
        <v>27</v>
      </c>
      <c r="E567" s="18">
        <v>7181824</v>
      </c>
      <c r="F567" s="7">
        <v>7735</v>
      </c>
      <c r="G567" s="7">
        <v>16</v>
      </c>
      <c r="H567" s="18">
        <f t="shared" si="48"/>
        <v>123760</v>
      </c>
      <c r="I567" s="18">
        <f t="shared" si="49"/>
        <v>4380</v>
      </c>
      <c r="J567" s="18">
        <f t="shared" si="50"/>
        <v>33879300</v>
      </c>
      <c r="K567" s="18">
        <f t="shared" si="51"/>
        <v>1.7232391102873029E-2</v>
      </c>
      <c r="L567" s="18">
        <f t="shared" si="52"/>
        <v>4.7173670644114924</v>
      </c>
      <c r="N567">
        <v>73</v>
      </c>
      <c r="P567">
        <v>7735</v>
      </c>
      <c r="Q567">
        <f t="shared" si="53"/>
        <v>0</v>
      </c>
    </row>
    <row r="568" spans="1:17">
      <c r="A568" s="18">
        <v>562</v>
      </c>
      <c r="B568" s="18" t="s">
        <v>1619</v>
      </c>
      <c r="C568" s="7" t="s">
        <v>1296</v>
      </c>
      <c r="D568" s="18" t="s">
        <v>27</v>
      </c>
      <c r="E568" s="18">
        <v>7181824</v>
      </c>
      <c r="F568" s="7">
        <v>5756</v>
      </c>
      <c r="G568" s="7">
        <v>28</v>
      </c>
      <c r="H568" s="18">
        <f t="shared" si="48"/>
        <v>161168</v>
      </c>
      <c r="I568" s="18">
        <f t="shared" si="49"/>
        <v>3600</v>
      </c>
      <c r="J568" s="18">
        <f t="shared" si="50"/>
        <v>20721600</v>
      </c>
      <c r="K568" s="18">
        <f t="shared" si="51"/>
        <v>2.2441095743922435E-2</v>
      </c>
      <c r="L568" s="18">
        <f t="shared" si="52"/>
        <v>2.8852837385043131</v>
      </c>
      <c r="N568">
        <v>60</v>
      </c>
      <c r="P568">
        <v>5756</v>
      </c>
      <c r="Q568">
        <f t="shared" si="53"/>
        <v>0</v>
      </c>
    </row>
    <row r="569" spans="1:17">
      <c r="A569" s="18">
        <v>563</v>
      </c>
      <c r="B569" s="18" t="s">
        <v>1619</v>
      </c>
      <c r="C569" s="7" t="s">
        <v>1297</v>
      </c>
      <c r="D569" s="18" t="s">
        <v>27</v>
      </c>
      <c r="E569" s="18">
        <v>7181824</v>
      </c>
      <c r="F569" s="7">
        <v>6675</v>
      </c>
      <c r="G569" s="7">
        <v>20</v>
      </c>
      <c r="H569" s="18">
        <f t="shared" si="48"/>
        <v>133500</v>
      </c>
      <c r="I569" s="18">
        <f t="shared" si="49"/>
        <v>3660</v>
      </c>
      <c r="J569" s="18">
        <f t="shared" si="50"/>
        <v>24430500</v>
      </c>
      <c r="K569" s="18">
        <f t="shared" si="51"/>
        <v>1.8588592535823768E-2</v>
      </c>
      <c r="L569" s="18">
        <f t="shared" si="52"/>
        <v>3.4017124340557494</v>
      </c>
      <c r="N569">
        <v>61</v>
      </c>
      <c r="P569">
        <v>6675</v>
      </c>
      <c r="Q569">
        <f t="shared" si="53"/>
        <v>0</v>
      </c>
    </row>
    <row r="570" spans="1:17">
      <c r="A570" s="18">
        <v>564</v>
      </c>
      <c r="B570" s="18" t="s">
        <v>1619</v>
      </c>
      <c r="C570" s="7" t="s">
        <v>1298</v>
      </c>
      <c r="D570" s="18" t="s">
        <v>27</v>
      </c>
      <c r="E570" s="18">
        <v>7181824</v>
      </c>
      <c r="F570" s="7">
        <v>5408</v>
      </c>
      <c r="G570" s="7">
        <v>29</v>
      </c>
      <c r="H570" s="18">
        <f t="shared" si="48"/>
        <v>156832</v>
      </c>
      <c r="I570" s="18">
        <f t="shared" si="49"/>
        <v>3780</v>
      </c>
      <c r="J570" s="18">
        <f t="shared" si="50"/>
        <v>20442240</v>
      </c>
      <c r="K570" s="18">
        <f t="shared" si="51"/>
        <v>2.1837349397590362E-2</v>
      </c>
      <c r="L570" s="18">
        <f t="shared" si="52"/>
        <v>2.8463855421686746</v>
      </c>
      <c r="N570">
        <v>63</v>
      </c>
      <c r="P570">
        <v>5408</v>
      </c>
      <c r="Q570">
        <f t="shared" si="53"/>
        <v>0</v>
      </c>
    </row>
    <row r="571" spans="1:17">
      <c r="A571" s="18">
        <v>565</v>
      </c>
      <c r="B571" s="18" t="s">
        <v>1619</v>
      </c>
      <c r="C571" s="7" t="s">
        <v>1299</v>
      </c>
      <c r="D571" s="18" t="s">
        <v>27</v>
      </c>
      <c r="E571" s="18">
        <v>7181824</v>
      </c>
      <c r="F571" s="7">
        <v>5748</v>
      </c>
      <c r="G571" s="7">
        <v>18</v>
      </c>
      <c r="H571" s="18">
        <f t="shared" si="48"/>
        <v>103464</v>
      </c>
      <c r="I571" s="18">
        <f t="shared" si="49"/>
        <v>2340</v>
      </c>
      <c r="J571" s="18">
        <f t="shared" si="50"/>
        <v>13450320</v>
      </c>
      <c r="K571" s="18">
        <f t="shared" si="51"/>
        <v>1.4406368075853711E-2</v>
      </c>
      <c r="L571" s="18">
        <f t="shared" si="52"/>
        <v>1.8728278498609825</v>
      </c>
      <c r="N571">
        <v>39</v>
      </c>
      <c r="P571">
        <v>5748</v>
      </c>
      <c r="Q571">
        <f t="shared" si="53"/>
        <v>0</v>
      </c>
    </row>
    <row r="572" spans="1:17">
      <c r="A572" s="18">
        <v>566</v>
      </c>
      <c r="B572" s="18" t="s">
        <v>1619</v>
      </c>
      <c r="C572" s="7" t="s">
        <v>1237</v>
      </c>
      <c r="D572" s="18" t="s">
        <v>27</v>
      </c>
      <c r="E572" s="18">
        <v>7181824</v>
      </c>
      <c r="F572" s="7">
        <v>7583</v>
      </c>
      <c r="G572" s="7">
        <v>41</v>
      </c>
      <c r="H572" s="18">
        <f t="shared" si="48"/>
        <v>310903</v>
      </c>
      <c r="I572" s="18">
        <f t="shared" si="49"/>
        <v>3660</v>
      </c>
      <c r="J572" s="18">
        <f t="shared" si="50"/>
        <v>27753780</v>
      </c>
      <c r="K572" s="18">
        <f t="shared" si="51"/>
        <v>4.3290256068653311E-2</v>
      </c>
      <c r="L572" s="18">
        <f t="shared" si="52"/>
        <v>3.8644472490553934</v>
      </c>
      <c r="N572">
        <v>61</v>
      </c>
      <c r="P572">
        <v>7583</v>
      </c>
      <c r="Q572">
        <f t="shared" si="53"/>
        <v>0</v>
      </c>
    </row>
    <row r="573" spans="1:17">
      <c r="A573" s="18">
        <v>567</v>
      </c>
      <c r="B573" s="18" t="s">
        <v>1619</v>
      </c>
      <c r="C573" s="7" t="s">
        <v>1300</v>
      </c>
      <c r="D573" s="18" t="s">
        <v>27</v>
      </c>
      <c r="E573" s="18">
        <v>7181824</v>
      </c>
      <c r="F573" s="7">
        <v>7728</v>
      </c>
      <c r="G573" s="7">
        <v>52</v>
      </c>
      <c r="H573" s="18">
        <f t="shared" si="48"/>
        <v>401856</v>
      </c>
      <c r="I573" s="18">
        <f t="shared" si="49"/>
        <v>9420</v>
      </c>
      <c r="J573" s="18">
        <f t="shared" si="50"/>
        <v>72797760</v>
      </c>
      <c r="K573" s="18">
        <f t="shared" si="51"/>
        <v>5.5954587581093604E-2</v>
      </c>
      <c r="L573" s="18">
        <f t="shared" si="52"/>
        <v>10.136388750267342</v>
      </c>
      <c r="N573">
        <v>157</v>
      </c>
      <c r="P573">
        <v>7728</v>
      </c>
      <c r="Q573">
        <f t="shared" si="53"/>
        <v>0</v>
      </c>
    </row>
    <row r="574" spans="1:17">
      <c r="A574" s="18">
        <v>568</v>
      </c>
      <c r="B574" s="18" t="s">
        <v>1619</v>
      </c>
      <c r="C574" s="7" t="s">
        <v>1301</v>
      </c>
      <c r="D574" s="18" t="s">
        <v>27</v>
      </c>
      <c r="E574" s="18">
        <v>7181824</v>
      </c>
      <c r="F574" s="7">
        <v>6990</v>
      </c>
      <c r="G574" s="7">
        <v>24</v>
      </c>
      <c r="H574" s="18">
        <f t="shared" si="48"/>
        <v>167760</v>
      </c>
      <c r="I574" s="18">
        <f t="shared" si="49"/>
        <v>5820</v>
      </c>
      <c r="J574" s="18">
        <f t="shared" si="50"/>
        <v>40681800</v>
      </c>
      <c r="K574" s="18">
        <f t="shared" si="51"/>
        <v>2.33589684180509E-2</v>
      </c>
      <c r="L574" s="18">
        <f t="shared" si="52"/>
        <v>5.6645498413773439</v>
      </c>
      <c r="N574">
        <v>97</v>
      </c>
      <c r="P574">
        <v>6990</v>
      </c>
      <c r="Q574">
        <f t="shared" si="53"/>
        <v>0</v>
      </c>
    </row>
    <row r="575" spans="1:17">
      <c r="A575" s="18">
        <v>569</v>
      </c>
      <c r="B575" s="18" t="s">
        <v>1619</v>
      </c>
      <c r="C575" s="7" t="s">
        <v>1302</v>
      </c>
      <c r="D575" s="18" t="s">
        <v>27</v>
      </c>
      <c r="E575" s="18">
        <v>7181824</v>
      </c>
      <c r="F575" s="7">
        <v>8763</v>
      </c>
      <c r="G575" s="7">
        <v>72</v>
      </c>
      <c r="H575" s="18">
        <f t="shared" si="48"/>
        <v>630936</v>
      </c>
      <c r="I575" s="18">
        <f t="shared" si="49"/>
        <v>12540</v>
      </c>
      <c r="J575" s="18">
        <f t="shared" si="50"/>
        <v>109888020</v>
      </c>
      <c r="K575" s="18">
        <f t="shared" si="51"/>
        <v>8.785177693020603E-2</v>
      </c>
      <c r="L575" s="18">
        <f t="shared" si="52"/>
        <v>15.30085114867755</v>
      </c>
      <c r="N575">
        <v>209</v>
      </c>
      <c r="P575">
        <v>8763</v>
      </c>
      <c r="Q575">
        <f t="shared" si="53"/>
        <v>0</v>
      </c>
    </row>
    <row r="576" spans="1:17">
      <c r="A576" s="18">
        <v>570</v>
      </c>
      <c r="B576" s="18" t="s">
        <v>1619</v>
      </c>
      <c r="C576" s="7" t="s">
        <v>1303</v>
      </c>
      <c r="D576" s="18" t="s">
        <v>27</v>
      </c>
      <c r="E576" s="18">
        <v>7181824</v>
      </c>
      <c r="F576" s="7">
        <v>10670</v>
      </c>
      <c r="G576" s="7">
        <v>69</v>
      </c>
      <c r="H576" s="18">
        <f t="shared" si="48"/>
        <v>736230</v>
      </c>
      <c r="I576" s="18">
        <f t="shared" si="49"/>
        <v>7200</v>
      </c>
      <c r="J576" s="18">
        <f t="shared" si="50"/>
        <v>76824000</v>
      </c>
      <c r="K576" s="18">
        <f t="shared" si="51"/>
        <v>0.10251295492621373</v>
      </c>
      <c r="L576" s="18">
        <f t="shared" si="52"/>
        <v>10.697003992300564</v>
      </c>
      <c r="N576">
        <v>120</v>
      </c>
      <c r="P576">
        <v>10670</v>
      </c>
      <c r="Q576">
        <f t="shared" si="53"/>
        <v>0</v>
      </c>
    </row>
    <row r="577" spans="1:17">
      <c r="A577" s="18">
        <v>571</v>
      </c>
      <c r="B577" s="18" t="s">
        <v>1619</v>
      </c>
      <c r="C577" s="7" t="s">
        <v>1304</v>
      </c>
      <c r="D577" s="18" t="s">
        <v>27</v>
      </c>
      <c r="E577" s="18">
        <v>7181824</v>
      </c>
      <c r="F577" s="7">
        <v>10061</v>
      </c>
      <c r="G577" s="7">
        <v>39</v>
      </c>
      <c r="H577" s="18">
        <f t="shared" si="48"/>
        <v>392379</v>
      </c>
      <c r="I577" s="18">
        <f t="shared" si="49"/>
        <v>4980</v>
      </c>
      <c r="J577" s="18">
        <f t="shared" si="50"/>
        <v>50103780</v>
      </c>
      <c r="K577" s="18">
        <f t="shared" si="51"/>
        <v>5.4635006371640406E-2</v>
      </c>
      <c r="L577" s="18">
        <f t="shared" si="52"/>
        <v>6.976470044378698</v>
      </c>
      <c r="N577">
        <v>83</v>
      </c>
      <c r="P577">
        <v>10061</v>
      </c>
      <c r="Q577">
        <f t="shared" si="53"/>
        <v>0</v>
      </c>
    </row>
    <row r="578" spans="1:17">
      <c r="A578" s="18">
        <v>572</v>
      </c>
      <c r="B578" s="18" t="s">
        <v>1619</v>
      </c>
      <c r="C578" s="7" t="s">
        <v>1305</v>
      </c>
      <c r="D578" s="18" t="s">
        <v>27</v>
      </c>
      <c r="E578" s="18">
        <v>7181824</v>
      </c>
      <c r="F578" s="7">
        <v>10428</v>
      </c>
      <c r="G578" s="7">
        <v>30</v>
      </c>
      <c r="H578" s="18">
        <f t="shared" si="48"/>
        <v>312840</v>
      </c>
      <c r="I578" s="18">
        <f t="shared" si="49"/>
        <v>3300</v>
      </c>
      <c r="J578" s="18">
        <f t="shared" si="50"/>
        <v>34412400</v>
      </c>
      <c r="K578" s="18">
        <f t="shared" si="51"/>
        <v>4.3559964710914667E-2</v>
      </c>
      <c r="L578" s="18">
        <f t="shared" si="52"/>
        <v>4.791596118200613</v>
      </c>
      <c r="N578">
        <v>55</v>
      </c>
      <c r="P578">
        <v>10428</v>
      </c>
      <c r="Q578">
        <f t="shared" si="53"/>
        <v>0</v>
      </c>
    </row>
    <row r="579" spans="1:17">
      <c r="A579" s="18">
        <v>573</v>
      </c>
      <c r="B579" s="18" t="s">
        <v>1619</v>
      </c>
      <c r="C579" s="7" t="s">
        <v>1306</v>
      </c>
      <c r="D579" s="18" t="s">
        <v>27</v>
      </c>
      <c r="E579" s="18">
        <v>7181824</v>
      </c>
      <c r="F579" s="7">
        <v>3270</v>
      </c>
      <c r="G579" s="7">
        <v>21</v>
      </c>
      <c r="H579" s="18">
        <f t="shared" ref="H579:H642" si="54">G579*F579</f>
        <v>68670</v>
      </c>
      <c r="I579" s="18">
        <f t="shared" ref="I579:I642" si="55">N579*60</f>
        <v>2820</v>
      </c>
      <c r="J579" s="18">
        <f t="shared" ref="J579:J642" si="56">I579*F579</f>
        <v>9221400</v>
      </c>
      <c r="K579" s="18">
        <f t="shared" ref="K579:K642" si="57">H579/E579</f>
        <v>9.5616378234832829E-3</v>
      </c>
      <c r="L579" s="18">
        <f t="shared" ref="L579:L642" si="58">J579/E579</f>
        <v>1.283991364867755</v>
      </c>
      <c r="N579">
        <v>47</v>
      </c>
      <c r="P579">
        <v>3270</v>
      </c>
      <c r="Q579">
        <f t="shared" si="53"/>
        <v>0</v>
      </c>
    </row>
    <row r="580" spans="1:17">
      <c r="A580" s="18">
        <v>574</v>
      </c>
      <c r="B580" s="18" t="s">
        <v>1619</v>
      </c>
      <c r="C580" s="7" t="s">
        <v>1307</v>
      </c>
      <c r="D580" s="18" t="s">
        <v>27</v>
      </c>
      <c r="E580" s="18">
        <v>7181824</v>
      </c>
      <c r="F580" s="7">
        <v>4310</v>
      </c>
      <c r="G580" s="7">
        <v>22</v>
      </c>
      <c r="H580" s="18">
        <f t="shared" si="54"/>
        <v>94820</v>
      </c>
      <c r="I580" s="18">
        <f t="shared" si="55"/>
        <v>2580</v>
      </c>
      <c r="J580" s="18">
        <f t="shared" si="56"/>
        <v>11119800</v>
      </c>
      <c r="K580" s="18">
        <f t="shared" si="57"/>
        <v>1.3202774114208313E-2</v>
      </c>
      <c r="L580" s="18">
        <f t="shared" si="58"/>
        <v>1.5483253279389748</v>
      </c>
      <c r="N580">
        <v>43</v>
      </c>
      <c r="P580">
        <v>4310</v>
      </c>
      <c r="Q580">
        <f t="shared" si="53"/>
        <v>0</v>
      </c>
    </row>
    <row r="581" spans="1:17">
      <c r="A581" s="18">
        <v>575</v>
      </c>
      <c r="B581" s="18" t="s">
        <v>1619</v>
      </c>
      <c r="C581" s="7" t="s">
        <v>1308</v>
      </c>
      <c r="D581" s="18" t="s">
        <v>27</v>
      </c>
      <c r="E581" s="18">
        <v>7181824</v>
      </c>
      <c r="F581" s="7">
        <v>6373</v>
      </c>
      <c r="G581" s="7">
        <v>29</v>
      </c>
      <c r="H581" s="18">
        <f t="shared" si="54"/>
        <v>184817</v>
      </c>
      <c r="I581" s="18">
        <f t="shared" si="55"/>
        <v>2940</v>
      </c>
      <c r="J581" s="18">
        <f t="shared" si="56"/>
        <v>18736620</v>
      </c>
      <c r="K581" s="18">
        <f t="shared" si="57"/>
        <v>2.5733991810437014E-2</v>
      </c>
      <c r="L581" s="18">
        <f t="shared" si="58"/>
        <v>2.6088943421615456</v>
      </c>
      <c r="N581">
        <v>49</v>
      </c>
      <c r="P581">
        <v>6373</v>
      </c>
      <c r="Q581">
        <f t="shared" si="53"/>
        <v>0</v>
      </c>
    </row>
    <row r="582" spans="1:17">
      <c r="A582" s="18">
        <v>576</v>
      </c>
      <c r="B582" s="18" t="s">
        <v>1619</v>
      </c>
      <c r="C582" s="7" t="s">
        <v>1309</v>
      </c>
      <c r="D582" s="18" t="s">
        <v>27</v>
      </c>
      <c r="E582" s="18">
        <v>7181824</v>
      </c>
      <c r="F582" s="7">
        <v>4316</v>
      </c>
      <c r="G582" s="7">
        <v>22</v>
      </c>
      <c r="H582" s="18">
        <f t="shared" si="54"/>
        <v>94952</v>
      </c>
      <c r="I582" s="18">
        <f t="shared" si="55"/>
        <v>2880</v>
      </c>
      <c r="J582" s="18">
        <f t="shared" si="56"/>
        <v>12430080</v>
      </c>
      <c r="K582" s="18">
        <f t="shared" si="57"/>
        <v>1.3221153846153846E-2</v>
      </c>
      <c r="L582" s="18">
        <f t="shared" si="58"/>
        <v>1.7307692307692308</v>
      </c>
      <c r="N582">
        <v>48</v>
      </c>
      <c r="P582">
        <v>4316</v>
      </c>
      <c r="Q582">
        <f t="shared" si="53"/>
        <v>0</v>
      </c>
    </row>
    <row r="583" spans="1:17">
      <c r="A583" s="18">
        <v>577</v>
      </c>
      <c r="B583" s="18" t="s">
        <v>1619</v>
      </c>
      <c r="C583" s="7" t="s">
        <v>1310</v>
      </c>
      <c r="D583" s="18" t="s">
        <v>27</v>
      </c>
      <c r="E583" s="18">
        <v>7181824</v>
      </c>
      <c r="F583" s="7">
        <v>4316</v>
      </c>
      <c r="G583" s="7">
        <v>56</v>
      </c>
      <c r="H583" s="18">
        <f t="shared" si="54"/>
        <v>241696</v>
      </c>
      <c r="I583" s="18">
        <f t="shared" si="55"/>
        <v>5100</v>
      </c>
      <c r="J583" s="18">
        <f t="shared" si="56"/>
        <v>22011600</v>
      </c>
      <c r="K583" s="18">
        <f t="shared" si="57"/>
        <v>3.3653846153846152E-2</v>
      </c>
      <c r="L583" s="18">
        <f t="shared" si="58"/>
        <v>3.0649038461538463</v>
      </c>
      <c r="N583">
        <v>85</v>
      </c>
      <c r="P583">
        <v>4316</v>
      </c>
      <c r="Q583">
        <f t="shared" si="53"/>
        <v>0</v>
      </c>
    </row>
    <row r="584" spans="1:17">
      <c r="A584" s="18">
        <v>578</v>
      </c>
      <c r="B584" s="18" t="s">
        <v>1619</v>
      </c>
      <c r="C584" s="7" t="s">
        <v>1311</v>
      </c>
      <c r="D584" s="18" t="s">
        <v>27</v>
      </c>
      <c r="E584" s="18">
        <v>7181824</v>
      </c>
      <c r="F584" s="7">
        <v>4616</v>
      </c>
      <c r="G584" s="7">
        <v>31</v>
      </c>
      <c r="H584" s="18">
        <f t="shared" si="54"/>
        <v>143096</v>
      </c>
      <c r="I584" s="18">
        <f t="shared" si="55"/>
        <v>3300</v>
      </c>
      <c r="J584" s="18">
        <f t="shared" si="56"/>
        <v>15232800</v>
      </c>
      <c r="K584" s="18">
        <f t="shared" si="57"/>
        <v>1.9924743352106651E-2</v>
      </c>
      <c r="L584" s="18">
        <f t="shared" si="58"/>
        <v>2.121021066514579</v>
      </c>
      <c r="N584">
        <v>55</v>
      </c>
      <c r="P584">
        <v>4616</v>
      </c>
      <c r="Q584">
        <f t="shared" ref="Q584:Q647" si="59">P584-F584</f>
        <v>0</v>
      </c>
    </row>
    <row r="585" spans="1:17">
      <c r="A585" s="18">
        <v>579</v>
      </c>
      <c r="B585" s="18" t="s">
        <v>1619</v>
      </c>
      <c r="C585" s="7" t="s">
        <v>1312</v>
      </c>
      <c r="D585" s="18" t="s">
        <v>27</v>
      </c>
      <c r="E585" s="18">
        <v>7181824</v>
      </c>
      <c r="F585" s="7">
        <v>5107</v>
      </c>
      <c r="G585" s="7">
        <v>45</v>
      </c>
      <c r="H585" s="18">
        <f t="shared" si="54"/>
        <v>229815</v>
      </c>
      <c r="I585" s="18">
        <f t="shared" si="55"/>
        <v>4980</v>
      </c>
      <c r="J585" s="18">
        <f t="shared" si="56"/>
        <v>25432860</v>
      </c>
      <c r="K585" s="18">
        <f t="shared" si="57"/>
        <v>3.1999531038354602E-2</v>
      </c>
      <c r="L585" s="18">
        <f t="shared" si="58"/>
        <v>3.5412814349112427</v>
      </c>
      <c r="N585">
        <v>83</v>
      </c>
      <c r="P585">
        <v>5107</v>
      </c>
      <c r="Q585">
        <f t="shared" si="59"/>
        <v>0</v>
      </c>
    </row>
    <row r="586" spans="1:17">
      <c r="A586" s="18">
        <v>580</v>
      </c>
      <c r="B586" s="18" t="s">
        <v>1619</v>
      </c>
      <c r="C586" s="7" t="s">
        <v>1109</v>
      </c>
      <c r="D586" s="18" t="s">
        <v>27</v>
      </c>
      <c r="E586" s="18">
        <v>7181824</v>
      </c>
      <c r="F586" s="7">
        <v>2302</v>
      </c>
      <c r="G586" s="7">
        <v>17</v>
      </c>
      <c r="H586" s="18">
        <f t="shared" si="54"/>
        <v>39134</v>
      </c>
      <c r="I586" s="18">
        <f t="shared" si="55"/>
        <v>2940</v>
      </c>
      <c r="J586" s="18">
        <f t="shared" si="56"/>
        <v>6767880</v>
      </c>
      <c r="K586" s="18">
        <f t="shared" si="57"/>
        <v>5.4490335602766097E-3</v>
      </c>
      <c r="L586" s="18">
        <f t="shared" si="58"/>
        <v>0.94236227454195476</v>
      </c>
      <c r="N586">
        <v>49</v>
      </c>
      <c r="P586">
        <v>2302</v>
      </c>
      <c r="Q586">
        <f t="shared" si="59"/>
        <v>0</v>
      </c>
    </row>
    <row r="587" spans="1:17">
      <c r="A587" s="18">
        <v>581</v>
      </c>
      <c r="B587" s="18" t="s">
        <v>1619</v>
      </c>
      <c r="C587" s="7" t="s">
        <v>1313</v>
      </c>
      <c r="D587" s="18" t="s">
        <v>27</v>
      </c>
      <c r="E587" s="18">
        <v>7181824</v>
      </c>
      <c r="F587" s="7">
        <v>4990</v>
      </c>
      <c r="G587" s="7">
        <v>27</v>
      </c>
      <c r="H587" s="18">
        <f t="shared" si="54"/>
        <v>134730</v>
      </c>
      <c r="I587" s="18">
        <f t="shared" si="55"/>
        <v>5160</v>
      </c>
      <c r="J587" s="18">
        <f t="shared" si="56"/>
        <v>25748400</v>
      </c>
      <c r="K587" s="18">
        <f t="shared" si="57"/>
        <v>1.8759858219861696E-2</v>
      </c>
      <c r="L587" s="18">
        <f t="shared" si="58"/>
        <v>3.5852173486846795</v>
      </c>
      <c r="N587">
        <v>86</v>
      </c>
      <c r="P587">
        <v>4990</v>
      </c>
      <c r="Q587">
        <f t="shared" si="59"/>
        <v>0</v>
      </c>
    </row>
    <row r="588" spans="1:17">
      <c r="A588" s="18">
        <v>582</v>
      </c>
      <c r="B588" s="18" t="s">
        <v>1619</v>
      </c>
      <c r="C588" s="7" t="s">
        <v>590</v>
      </c>
      <c r="D588" s="18" t="s">
        <v>27</v>
      </c>
      <c r="E588" s="18">
        <v>7181824</v>
      </c>
      <c r="F588" s="7">
        <v>8504</v>
      </c>
      <c r="G588" s="7">
        <v>32</v>
      </c>
      <c r="H588" s="18">
        <f t="shared" si="54"/>
        <v>272128</v>
      </c>
      <c r="I588" s="18">
        <f t="shared" si="55"/>
        <v>4680</v>
      </c>
      <c r="J588" s="18">
        <f t="shared" si="56"/>
        <v>39798720</v>
      </c>
      <c r="K588" s="18">
        <f t="shared" si="57"/>
        <v>3.7891209809652812E-2</v>
      </c>
      <c r="L588" s="18">
        <f t="shared" si="58"/>
        <v>5.5415894346617236</v>
      </c>
      <c r="N588">
        <v>78</v>
      </c>
      <c r="P588">
        <v>8504</v>
      </c>
      <c r="Q588">
        <f t="shared" si="59"/>
        <v>0</v>
      </c>
    </row>
    <row r="589" spans="1:17">
      <c r="A589" s="18">
        <v>583</v>
      </c>
      <c r="B589" s="18" t="s">
        <v>1619</v>
      </c>
      <c r="C589" s="7" t="s">
        <v>1314</v>
      </c>
      <c r="D589" s="18" t="s">
        <v>27</v>
      </c>
      <c r="E589" s="18">
        <v>7181824</v>
      </c>
      <c r="F589" s="7">
        <v>356</v>
      </c>
      <c r="G589" s="7">
        <v>30</v>
      </c>
      <c r="H589" s="18">
        <f t="shared" si="54"/>
        <v>10680</v>
      </c>
      <c r="I589" s="18">
        <f t="shared" si="55"/>
        <v>5040</v>
      </c>
      <c r="J589" s="18">
        <f t="shared" si="56"/>
        <v>1794240</v>
      </c>
      <c r="K589" s="18">
        <f t="shared" si="57"/>
        <v>1.4870874028659014E-3</v>
      </c>
      <c r="L589" s="18">
        <f t="shared" si="58"/>
        <v>0.24983068368147146</v>
      </c>
      <c r="N589">
        <v>84</v>
      </c>
      <c r="P589">
        <v>356</v>
      </c>
      <c r="Q589">
        <f t="shared" si="59"/>
        <v>0</v>
      </c>
    </row>
    <row r="590" spans="1:17">
      <c r="A590" s="18">
        <v>584</v>
      </c>
      <c r="B590" s="18" t="s">
        <v>1619</v>
      </c>
      <c r="C590" s="7" t="s">
        <v>1274</v>
      </c>
      <c r="D590" s="18" t="s">
        <v>27</v>
      </c>
      <c r="E590" s="18">
        <v>7181824</v>
      </c>
      <c r="F590" s="7">
        <v>11186</v>
      </c>
      <c r="G590" s="7">
        <v>34</v>
      </c>
      <c r="H590" s="18">
        <f t="shared" si="54"/>
        <v>380324</v>
      </c>
      <c r="I590" s="18">
        <f t="shared" si="55"/>
        <v>4440</v>
      </c>
      <c r="J590" s="18">
        <f t="shared" si="56"/>
        <v>49665840</v>
      </c>
      <c r="K590" s="18">
        <f t="shared" si="57"/>
        <v>5.2956463427675196E-2</v>
      </c>
      <c r="L590" s="18">
        <f t="shared" si="58"/>
        <v>6.9154911064375844</v>
      </c>
      <c r="N590">
        <v>74</v>
      </c>
      <c r="P590">
        <v>11186</v>
      </c>
      <c r="Q590">
        <f t="shared" si="59"/>
        <v>0</v>
      </c>
    </row>
    <row r="591" spans="1:17">
      <c r="A591" s="18">
        <v>585</v>
      </c>
      <c r="B591" s="18" t="s">
        <v>1619</v>
      </c>
      <c r="C591" s="7" t="s">
        <v>1315</v>
      </c>
      <c r="D591" s="18" t="s">
        <v>27</v>
      </c>
      <c r="E591" s="18">
        <v>7181824</v>
      </c>
      <c r="F591" s="7">
        <v>8763</v>
      </c>
      <c r="G591" s="7">
        <v>64</v>
      </c>
      <c r="H591" s="18">
        <f t="shared" si="54"/>
        <v>560832</v>
      </c>
      <c r="I591" s="18">
        <f t="shared" si="55"/>
        <v>6120</v>
      </c>
      <c r="J591" s="18">
        <f t="shared" si="56"/>
        <v>53629560</v>
      </c>
      <c r="K591" s="18">
        <f t="shared" si="57"/>
        <v>7.8090468382405367E-2</v>
      </c>
      <c r="L591" s="18">
        <f t="shared" si="58"/>
        <v>7.4674010390675125</v>
      </c>
      <c r="N591">
        <v>102</v>
      </c>
      <c r="P591">
        <v>8763</v>
      </c>
      <c r="Q591">
        <f t="shared" si="59"/>
        <v>0</v>
      </c>
    </row>
    <row r="592" spans="1:17">
      <c r="A592" s="18">
        <v>586</v>
      </c>
      <c r="B592" s="18" t="s">
        <v>1619</v>
      </c>
      <c r="C592" s="7" t="s">
        <v>1316</v>
      </c>
      <c r="D592" s="18" t="s">
        <v>27</v>
      </c>
      <c r="E592" s="18">
        <v>7181824</v>
      </c>
      <c r="F592" s="7">
        <v>7877</v>
      </c>
      <c r="G592" s="7">
        <v>81</v>
      </c>
      <c r="H592" s="18">
        <f t="shared" si="54"/>
        <v>638037</v>
      </c>
      <c r="I592" s="18">
        <f t="shared" si="55"/>
        <v>7740</v>
      </c>
      <c r="J592" s="18">
        <f t="shared" si="56"/>
        <v>60967980</v>
      </c>
      <c r="K592" s="18">
        <f t="shared" si="57"/>
        <v>8.8840522964639623E-2</v>
      </c>
      <c r="L592" s="18">
        <f t="shared" si="58"/>
        <v>8.4892055277322314</v>
      </c>
      <c r="N592">
        <v>129</v>
      </c>
      <c r="P592">
        <v>7877</v>
      </c>
      <c r="Q592">
        <f t="shared" si="59"/>
        <v>0</v>
      </c>
    </row>
    <row r="593" spans="1:17">
      <c r="A593" s="18">
        <v>587</v>
      </c>
      <c r="B593" s="18" t="s">
        <v>1619</v>
      </c>
      <c r="C593" s="7" t="s">
        <v>1317</v>
      </c>
      <c r="D593" s="18" t="s">
        <v>27</v>
      </c>
      <c r="E593" s="18">
        <v>7181824</v>
      </c>
      <c r="F593" s="7">
        <v>7458</v>
      </c>
      <c r="G593" s="7">
        <v>66</v>
      </c>
      <c r="H593" s="18">
        <f t="shared" si="54"/>
        <v>492228</v>
      </c>
      <c r="I593" s="18">
        <f t="shared" si="55"/>
        <v>6360</v>
      </c>
      <c r="J593" s="18">
        <f t="shared" si="56"/>
        <v>47432880</v>
      </c>
      <c r="K593" s="18">
        <f t="shared" si="57"/>
        <v>6.8538020424894847E-2</v>
      </c>
      <c r="L593" s="18">
        <f t="shared" si="58"/>
        <v>6.6045728773080485</v>
      </c>
      <c r="N593">
        <v>106</v>
      </c>
      <c r="P593">
        <v>7458</v>
      </c>
      <c r="Q593">
        <f t="shared" si="59"/>
        <v>0</v>
      </c>
    </row>
    <row r="594" spans="1:17">
      <c r="A594" s="18">
        <v>588</v>
      </c>
      <c r="B594" s="18" t="s">
        <v>1619</v>
      </c>
      <c r="C594" s="7" t="s">
        <v>1318</v>
      </c>
      <c r="D594" s="18" t="s">
        <v>27</v>
      </c>
      <c r="E594" s="18">
        <v>7181824</v>
      </c>
      <c r="F594" s="7">
        <v>9076</v>
      </c>
      <c r="G594" s="7">
        <v>84</v>
      </c>
      <c r="H594" s="18">
        <f t="shared" si="54"/>
        <v>762384</v>
      </c>
      <c r="I594" s="18">
        <f t="shared" si="55"/>
        <v>8460</v>
      </c>
      <c r="J594" s="18">
        <f t="shared" si="56"/>
        <v>76782960</v>
      </c>
      <c r="K594" s="18">
        <f t="shared" si="57"/>
        <v>0.10615464817851286</v>
      </c>
      <c r="L594" s="18">
        <f t="shared" si="58"/>
        <v>10.691289566550225</v>
      </c>
      <c r="N594">
        <v>141</v>
      </c>
      <c r="P594">
        <v>9076</v>
      </c>
      <c r="Q594">
        <f t="shared" si="59"/>
        <v>0</v>
      </c>
    </row>
    <row r="595" spans="1:17">
      <c r="A595" s="18">
        <v>589</v>
      </c>
      <c r="B595" s="18" t="s">
        <v>1619</v>
      </c>
      <c r="C595" s="7" t="s">
        <v>1319</v>
      </c>
      <c r="D595" s="18" t="s">
        <v>27</v>
      </c>
      <c r="E595" s="18">
        <v>7181824</v>
      </c>
      <c r="F595" s="7">
        <v>8346</v>
      </c>
      <c r="G595" s="7">
        <v>85</v>
      </c>
      <c r="H595" s="18">
        <f t="shared" si="54"/>
        <v>709410</v>
      </c>
      <c r="I595" s="18">
        <f t="shared" si="55"/>
        <v>7380</v>
      </c>
      <c r="J595" s="18">
        <f t="shared" si="56"/>
        <v>61593480</v>
      </c>
      <c r="K595" s="18">
        <f t="shared" si="57"/>
        <v>9.8778527571825758E-2</v>
      </c>
      <c r="L595" s="18">
        <f t="shared" si="58"/>
        <v>8.5763003938832245</v>
      </c>
      <c r="N595">
        <v>123</v>
      </c>
      <c r="P595">
        <v>8346</v>
      </c>
      <c r="Q595">
        <f t="shared" si="59"/>
        <v>0</v>
      </c>
    </row>
    <row r="596" spans="1:17">
      <c r="A596" s="18">
        <v>590</v>
      </c>
      <c r="B596" s="18" t="s">
        <v>1619</v>
      </c>
      <c r="C596" s="7" t="s">
        <v>1320</v>
      </c>
      <c r="D596" s="18" t="s">
        <v>27</v>
      </c>
      <c r="E596" s="18">
        <v>7181824</v>
      </c>
      <c r="F596" s="7">
        <v>8011</v>
      </c>
      <c r="G596" s="7">
        <v>56</v>
      </c>
      <c r="H596" s="18">
        <f t="shared" si="54"/>
        <v>448616</v>
      </c>
      <c r="I596" s="18">
        <f t="shared" si="55"/>
        <v>7620</v>
      </c>
      <c r="J596" s="18">
        <f t="shared" si="56"/>
        <v>61043820</v>
      </c>
      <c r="K596" s="18">
        <f t="shared" si="57"/>
        <v>6.2465468382405361E-2</v>
      </c>
      <c r="L596" s="18">
        <f t="shared" si="58"/>
        <v>8.4997655191773003</v>
      </c>
      <c r="N596">
        <v>127</v>
      </c>
      <c r="P596">
        <v>8011</v>
      </c>
      <c r="Q596">
        <f t="shared" si="59"/>
        <v>0</v>
      </c>
    </row>
    <row r="597" spans="1:17">
      <c r="A597" s="18">
        <v>591</v>
      </c>
      <c r="B597" s="18" t="s">
        <v>1619</v>
      </c>
      <c r="C597" s="7" t="s">
        <v>1321</v>
      </c>
      <c r="D597" s="18" t="s">
        <v>27</v>
      </c>
      <c r="E597" s="18">
        <v>7181824</v>
      </c>
      <c r="F597" s="7">
        <v>6924</v>
      </c>
      <c r="G597" s="7">
        <v>51</v>
      </c>
      <c r="H597" s="18">
        <f t="shared" si="54"/>
        <v>353124</v>
      </c>
      <c r="I597" s="18">
        <f t="shared" si="55"/>
        <v>7500</v>
      </c>
      <c r="J597" s="18">
        <f t="shared" si="56"/>
        <v>51930000</v>
      </c>
      <c r="K597" s="18">
        <f t="shared" si="57"/>
        <v>4.9169124723747057E-2</v>
      </c>
      <c r="L597" s="18">
        <f t="shared" si="58"/>
        <v>7.2307536358451561</v>
      </c>
      <c r="N597">
        <v>125</v>
      </c>
      <c r="P597">
        <v>6924</v>
      </c>
      <c r="Q597">
        <f t="shared" si="59"/>
        <v>0</v>
      </c>
    </row>
    <row r="598" spans="1:17">
      <c r="A598" s="18">
        <v>592</v>
      </c>
      <c r="B598" s="18" t="s">
        <v>1619</v>
      </c>
      <c r="C598" s="7" t="s">
        <v>1322</v>
      </c>
      <c r="D598" s="18" t="s">
        <v>27</v>
      </c>
      <c r="E598" s="18">
        <v>7181824</v>
      </c>
      <c r="F598" s="7">
        <v>6634</v>
      </c>
      <c r="G598" s="7">
        <v>23</v>
      </c>
      <c r="H598" s="18">
        <f t="shared" si="54"/>
        <v>152582</v>
      </c>
      <c r="I598" s="18">
        <f t="shared" si="55"/>
        <v>4200</v>
      </c>
      <c r="J598" s="18">
        <f t="shared" si="56"/>
        <v>27862800</v>
      </c>
      <c r="K598" s="18">
        <f t="shared" si="57"/>
        <v>2.1245577725101591E-2</v>
      </c>
      <c r="L598" s="18">
        <f t="shared" si="58"/>
        <v>3.8796272367576816</v>
      </c>
      <c r="N598">
        <v>70</v>
      </c>
      <c r="P598">
        <v>6634</v>
      </c>
      <c r="Q598">
        <f t="shared" si="59"/>
        <v>0</v>
      </c>
    </row>
    <row r="599" spans="1:17">
      <c r="A599" s="18">
        <v>593</v>
      </c>
      <c r="B599" s="18" t="s">
        <v>1619</v>
      </c>
      <c r="C599" s="7" t="s">
        <v>1323</v>
      </c>
      <c r="D599" s="18" t="s">
        <v>27</v>
      </c>
      <c r="E599" s="18">
        <v>7181824</v>
      </c>
      <c r="F599" s="7">
        <v>8789</v>
      </c>
      <c r="G599" s="7">
        <v>49</v>
      </c>
      <c r="H599" s="18">
        <f t="shared" si="54"/>
        <v>430661</v>
      </c>
      <c r="I599" s="18">
        <f t="shared" si="55"/>
        <v>7560</v>
      </c>
      <c r="J599" s="18">
        <f t="shared" si="56"/>
        <v>66444840</v>
      </c>
      <c r="K599" s="18">
        <f t="shared" si="57"/>
        <v>5.9965407116632209E-2</v>
      </c>
      <c r="L599" s="18">
        <f t="shared" si="58"/>
        <v>9.2518056694232556</v>
      </c>
      <c r="N599">
        <v>126</v>
      </c>
      <c r="P599">
        <v>8789</v>
      </c>
      <c r="Q599">
        <f t="shared" si="59"/>
        <v>0</v>
      </c>
    </row>
    <row r="600" spans="1:17">
      <c r="A600" s="18">
        <v>594</v>
      </c>
      <c r="B600" s="18" t="s">
        <v>1619</v>
      </c>
      <c r="C600" s="7" t="s">
        <v>1324</v>
      </c>
      <c r="D600" s="18" t="s">
        <v>27</v>
      </c>
      <c r="E600" s="18">
        <v>7181824</v>
      </c>
      <c r="F600" s="7">
        <v>9690</v>
      </c>
      <c r="G600" s="7">
        <v>77</v>
      </c>
      <c r="H600" s="18">
        <f t="shared" si="54"/>
        <v>746130</v>
      </c>
      <c r="I600" s="18">
        <f t="shared" si="55"/>
        <v>7440</v>
      </c>
      <c r="J600" s="18">
        <f t="shared" si="56"/>
        <v>72093600</v>
      </c>
      <c r="K600" s="18">
        <f t="shared" si="57"/>
        <v>0.10389143482212874</v>
      </c>
      <c r="L600" s="18">
        <f t="shared" si="58"/>
        <v>10.038341234761532</v>
      </c>
      <c r="N600">
        <v>124</v>
      </c>
      <c r="P600">
        <v>9690</v>
      </c>
      <c r="Q600">
        <f t="shared" si="59"/>
        <v>0</v>
      </c>
    </row>
    <row r="601" spans="1:17">
      <c r="A601" s="18">
        <v>595</v>
      </c>
      <c r="B601" s="18" t="s">
        <v>1619</v>
      </c>
      <c r="C601" s="7" t="s">
        <v>1325</v>
      </c>
      <c r="D601" s="18" t="s">
        <v>27</v>
      </c>
      <c r="E601" s="18">
        <v>7181824</v>
      </c>
      <c r="F601" s="7">
        <v>6037</v>
      </c>
      <c r="G601" s="7">
        <v>106</v>
      </c>
      <c r="H601" s="18">
        <f t="shared" si="54"/>
        <v>639922</v>
      </c>
      <c r="I601" s="18">
        <f t="shared" si="55"/>
        <v>16320</v>
      </c>
      <c r="J601" s="18">
        <f t="shared" si="56"/>
        <v>98523840</v>
      </c>
      <c r="K601" s="18">
        <f t="shared" si="57"/>
        <v>8.9102991106437587E-2</v>
      </c>
      <c r="L601" s="18">
        <f t="shared" si="58"/>
        <v>13.718498253368503</v>
      </c>
      <c r="N601">
        <v>272</v>
      </c>
      <c r="P601">
        <v>6037</v>
      </c>
      <c r="Q601">
        <f t="shared" si="59"/>
        <v>0</v>
      </c>
    </row>
    <row r="602" spans="1:17">
      <c r="A602" s="18">
        <v>596</v>
      </c>
      <c r="B602" s="18" t="s">
        <v>1619</v>
      </c>
      <c r="C602" s="7" t="s">
        <v>1326</v>
      </c>
      <c r="D602" s="18" t="s">
        <v>27</v>
      </c>
      <c r="E602" s="18">
        <v>7181824</v>
      </c>
      <c r="F602" s="7">
        <v>194</v>
      </c>
      <c r="G602" s="7">
        <v>15</v>
      </c>
      <c r="H602" s="18">
        <f t="shared" si="54"/>
        <v>2910</v>
      </c>
      <c r="I602" s="18">
        <f t="shared" si="55"/>
        <v>2760</v>
      </c>
      <c r="J602" s="18">
        <f t="shared" si="56"/>
        <v>535440</v>
      </c>
      <c r="K602" s="18">
        <f t="shared" si="57"/>
        <v>4.0518954516290015E-4</v>
      </c>
      <c r="L602" s="18">
        <f t="shared" si="58"/>
        <v>7.4554876309973622E-2</v>
      </c>
      <c r="N602">
        <v>46</v>
      </c>
      <c r="P602">
        <v>194</v>
      </c>
      <c r="Q602">
        <f t="shared" si="59"/>
        <v>0</v>
      </c>
    </row>
    <row r="603" spans="1:17">
      <c r="A603" s="18">
        <v>597</v>
      </c>
      <c r="B603" s="18" t="s">
        <v>1619</v>
      </c>
      <c r="C603" s="7" t="s">
        <v>1327</v>
      </c>
      <c r="D603" s="18" t="s">
        <v>27</v>
      </c>
      <c r="E603" s="18">
        <v>7181824</v>
      </c>
      <c r="F603" s="7">
        <v>2983</v>
      </c>
      <c r="G603" s="7">
        <v>36</v>
      </c>
      <c r="H603" s="18">
        <f t="shared" si="54"/>
        <v>107388</v>
      </c>
      <c r="I603" s="18">
        <f t="shared" si="55"/>
        <v>5820</v>
      </c>
      <c r="J603" s="18">
        <f t="shared" si="56"/>
        <v>17361060</v>
      </c>
      <c r="K603" s="18">
        <f t="shared" si="57"/>
        <v>1.4952747380052755E-2</v>
      </c>
      <c r="L603" s="18">
        <f t="shared" si="58"/>
        <v>2.417360826441862</v>
      </c>
      <c r="N603">
        <v>97</v>
      </c>
      <c r="P603">
        <v>2983</v>
      </c>
      <c r="Q603">
        <f t="shared" si="59"/>
        <v>0</v>
      </c>
    </row>
    <row r="604" spans="1:17">
      <c r="A604" s="18">
        <v>598</v>
      </c>
      <c r="B604" s="18" t="s">
        <v>1619</v>
      </c>
      <c r="C604" s="7" t="s">
        <v>403</v>
      </c>
      <c r="D604" s="18" t="s">
        <v>27</v>
      </c>
      <c r="E604" s="18">
        <v>7181824</v>
      </c>
      <c r="F604" s="7">
        <v>11736</v>
      </c>
      <c r="G604" s="7">
        <v>118</v>
      </c>
      <c r="H604" s="18">
        <f t="shared" si="54"/>
        <v>1384848</v>
      </c>
      <c r="I604" s="18">
        <f t="shared" si="55"/>
        <v>14340</v>
      </c>
      <c r="J604" s="18">
        <f t="shared" si="56"/>
        <v>168294240</v>
      </c>
      <c r="K604" s="18">
        <f t="shared" si="57"/>
        <v>0.1928267804947601</v>
      </c>
      <c r="L604" s="18">
        <f t="shared" si="58"/>
        <v>23.433356205888643</v>
      </c>
      <c r="N604">
        <v>239</v>
      </c>
      <c r="P604">
        <v>11736</v>
      </c>
      <c r="Q604">
        <f t="shared" si="59"/>
        <v>0</v>
      </c>
    </row>
    <row r="605" spans="1:17">
      <c r="A605" s="18">
        <v>599</v>
      </c>
      <c r="B605" s="18" t="s">
        <v>1619</v>
      </c>
      <c r="C605" s="7" t="s">
        <v>1328</v>
      </c>
      <c r="D605" s="18" t="s">
        <v>27</v>
      </c>
      <c r="E605" s="18">
        <v>7181824</v>
      </c>
      <c r="F605" s="7">
        <v>7761</v>
      </c>
      <c r="G605" s="7">
        <v>89</v>
      </c>
      <c r="H605" s="18">
        <f t="shared" si="54"/>
        <v>690729</v>
      </c>
      <c r="I605" s="18">
        <f t="shared" si="55"/>
        <v>11400</v>
      </c>
      <c r="J605" s="18">
        <f t="shared" si="56"/>
        <v>88475400</v>
      </c>
      <c r="K605" s="18">
        <f t="shared" si="57"/>
        <v>9.617737778035218E-2</v>
      </c>
      <c r="L605" s="18">
        <f t="shared" si="58"/>
        <v>12.319349513438368</v>
      </c>
      <c r="N605">
        <v>190</v>
      </c>
      <c r="P605">
        <v>7761</v>
      </c>
      <c r="Q605">
        <f t="shared" si="59"/>
        <v>0</v>
      </c>
    </row>
    <row r="606" spans="1:17">
      <c r="A606" s="18">
        <v>600</v>
      </c>
      <c r="B606" s="18" t="s">
        <v>1619</v>
      </c>
      <c r="C606" s="7" t="s">
        <v>590</v>
      </c>
      <c r="D606" s="18" t="s">
        <v>27</v>
      </c>
      <c r="E606" s="18">
        <v>7181824</v>
      </c>
      <c r="F606" s="7">
        <v>8074</v>
      </c>
      <c r="G606" s="7">
        <v>79</v>
      </c>
      <c r="H606" s="18">
        <f t="shared" si="54"/>
        <v>637846</v>
      </c>
      <c r="I606" s="18">
        <f t="shared" si="55"/>
        <v>9240</v>
      </c>
      <c r="J606" s="18">
        <f t="shared" si="56"/>
        <v>74603760</v>
      </c>
      <c r="K606" s="18">
        <f t="shared" si="57"/>
        <v>8.8813928049476007E-2</v>
      </c>
      <c r="L606" s="18">
        <f t="shared" si="58"/>
        <v>10.387856900976688</v>
      </c>
      <c r="N606">
        <v>154</v>
      </c>
      <c r="P606">
        <v>8074</v>
      </c>
      <c r="Q606">
        <f t="shared" si="59"/>
        <v>0</v>
      </c>
    </row>
    <row r="607" spans="1:17">
      <c r="A607" s="18">
        <v>601</v>
      </c>
      <c r="B607" s="18" t="s">
        <v>1619</v>
      </c>
      <c r="C607" s="7" t="s">
        <v>1329</v>
      </c>
      <c r="D607" s="18" t="s">
        <v>27</v>
      </c>
      <c r="E607" s="18">
        <v>7181824</v>
      </c>
      <c r="F607" s="7">
        <v>6460</v>
      </c>
      <c r="G607" s="7">
        <v>11</v>
      </c>
      <c r="H607" s="18">
        <f t="shared" si="54"/>
        <v>71060</v>
      </c>
      <c r="I607" s="18">
        <f t="shared" si="55"/>
        <v>25560</v>
      </c>
      <c r="J607" s="18">
        <f t="shared" si="56"/>
        <v>165117600</v>
      </c>
      <c r="K607" s="18">
        <f t="shared" si="57"/>
        <v>9.8944223640122612E-3</v>
      </c>
      <c r="L607" s="18">
        <f t="shared" si="58"/>
        <v>22.991039602195766</v>
      </c>
      <c r="N607">
        <v>426</v>
      </c>
      <c r="P607">
        <v>6460</v>
      </c>
      <c r="Q607">
        <f t="shared" si="59"/>
        <v>0</v>
      </c>
    </row>
    <row r="608" spans="1:17">
      <c r="A608" s="18">
        <v>602</v>
      </c>
      <c r="B608" s="18" t="s">
        <v>1619</v>
      </c>
      <c r="C608" s="7" t="s">
        <v>1330</v>
      </c>
      <c r="D608" s="18" t="s">
        <v>27</v>
      </c>
      <c r="E608" s="18">
        <v>7181824</v>
      </c>
      <c r="F608" s="7">
        <v>5850</v>
      </c>
      <c r="G608" s="7">
        <v>24</v>
      </c>
      <c r="H608" s="18">
        <f t="shared" si="54"/>
        <v>140400</v>
      </c>
      <c r="I608" s="18">
        <f t="shared" si="55"/>
        <v>28260</v>
      </c>
      <c r="J608" s="18">
        <f t="shared" si="56"/>
        <v>165321000</v>
      </c>
      <c r="K608" s="18">
        <f t="shared" si="57"/>
        <v>1.9549351251158479E-2</v>
      </c>
      <c r="L608" s="18">
        <f t="shared" si="58"/>
        <v>23.019361098239109</v>
      </c>
      <c r="N608">
        <v>471</v>
      </c>
      <c r="P608">
        <v>5850</v>
      </c>
      <c r="Q608">
        <f t="shared" si="59"/>
        <v>0</v>
      </c>
    </row>
    <row r="609" spans="1:17">
      <c r="A609" s="18">
        <v>603</v>
      </c>
      <c r="B609" s="18" t="s">
        <v>1619</v>
      </c>
      <c r="C609" s="7" t="s">
        <v>1331</v>
      </c>
      <c r="D609" s="18" t="s">
        <v>27</v>
      </c>
      <c r="E609" s="18">
        <v>7181824</v>
      </c>
      <c r="F609" s="7">
        <v>4113</v>
      </c>
      <c r="G609" s="7">
        <v>34</v>
      </c>
      <c r="H609" s="18">
        <f t="shared" si="54"/>
        <v>139842</v>
      </c>
      <c r="I609" s="18">
        <f t="shared" si="55"/>
        <v>27660</v>
      </c>
      <c r="J609" s="18">
        <f t="shared" si="56"/>
        <v>113765580</v>
      </c>
      <c r="K609" s="18">
        <f t="shared" si="57"/>
        <v>1.9471655111570542E-2</v>
      </c>
      <c r="L609" s="18">
        <f t="shared" si="58"/>
        <v>15.840764129001212</v>
      </c>
      <c r="N609">
        <v>461</v>
      </c>
      <c r="P609">
        <v>4113</v>
      </c>
      <c r="Q609">
        <f t="shared" si="59"/>
        <v>0</v>
      </c>
    </row>
    <row r="610" spans="1:17">
      <c r="A610" s="18">
        <v>604</v>
      </c>
      <c r="B610" s="18" t="s">
        <v>1619</v>
      </c>
      <c r="C610" s="7" t="s">
        <v>1332</v>
      </c>
      <c r="D610" s="18" t="s">
        <v>27</v>
      </c>
      <c r="E610" s="18">
        <v>7181824</v>
      </c>
      <c r="F610" s="7">
        <v>4571</v>
      </c>
      <c r="G610" s="7">
        <v>37</v>
      </c>
      <c r="H610" s="18">
        <f t="shared" si="54"/>
        <v>169127</v>
      </c>
      <c r="I610" s="18">
        <f t="shared" si="55"/>
        <v>20520</v>
      </c>
      <c r="J610" s="18">
        <f t="shared" si="56"/>
        <v>93796920</v>
      </c>
      <c r="K610" s="18">
        <f t="shared" si="57"/>
        <v>2.3549310036001997E-2</v>
      </c>
      <c r="L610" s="18">
        <f t="shared" si="58"/>
        <v>13.060320052398945</v>
      </c>
      <c r="N610">
        <v>342</v>
      </c>
      <c r="P610">
        <v>4571</v>
      </c>
      <c r="Q610">
        <f t="shared" si="59"/>
        <v>0</v>
      </c>
    </row>
    <row r="611" spans="1:17">
      <c r="A611" s="18">
        <v>605</v>
      </c>
      <c r="B611" s="18" t="s">
        <v>1619</v>
      </c>
      <c r="C611" s="7" t="s">
        <v>1333</v>
      </c>
      <c r="D611" s="18" t="s">
        <v>27</v>
      </c>
      <c r="E611" s="18">
        <v>7181824</v>
      </c>
      <c r="F611" s="7">
        <v>4276</v>
      </c>
      <c r="G611" s="7">
        <v>18</v>
      </c>
      <c r="H611" s="18">
        <f t="shared" si="54"/>
        <v>76968</v>
      </c>
      <c r="I611" s="18">
        <f t="shared" si="55"/>
        <v>23460</v>
      </c>
      <c r="J611" s="18">
        <f t="shared" si="56"/>
        <v>100314960</v>
      </c>
      <c r="K611" s="18">
        <f t="shared" si="57"/>
        <v>1.0717054608968418E-2</v>
      </c>
      <c r="L611" s="18">
        <f t="shared" si="58"/>
        <v>13.967894507022171</v>
      </c>
      <c r="N611">
        <v>391</v>
      </c>
      <c r="P611">
        <v>4276</v>
      </c>
      <c r="Q611">
        <f t="shared" si="59"/>
        <v>0</v>
      </c>
    </row>
    <row r="612" spans="1:17">
      <c r="A612" s="18">
        <v>606</v>
      </c>
      <c r="B612" s="18" t="s">
        <v>1619</v>
      </c>
      <c r="C612" s="7" t="s">
        <v>1334</v>
      </c>
      <c r="D612" s="18" t="s">
        <v>27</v>
      </c>
      <c r="E612" s="18">
        <v>7181824</v>
      </c>
      <c r="F612" s="7">
        <v>9541</v>
      </c>
      <c r="G612" s="7">
        <v>54</v>
      </c>
      <c r="H612" s="18">
        <f t="shared" si="54"/>
        <v>515214</v>
      </c>
      <c r="I612" s="18">
        <f t="shared" si="55"/>
        <v>30060</v>
      </c>
      <c r="J612" s="18">
        <f t="shared" si="56"/>
        <v>286802460</v>
      </c>
      <c r="K612" s="18">
        <f t="shared" si="57"/>
        <v>7.1738600110501177E-2</v>
      </c>
      <c r="L612" s="18">
        <f t="shared" si="58"/>
        <v>39.934487394845654</v>
      </c>
      <c r="N612">
        <v>501</v>
      </c>
      <c r="P612">
        <v>9541</v>
      </c>
      <c r="Q612">
        <f t="shared" si="59"/>
        <v>0</v>
      </c>
    </row>
    <row r="613" spans="1:17">
      <c r="A613" s="18">
        <v>607</v>
      </c>
      <c r="B613" s="18" t="s">
        <v>1619</v>
      </c>
      <c r="C613" s="7" t="s">
        <v>1335</v>
      </c>
      <c r="D613" s="18" t="s">
        <v>27</v>
      </c>
      <c r="E613" s="18">
        <v>7181824</v>
      </c>
      <c r="F613" s="7">
        <v>3302</v>
      </c>
      <c r="G613" s="7">
        <v>20</v>
      </c>
      <c r="H613" s="18">
        <f t="shared" si="54"/>
        <v>66040</v>
      </c>
      <c r="I613" s="18">
        <f t="shared" si="55"/>
        <v>6480</v>
      </c>
      <c r="J613" s="18">
        <f t="shared" si="56"/>
        <v>21396960</v>
      </c>
      <c r="K613" s="18">
        <f t="shared" si="57"/>
        <v>9.1954355885078779E-3</v>
      </c>
      <c r="L613" s="18">
        <f t="shared" si="58"/>
        <v>2.9793211306765524</v>
      </c>
      <c r="N613">
        <v>108</v>
      </c>
      <c r="P613">
        <v>3302</v>
      </c>
      <c r="Q613">
        <f t="shared" si="59"/>
        <v>0</v>
      </c>
    </row>
    <row r="614" spans="1:17">
      <c r="A614" s="18">
        <v>608</v>
      </c>
      <c r="B614" s="18" t="s">
        <v>1619</v>
      </c>
      <c r="C614" s="7" t="s">
        <v>590</v>
      </c>
      <c r="D614" s="18" t="s">
        <v>27</v>
      </c>
      <c r="E614" s="18">
        <v>7181824</v>
      </c>
      <c r="F614" s="7">
        <v>2645</v>
      </c>
      <c r="G614" s="7">
        <v>29</v>
      </c>
      <c r="H614" s="18">
        <f t="shared" si="54"/>
        <v>76705</v>
      </c>
      <c r="I614" s="18">
        <f t="shared" si="55"/>
        <v>900</v>
      </c>
      <c r="J614" s="18">
        <f t="shared" si="56"/>
        <v>2380500</v>
      </c>
      <c r="K614" s="18">
        <f t="shared" si="57"/>
        <v>1.0680434385470878E-2</v>
      </c>
      <c r="L614" s="18">
        <f t="shared" si="58"/>
        <v>0.33146175679047551</v>
      </c>
      <c r="N614">
        <v>15</v>
      </c>
      <c r="P614">
        <v>2645</v>
      </c>
      <c r="Q614">
        <f t="shared" si="59"/>
        <v>0</v>
      </c>
    </row>
    <row r="615" spans="1:17">
      <c r="A615" s="18">
        <v>609</v>
      </c>
      <c r="B615" s="18" t="s">
        <v>1619</v>
      </c>
      <c r="C615" s="7" t="s">
        <v>1336</v>
      </c>
      <c r="D615" s="18" t="s">
        <v>27</v>
      </c>
      <c r="E615" s="18">
        <v>7181824</v>
      </c>
      <c r="F615" s="7">
        <v>5671</v>
      </c>
      <c r="G615" s="7">
        <v>17</v>
      </c>
      <c r="H615" s="18">
        <f t="shared" si="54"/>
        <v>96407</v>
      </c>
      <c r="I615" s="18">
        <f t="shared" si="55"/>
        <v>5700</v>
      </c>
      <c r="J615" s="18">
        <f t="shared" si="56"/>
        <v>32324700</v>
      </c>
      <c r="K615" s="18">
        <f t="shared" si="57"/>
        <v>1.3423748618735297E-2</v>
      </c>
      <c r="L615" s="18">
        <f t="shared" si="58"/>
        <v>4.5009039486347762</v>
      </c>
      <c r="N615">
        <v>95</v>
      </c>
      <c r="P615">
        <v>5671</v>
      </c>
      <c r="Q615">
        <f t="shared" si="59"/>
        <v>0</v>
      </c>
    </row>
    <row r="616" spans="1:17">
      <c r="A616" s="18">
        <v>610</v>
      </c>
      <c r="B616" s="18" t="s">
        <v>1619</v>
      </c>
      <c r="C616" s="7" t="s">
        <v>1337</v>
      </c>
      <c r="D616" s="18" t="s">
        <v>27</v>
      </c>
      <c r="E616" s="18">
        <v>7181824</v>
      </c>
      <c r="F616" s="7">
        <v>4012</v>
      </c>
      <c r="G616" s="7">
        <v>10</v>
      </c>
      <c r="H616" s="18">
        <f t="shared" si="54"/>
        <v>40120</v>
      </c>
      <c r="I616" s="18">
        <f t="shared" si="55"/>
        <v>3480</v>
      </c>
      <c r="J616" s="18">
        <f t="shared" si="56"/>
        <v>13961760</v>
      </c>
      <c r="K616" s="18">
        <f t="shared" si="57"/>
        <v>5.5863245882940048E-3</v>
      </c>
      <c r="L616" s="18">
        <f t="shared" si="58"/>
        <v>1.9440409567263135</v>
      </c>
      <c r="N616">
        <v>58</v>
      </c>
      <c r="P616">
        <v>4012</v>
      </c>
      <c r="Q616">
        <f t="shared" si="59"/>
        <v>0</v>
      </c>
    </row>
    <row r="617" spans="1:17">
      <c r="A617" s="18">
        <v>611</v>
      </c>
      <c r="B617" s="18" t="s">
        <v>1619</v>
      </c>
      <c r="C617" s="7" t="s">
        <v>1338</v>
      </c>
      <c r="D617" s="18" t="s">
        <v>27</v>
      </c>
      <c r="E617" s="18">
        <v>7181824</v>
      </c>
      <c r="F617" s="7">
        <v>2373</v>
      </c>
      <c r="G617" s="7">
        <v>17</v>
      </c>
      <c r="H617" s="18">
        <f t="shared" si="54"/>
        <v>40341</v>
      </c>
      <c r="I617" s="18">
        <f t="shared" si="55"/>
        <v>5880</v>
      </c>
      <c r="J617" s="18">
        <f t="shared" si="56"/>
        <v>13953240</v>
      </c>
      <c r="K617" s="18">
        <f t="shared" si="57"/>
        <v>5.6170967152634208E-3</v>
      </c>
      <c r="L617" s="18">
        <f t="shared" si="58"/>
        <v>1.9428546285734654</v>
      </c>
      <c r="N617">
        <v>98</v>
      </c>
      <c r="P617">
        <v>2373</v>
      </c>
      <c r="Q617">
        <f t="shared" si="59"/>
        <v>0</v>
      </c>
    </row>
    <row r="618" spans="1:17">
      <c r="A618" s="18">
        <v>612</v>
      </c>
      <c r="B618" s="18" t="s">
        <v>1619</v>
      </c>
      <c r="C618" s="7" t="s">
        <v>1339</v>
      </c>
      <c r="D618" s="18" t="s">
        <v>27</v>
      </c>
      <c r="E618" s="18">
        <v>7181824</v>
      </c>
      <c r="F618" s="7">
        <v>1618</v>
      </c>
      <c r="G618" s="7">
        <v>12</v>
      </c>
      <c r="H618" s="18">
        <f t="shared" si="54"/>
        <v>19416</v>
      </c>
      <c r="I618" s="18">
        <f t="shared" si="55"/>
        <v>4500</v>
      </c>
      <c r="J618" s="18">
        <f t="shared" si="56"/>
        <v>7281000</v>
      </c>
      <c r="K618" s="18">
        <f t="shared" si="57"/>
        <v>2.7034914807157625E-3</v>
      </c>
      <c r="L618" s="18">
        <f t="shared" si="58"/>
        <v>1.013809305268411</v>
      </c>
      <c r="N618">
        <v>75</v>
      </c>
      <c r="P618">
        <v>1618</v>
      </c>
      <c r="Q618">
        <f t="shared" si="59"/>
        <v>0</v>
      </c>
    </row>
    <row r="619" spans="1:17">
      <c r="A619" s="18">
        <v>613</v>
      </c>
      <c r="B619" s="18" t="s">
        <v>1619</v>
      </c>
      <c r="C619" s="7" t="s">
        <v>403</v>
      </c>
      <c r="D619" s="18" t="s">
        <v>27</v>
      </c>
      <c r="E619" s="18">
        <v>7181824</v>
      </c>
      <c r="F619" s="7">
        <v>6403</v>
      </c>
      <c r="G619" s="7">
        <v>15</v>
      </c>
      <c r="H619" s="18">
        <f t="shared" si="54"/>
        <v>96045</v>
      </c>
      <c r="I619" s="18">
        <f t="shared" si="55"/>
        <v>9300</v>
      </c>
      <c r="J619" s="18">
        <f t="shared" si="56"/>
        <v>59547900</v>
      </c>
      <c r="K619" s="18">
        <f t="shared" si="57"/>
        <v>1.3373343596278606E-2</v>
      </c>
      <c r="L619" s="18">
        <f t="shared" si="58"/>
        <v>8.2914730296927353</v>
      </c>
      <c r="N619">
        <v>155</v>
      </c>
      <c r="P619">
        <v>6403</v>
      </c>
      <c r="Q619">
        <f t="shared" si="59"/>
        <v>0</v>
      </c>
    </row>
    <row r="620" spans="1:17">
      <c r="A620" s="18">
        <v>614</v>
      </c>
      <c r="B620" s="18" t="s">
        <v>1619</v>
      </c>
      <c r="C620" s="7" t="s">
        <v>1340</v>
      </c>
      <c r="D620" s="18" t="s">
        <v>27</v>
      </c>
      <c r="E620" s="18">
        <v>7181824</v>
      </c>
      <c r="F620" s="7">
        <v>2457</v>
      </c>
      <c r="G620" s="7">
        <v>10</v>
      </c>
      <c r="H620" s="18">
        <f t="shared" si="54"/>
        <v>24570</v>
      </c>
      <c r="I620" s="18">
        <f t="shared" si="55"/>
        <v>3180</v>
      </c>
      <c r="J620" s="18">
        <f t="shared" si="56"/>
        <v>7813260</v>
      </c>
      <c r="K620" s="18">
        <f t="shared" si="57"/>
        <v>3.4211364689527338E-3</v>
      </c>
      <c r="L620" s="18">
        <f t="shared" si="58"/>
        <v>1.0879213971269694</v>
      </c>
      <c r="N620">
        <v>53</v>
      </c>
      <c r="P620">
        <v>2457</v>
      </c>
      <c r="Q620">
        <f t="shared" si="59"/>
        <v>0</v>
      </c>
    </row>
    <row r="621" spans="1:17">
      <c r="A621" s="18">
        <v>615</v>
      </c>
      <c r="B621" s="18" t="s">
        <v>1619</v>
      </c>
      <c r="C621" s="7" t="s">
        <v>1341</v>
      </c>
      <c r="D621" s="18" t="s">
        <v>27</v>
      </c>
      <c r="E621" s="18">
        <v>7181824</v>
      </c>
      <c r="F621" s="7">
        <v>1660</v>
      </c>
      <c r="G621" s="7">
        <v>16</v>
      </c>
      <c r="H621" s="18">
        <f t="shared" si="54"/>
        <v>26560</v>
      </c>
      <c r="I621" s="18">
        <f t="shared" si="55"/>
        <v>6120</v>
      </c>
      <c r="J621" s="18">
        <f t="shared" si="56"/>
        <v>10159200</v>
      </c>
      <c r="K621" s="18">
        <f t="shared" si="57"/>
        <v>3.6982248520710057E-3</v>
      </c>
      <c r="L621" s="18">
        <f t="shared" si="58"/>
        <v>1.4145710059171597</v>
      </c>
      <c r="N621">
        <v>102</v>
      </c>
      <c r="P621">
        <v>1660</v>
      </c>
      <c r="Q621">
        <f t="shared" si="59"/>
        <v>0</v>
      </c>
    </row>
    <row r="622" spans="1:17">
      <c r="A622" s="18">
        <v>616</v>
      </c>
      <c r="B622" s="18" t="s">
        <v>1619</v>
      </c>
      <c r="C622" s="7" t="s">
        <v>1342</v>
      </c>
      <c r="D622" s="18" t="s">
        <v>27</v>
      </c>
      <c r="E622" s="18">
        <v>7181824</v>
      </c>
      <c r="F622" s="7">
        <v>1662</v>
      </c>
      <c r="G622" s="7">
        <v>14</v>
      </c>
      <c r="H622" s="18">
        <f t="shared" si="54"/>
        <v>23268</v>
      </c>
      <c r="I622" s="18">
        <f t="shared" si="55"/>
        <v>5160</v>
      </c>
      <c r="J622" s="18">
        <f t="shared" si="56"/>
        <v>8575920</v>
      </c>
      <c r="K622" s="18">
        <f t="shared" si="57"/>
        <v>3.2398454765808797E-3</v>
      </c>
      <c r="L622" s="18">
        <f t="shared" si="58"/>
        <v>1.1941144756540956</v>
      </c>
      <c r="N622">
        <v>86</v>
      </c>
      <c r="P622">
        <v>1662</v>
      </c>
      <c r="Q622">
        <f t="shared" si="59"/>
        <v>0</v>
      </c>
    </row>
    <row r="623" spans="1:17">
      <c r="A623" s="18">
        <v>617</v>
      </c>
      <c r="B623" s="18" t="s">
        <v>1619</v>
      </c>
      <c r="C623" s="7" t="s">
        <v>1343</v>
      </c>
      <c r="D623" s="18" t="s">
        <v>27</v>
      </c>
      <c r="E623" s="18">
        <v>7181824</v>
      </c>
      <c r="F623" s="7">
        <v>2270</v>
      </c>
      <c r="G623" s="7">
        <v>18</v>
      </c>
      <c r="H623" s="18">
        <f t="shared" si="54"/>
        <v>40860</v>
      </c>
      <c r="I623" s="18">
        <f t="shared" si="55"/>
        <v>6420</v>
      </c>
      <c r="J623" s="18">
        <f t="shared" si="56"/>
        <v>14573400</v>
      </c>
      <c r="K623" s="18">
        <f t="shared" si="57"/>
        <v>5.6893624795038142E-3</v>
      </c>
      <c r="L623" s="18">
        <f t="shared" si="58"/>
        <v>2.0292059510230271</v>
      </c>
      <c r="N623">
        <v>107</v>
      </c>
      <c r="P623">
        <v>2270</v>
      </c>
      <c r="Q623">
        <f t="shared" si="59"/>
        <v>0</v>
      </c>
    </row>
    <row r="624" spans="1:17">
      <c r="A624" s="18">
        <v>618</v>
      </c>
      <c r="B624" s="18" t="s">
        <v>1619</v>
      </c>
      <c r="C624" s="7" t="s">
        <v>1344</v>
      </c>
      <c r="D624" s="18" t="s">
        <v>27</v>
      </c>
      <c r="E624" s="18">
        <v>7181824</v>
      </c>
      <c r="F624" s="7">
        <v>2322</v>
      </c>
      <c r="G624" s="7">
        <v>12</v>
      </c>
      <c r="H624" s="18">
        <f t="shared" si="54"/>
        <v>27864</v>
      </c>
      <c r="I624" s="18">
        <f t="shared" si="55"/>
        <v>4500</v>
      </c>
      <c r="J624" s="18">
        <f t="shared" si="56"/>
        <v>10449000</v>
      </c>
      <c r="K624" s="18">
        <f t="shared" si="57"/>
        <v>3.8797943252299135E-3</v>
      </c>
      <c r="L624" s="18">
        <f t="shared" si="58"/>
        <v>1.4549228719612177</v>
      </c>
      <c r="N624">
        <v>75</v>
      </c>
      <c r="P624">
        <v>2322</v>
      </c>
      <c r="Q624">
        <f t="shared" si="59"/>
        <v>0</v>
      </c>
    </row>
    <row r="625" spans="1:17">
      <c r="A625" s="18">
        <v>619</v>
      </c>
      <c r="B625" s="18" t="s">
        <v>1619</v>
      </c>
      <c r="C625" s="7" t="s">
        <v>1345</v>
      </c>
      <c r="D625" s="18" t="s">
        <v>27</v>
      </c>
      <c r="E625" s="18">
        <v>7181824</v>
      </c>
      <c r="F625" s="7">
        <v>4136</v>
      </c>
      <c r="G625" s="7">
        <v>20</v>
      </c>
      <c r="H625" s="18">
        <f t="shared" si="54"/>
        <v>82720</v>
      </c>
      <c r="I625" s="18">
        <f t="shared" si="55"/>
        <v>8400</v>
      </c>
      <c r="J625" s="18">
        <f t="shared" si="56"/>
        <v>34742400</v>
      </c>
      <c r="K625" s="18">
        <f t="shared" si="57"/>
        <v>1.1517965352534397E-2</v>
      </c>
      <c r="L625" s="18">
        <f t="shared" si="58"/>
        <v>4.8375454480644473</v>
      </c>
      <c r="N625">
        <v>140</v>
      </c>
      <c r="P625">
        <v>4136</v>
      </c>
      <c r="Q625">
        <f t="shared" si="59"/>
        <v>0</v>
      </c>
    </row>
    <row r="626" spans="1:17">
      <c r="A626" s="18">
        <v>620</v>
      </c>
      <c r="B626" s="18" t="s">
        <v>1619</v>
      </c>
      <c r="C626" s="7" t="s">
        <v>1346</v>
      </c>
      <c r="D626" s="18" t="s">
        <v>27</v>
      </c>
      <c r="E626" s="18">
        <v>7181824</v>
      </c>
      <c r="F626" s="7">
        <v>1682</v>
      </c>
      <c r="G626" s="7">
        <v>8</v>
      </c>
      <c r="H626" s="18">
        <f t="shared" si="54"/>
        <v>13456</v>
      </c>
      <c r="I626" s="18">
        <f t="shared" si="55"/>
        <v>3420</v>
      </c>
      <c r="J626" s="18">
        <f t="shared" si="56"/>
        <v>5752440</v>
      </c>
      <c r="K626" s="18">
        <f t="shared" si="57"/>
        <v>1.8736187352962144E-3</v>
      </c>
      <c r="L626" s="18">
        <f t="shared" si="58"/>
        <v>0.80097200933913171</v>
      </c>
      <c r="N626">
        <v>57</v>
      </c>
      <c r="P626">
        <v>1682</v>
      </c>
      <c r="Q626">
        <f t="shared" si="59"/>
        <v>0</v>
      </c>
    </row>
    <row r="627" spans="1:17">
      <c r="A627" s="18">
        <v>621</v>
      </c>
      <c r="B627" s="18" t="s">
        <v>1619</v>
      </c>
      <c r="C627" s="7" t="s">
        <v>1347</v>
      </c>
      <c r="D627" s="18" t="s">
        <v>27</v>
      </c>
      <c r="E627" s="18">
        <v>7181824</v>
      </c>
      <c r="F627" s="7">
        <v>2635</v>
      </c>
      <c r="G627" s="7">
        <v>28</v>
      </c>
      <c r="H627" s="18">
        <f t="shared" si="54"/>
        <v>73780</v>
      </c>
      <c r="I627" s="18">
        <f t="shared" si="55"/>
        <v>11700</v>
      </c>
      <c r="J627" s="18">
        <f t="shared" si="56"/>
        <v>30829500</v>
      </c>
      <c r="K627" s="18">
        <f t="shared" si="57"/>
        <v>1.0273156234405076E-2</v>
      </c>
      <c r="L627" s="18">
        <f t="shared" si="58"/>
        <v>4.2927117122335492</v>
      </c>
      <c r="N627">
        <v>195</v>
      </c>
      <c r="P627">
        <v>2635</v>
      </c>
      <c r="Q627">
        <f t="shared" si="59"/>
        <v>0</v>
      </c>
    </row>
    <row r="628" spans="1:17">
      <c r="A628" s="18">
        <v>622</v>
      </c>
      <c r="B628" s="18" t="s">
        <v>1619</v>
      </c>
      <c r="C628" s="7" t="s">
        <v>1348</v>
      </c>
      <c r="D628" s="18" t="s">
        <v>27</v>
      </c>
      <c r="E628" s="18">
        <v>7181824</v>
      </c>
      <c r="F628" s="7">
        <v>3953</v>
      </c>
      <c r="G628" s="7">
        <v>30</v>
      </c>
      <c r="H628" s="18">
        <f t="shared" si="54"/>
        <v>118590</v>
      </c>
      <c r="I628" s="18">
        <f t="shared" si="55"/>
        <v>12360</v>
      </c>
      <c r="J628" s="18">
        <f t="shared" si="56"/>
        <v>48859080</v>
      </c>
      <c r="K628" s="18">
        <f t="shared" si="57"/>
        <v>1.6512518268339632E-2</v>
      </c>
      <c r="L628" s="18">
        <f t="shared" si="58"/>
        <v>6.8031575265559274</v>
      </c>
      <c r="N628">
        <v>206</v>
      </c>
      <c r="P628">
        <v>3953</v>
      </c>
      <c r="Q628">
        <f t="shared" si="59"/>
        <v>0</v>
      </c>
    </row>
    <row r="629" spans="1:17">
      <c r="A629" s="18">
        <v>623</v>
      </c>
      <c r="B629" s="18" t="s">
        <v>1619</v>
      </c>
      <c r="C629" s="7" t="s">
        <v>1349</v>
      </c>
      <c r="D629" s="18" t="s">
        <v>27</v>
      </c>
      <c r="E629" s="18">
        <v>7181824</v>
      </c>
      <c r="F629" s="7">
        <v>4928</v>
      </c>
      <c r="G629" s="7">
        <v>30</v>
      </c>
      <c r="H629" s="18">
        <f t="shared" si="54"/>
        <v>147840</v>
      </c>
      <c r="I629" s="18">
        <f t="shared" si="55"/>
        <v>18660</v>
      </c>
      <c r="J629" s="18">
        <f t="shared" si="56"/>
        <v>91956480</v>
      </c>
      <c r="K629" s="18">
        <f t="shared" si="57"/>
        <v>2.0585299778997649E-2</v>
      </c>
      <c r="L629" s="18">
        <f t="shared" si="58"/>
        <v>12.804056462536536</v>
      </c>
      <c r="N629">
        <v>311</v>
      </c>
      <c r="P629">
        <v>4928</v>
      </c>
      <c r="Q629">
        <f t="shared" si="59"/>
        <v>0</v>
      </c>
    </row>
    <row r="630" spans="1:17">
      <c r="A630" s="18">
        <v>624</v>
      </c>
      <c r="B630" s="18" t="s">
        <v>1619</v>
      </c>
      <c r="C630" s="7" t="s">
        <v>1350</v>
      </c>
      <c r="D630" s="18" t="s">
        <v>27</v>
      </c>
      <c r="E630" s="18">
        <v>7181824</v>
      </c>
      <c r="F630" s="7">
        <v>2402</v>
      </c>
      <c r="G630" s="7">
        <v>24</v>
      </c>
      <c r="H630" s="18">
        <f t="shared" si="54"/>
        <v>57648</v>
      </c>
      <c r="I630" s="18">
        <f t="shared" si="55"/>
        <v>21000</v>
      </c>
      <c r="J630" s="18">
        <f t="shared" si="56"/>
        <v>50442000</v>
      </c>
      <c r="K630" s="18">
        <f t="shared" si="57"/>
        <v>8.0269302060312249E-3</v>
      </c>
      <c r="L630" s="18">
        <f t="shared" si="58"/>
        <v>7.0235639302773221</v>
      </c>
      <c r="N630">
        <v>350</v>
      </c>
      <c r="P630">
        <v>2402</v>
      </c>
      <c r="Q630">
        <f t="shared" si="59"/>
        <v>0</v>
      </c>
    </row>
    <row r="631" spans="1:17">
      <c r="A631" s="18">
        <v>625</v>
      </c>
      <c r="B631" s="18" t="s">
        <v>1619</v>
      </c>
      <c r="C631" s="7" t="s">
        <v>1351</v>
      </c>
      <c r="D631" s="18" t="s">
        <v>27</v>
      </c>
      <c r="E631" s="18">
        <v>7181824</v>
      </c>
      <c r="F631" s="7">
        <v>5205</v>
      </c>
      <c r="G631" s="7">
        <v>20</v>
      </c>
      <c r="H631" s="18">
        <f t="shared" si="54"/>
        <v>104100</v>
      </c>
      <c r="I631" s="18">
        <f t="shared" si="55"/>
        <v>10260</v>
      </c>
      <c r="J631" s="18">
        <f t="shared" si="56"/>
        <v>53403300</v>
      </c>
      <c r="K631" s="18">
        <f t="shared" si="57"/>
        <v>1.4494924966136736E-2</v>
      </c>
      <c r="L631" s="18">
        <f t="shared" si="58"/>
        <v>7.4358965076281454</v>
      </c>
      <c r="N631">
        <v>171</v>
      </c>
      <c r="P631">
        <v>5205</v>
      </c>
      <c r="Q631">
        <f t="shared" si="59"/>
        <v>0</v>
      </c>
    </row>
    <row r="632" spans="1:17">
      <c r="A632" s="18">
        <v>626</v>
      </c>
      <c r="B632" s="18" t="s">
        <v>1619</v>
      </c>
      <c r="C632" s="7" t="s">
        <v>1352</v>
      </c>
      <c r="D632" s="18" t="s">
        <v>27</v>
      </c>
      <c r="E632" s="18">
        <v>7181824</v>
      </c>
      <c r="F632" s="7">
        <v>5344</v>
      </c>
      <c r="G632" s="7">
        <v>16</v>
      </c>
      <c r="H632" s="18">
        <f t="shared" si="54"/>
        <v>85504</v>
      </c>
      <c r="I632" s="18">
        <f t="shared" si="55"/>
        <v>15600</v>
      </c>
      <c r="J632" s="18">
        <f t="shared" si="56"/>
        <v>83366400</v>
      </c>
      <c r="K632" s="18">
        <f t="shared" si="57"/>
        <v>1.1905610608112925E-2</v>
      </c>
      <c r="L632" s="18">
        <f t="shared" si="58"/>
        <v>11.607970342910102</v>
      </c>
      <c r="N632">
        <v>260</v>
      </c>
      <c r="P632">
        <v>5344</v>
      </c>
      <c r="Q632">
        <f t="shared" si="59"/>
        <v>0</v>
      </c>
    </row>
    <row r="633" spans="1:17">
      <c r="A633" s="18">
        <v>627</v>
      </c>
      <c r="B633" s="18" t="s">
        <v>1619</v>
      </c>
      <c r="C633" s="7" t="s">
        <v>1353</v>
      </c>
      <c r="D633" s="18" t="s">
        <v>27</v>
      </c>
      <c r="E633" s="18">
        <v>7181824</v>
      </c>
      <c r="F633" s="7">
        <v>6257</v>
      </c>
      <c r="G633" s="7">
        <v>30</v>
      </c>
      <c r="H633" s="18">
        <f t="shared" si="54"/>
        <v>187710</v>
      </c>
      <c r="I633" s="18">
        <f t="shared" si="55"/>
        <v>15780</v>
      </c>
      <c r="J633" s="18">
        <f t="shared" si="56"/>
        <v>98735460</v>
      </c>
      <c r="K633" s="18">
        <f t="shared" si="57"/>
        <v>2.6136814268909958E-2</v>
      </c>
      <c r="L633" s="18">
        <f t="shared" si="58"/>
        <v>13.747964305446638</v>
      </c>
      <c r="N633">
        <v>263</v>
      </c>
      <c r="P633">
        <v>6257</v>
      </c>
      <c r="Q633">
        <f t="shared" si="59"/>
        <v>0</v>
      </c>
    </row>
    <row r="634" spans="1:17">
      <c r="A634" s="18">
        <v>628</v>
      </c>
      <c r="B634" s="18" t="s">
        <v>1619</v>
      </c>
      <c r="C634" s="7" t="s">
        <v>521</v>
      </c>
      <c r="D634" s="18" t="s">
        <v>27</v>
      </c>
      <c r="E634" s="18">
        <v>7181824</v>
      </c>
      <c r="F634" s="7">
        <v>5798</v>
      </c>
      <c r="G634" s="7">
        <v>21</v>
      </c>
      <c r="H634" s="18">
        <f t="shared" si="54"/>
        <v>121758</v>
      </c>
      <c r="I634" s="18">
        <f t="shared" si="55"/>
        <v>30960</v>
      </c>
      <c r="J634" s="18">
        <f t="shared" si="56"/>
        <v>179506080</v>
      </c>
      <c r="K634" s="18">
        <f t="shared" si="57"/>
        <v>1.6953631835032436E-2</v>
      </c>
      <c r="L634" s="18">
        <f t="shared" si="58"/>
        <v>24.994497219647823</v>
      </c>
      <c r="N634">
        <v>516</v>
      </c>
      <c r="P634">
        <v>5798</v>
      </c>
      <c r="Q634">
        <f t="shared" si="59"/>
        <v>0</v>
      </c>
    </row>
    <row r="635" spans="1:17">
      <c r="A635" s="18">
        <v>629</v>
      </c>
      <c r="B635" s="18" t="s">
        <v>1619</v>
      </c>
      <c r="C635" s="7" t="s">
        <v>1354</v>
      </c>
      <c r="D635" s="18" t="s">
        <v>27</v>
      </c>
      <c r="E635" s="18">
        <v>7181824</v>
      </c>
      <c r="F635" s="7">
        <v>6474</v>
      </c>
      <c r="G635" s="7">
        <v>13</v>
      </c>
      <c r="H635" s="18">
        <f t="shared" si="54"/>
        <v>84162</v>
      </c>
      <c r="I635" s="18">
        <f t="shared" si="55"/>
        <v>1980</v>
      </c>
      <c r="J635" s="18">
        <f t="shared" si="56"/>
        <v>12818520</v>
      </c>
      <c r="K635" s="18">
        <f t="shared" si="57"/>
        <v>1.171875E-2</v>
      </c>
      <c r="L635" s="18">
        <f t="shared" si="58"/>
        <v>1.7848557692307692</v>
      </c>
      <c r="N635">
        <v>33</v>
      </c>
      <c r="P635">
        <v>6474</v>
      </c>
      <c r="Q635">
        <f t="shared" si="59"/>
        <v>0</v>
      </c>
    </row>
    <row r="636" spans="1:17">
      <c r="A636" s="18">
        <v>630</v>
      </c>
      <c r="B636" s="18" t="s">
        <v>1619</v>
      </c>
      <c r="C636" s="7" t="s">
        <v>1355</v>
      </c>
      <c r="D636" s="18" t="s">
        <v>27</v>
      </c>
      <c r="E636" s="18">
        <v>7181824</v>
      </c>
      <c r="F636" s="7">
        <v>2790</v>
      </c>
      <c r="G636" s="7">
        <v>15</v>
      </c>
      <c r="H636" s="18">
        <f t="shared" si="54"/>
        <v>41850</v>
      </c>
      <c r="I636" s="18">
        <f t="shared" si="55"/>
        <v>4620</v>
      </c>
      <c r="J636" s="18">
        <f t="shared" si="56"/>
        <v>12889800</v>
      </c>
      <c r="K636" s="18">
        <f t="shared" si="57"/>
        <v>5.8272104690953157E-3</v>
      </c>
      <c r="L636" s="18">
        <f t="shared" si="58"/>
        <v>1.7947808244813575</v>
      </c>
      <c r="N636">
        <v>77</v>
      </c>
      <c r="P636">
        <v>2790</v>
      </c>
      <c r="Q636">
        <f t="shared" si="59"/>
        <v>0</v>
      </c>
    </row>
    <row r="637" spans="1:17">
      <c r="A637" s="18">
        <v>631</v>
      </c>
      <c r="B637" s="18" t="s">
        <v>1619</v>
      </c>
      <c r="C637" s="7" t="s">
        <v>1356</v>
      </c>
      <c r="D637" s="18" t="s">
        <v>27</v>
      </c>
      <c r="E637" s="18">
        <v>7181824</v>
      </c>
      <c r="F637" s="7">
        <v>2989</v>
      </c>
      <c r="G637" s="7">
        <v>11</v>
      </c>
      <c r="H637" s="18">
        <f t="shared" si="54"/>
        <v>32879</v>
      </c>
      <c r="I637" s="18">
        <f t="shared" si="55"/>
        <v>2820</v>
      </c>
      <c r="J637" s="18">
        <f t="shared" si="56"/>
        <v>8428980</v>
      </c>
      <c r="K637" s="18">
        <f t="shared" si="57"/>
        <v>4.578084898766664E-3</v>
      </c>
      <c r="L637" s="18">
        <f t="shared" si="58"/>
        <v>1.1736544922292722</v>
      </c>
      <c r="N637">
        <v>47</v>
      </c>
      <c r="P637">
        <v>2989</v>
      </c>
      <c r="Q637">
        <f t="shared" si="59"/>
        <v>0</v>
      </c>
    </row>
    <row r="638" spans="1:17">
      <c r="A638" s="18">
        <v>632</v>
      </c>
      <c r="B638" s="18" t="s">
        <v>1619</v>
      </c>
      <c r="C638" s="7" t="s">
        <v>1357</v>
      </c>
      <c r="D638" s="18" t="s">
        <v>27</v>
      </c>
      <c r="E638" s="18">
        <v>7181824</v>
      </c>
      <c r="F638" s="7">
        <v>3036</v>
      </c>
      <c r="G638" s="7">
        <v>19</v>
      </c>
      <c r="H638" s="18">
        <f t="shared" si="54"/>
        <v>57684</v>
      </c>
      <c r="I638" s="18">
        <f t="shared" si="55"/>
        <v>7320</v>
      </c>
      <c r="J638" s="18">
        <f t="shared" si="56"/>
        <v>22223520</v>
      </c>
      <c r="K638" s="18">
        <f t="shared" si="57"/>
        <v>8.031942860198189E-3</v>
      </c>
      <c r="L638" s="18">
        <f t="shared" si="58"/>
        <v>3.0944116703500391</v>
      </c>
      <c r="N638">
        <v>122</v>
      </c>
      <c r="P638">
        <v>3036</v>
      </c>
      <c r="Q638">
        <f t="shared" si="59"/>
        <v>0</v>
      </c>
    </row>
    <row r="639" spans="1:17">
      <c r="A639" s="18">
        <v>633</v>
      </c>
      <c r="B639" s="18" t="s">
        <v>1619</v>
      </c>
      <c r="C639" s="7" t="s">
        <v>1358</v>
      </c>
      <c r="D639" s="18" t="s">
        <v>27</v>
      </c>
      <c r="E639" s="18">
        <v>7181824</v>
      </c>
      <c r="F639" s="7">
        <v>2517</v>
      </c>
      <c r="G639" s="7">
        <v>41</v>
      </c>
      <c r="H639" s="18">
        <f t="shared" si="54"/>
        <v>103197</v>
      </c>
      <c r="I639" s="18">
        <f t="shared" si="55"/>
        <v>7560</v>
      </c>
      <c r="J639" s="18">
        <f t="shared" si="56"/>
        <v>19028520</v>
      </c>
      <c r="K639" s="18">
        <f t="shared" si="57"/>
        <v>1.4369190890782063E-2</v>
      </c>
      <c r="L639" s="18">
        <f t="shared" si="58"/>
        <v>2.6495386130320098</v>
      </c>
      <c r="N639">
        <v>126</v>
      </c>
      <c r="P639">
        <v>2517</v>
      </c>
      <c r="Q639">
        <f t="shared" si="59"/>
        <v>0</v>
      </c>
    </row>
    <row r="640" spans="1:17">
      <c r="A640" s="18">
        <v>634</v>
      </c>
      <c r="B640" s="18" t="s">
        <v>1619</v>
      </c>
      <c r="C640" s="7" t="s">
        <v>1359</v>
      </c>
      <c r="D640" s="18" t="s">
        <v>27</v>
      </c>
      <c r="E640" s="18">
        <v>7181824</v>
      </c>
      <c r="F640" s="7">
        <v>1828</v>
      </c>
      <c r="G640" s="7">
        <v>21</v>
      </c>
      <c r="H640" s="18">
        <f t="shared" si="54"/>
        <v>38388</v>
      </c>
      <c r="I640" s="18">
        <f t="shared" si="55"/>
        <v>21000</v>
      </c>
      <c r="J640" s="18">
        <f t="shared" si="56"/>
        <v>38388000</v>
      </c>
      <c r="K640" s="18">
        <f t="shared" si="57"/>
        <v>5.3451602267056393E-3</v>
      </c>
      <c r="L640" s="18">
        <f t="shared" si="58"/>
        <v>5.3451602267056391</v>
      </c>
      <c r="N640">
        <v>350</v>
      </c>
      <c r="P640">
        <v>1828</v>
      </c>
      <c r="Q640">
        <f t="shared" si="59"/>
        <v>0</v>
      </c>
    </row>
    <row r="641" spans="1:17">
      <c r="A641" s="18">
        <v>635</v>
      </c>
      <c r="B641" s="18" t="s">
        <v>1619</v>
      </c>
      <c r="C641" s="7" t="s">
        <v>1360</v>
      </c>
      <c r="D641" s="18" t="s">
        <v>27</v>
      </c>
      <c r="E641" s="18">
        <v>7181824</v>
      </c>
      <c r="F641" s="7">
        <v>2739</v>
      </c>
      <c r="G641" s="7">
        <v>64</v>
      </c>
      <c r="H641" s="18">
        <f t="shared" si="54"/>
        <v>175296</v>
      </c>
      <c r="I641" s="18">
        <f t="shared" si="55"/>
        <v>35400</v>
      </c>
      <c r="J641" s="18">
        <f t="shared" si="56"/>
        <v>96960600</v>
      </c>
      <c r="K641" s="18">
        <f t="shared" si="57"/>
        <v>2.4408284023668639E-2</v>
      </c>
      <c r="L641" s="18">
        <f t="shared" si="58"/>
        <v>13.500832100591715</v>
      </c>
      <c r="N641">
        <v>590</v>
      </c>
      <c r="P641">
        <v>2739</v>
      </c>
      <c r="Q641">
        <f t="shared" si="59"/>
        <v>0</v>
      </c>
    </row>
    <row r="642" spans="1:17">
      <c r="A642" s="18">
        <v>636</v>
      </c>
      <c r="B642" s="18" t="s">
        <v>1619</v>
      </c>
      <c r="C642" s="7" t="s">
        <v>1361</v>
      </c>
      <c r="D642" s="18" t="s">
        <v>27</v>
      </c>
      <c r="E642" s="18">
        <v>7181824</v>
      </c>
      <c r="F642" s="7">
        <v>2971</v>
      </c>
      <c r="G642" s="7">
        <v>21</v>
      </c>
      <c r="H642" s="18">
        <f t="shared" si="54"/>
        <v>62391</v>
      </c>
      <c r="I642" s="18">
        <f t="shared" si="55"/>
        <v>36600</v>
      </c>
      <c r="J642" s="18">
        <f t="shared" si="56"/>
        <v>108738600</v>
      </c>
      <c r="K642" s="18">
        <f t="shared" si="57"/>
        <v>8.6873473925286951E-3</v>
      </c>
      <c r="L642" s="18">
        <f t="shared" si="58"/>
        <v>15.14080545555001</v>
      </c>
      <c r="N642">
        <v>610</v>
      </c>
      <c r="P642">
        <v>2971</v>
      </c>
      <c r="Q642">
        <f t="shared" si="59"/>
        <v>0</v>
      </c>
    </row>
    <row r="643" spans="1:17">
      <c r="A643" s="18">
        <v>637</v>
      </c>
      <c r="B643" s="18" t="s">
        <v>1619</v>
      </c>
      <c r="C643" s="7" t="s">
        <v>1362</v>
      </c>
      <c r="D643" s="18" t="s">
        <v>27</v>
      </c>
      <c r="E643" s="18">
        <v>7181824</v>
      </c>
      <c r="F643" s="7">
        <v>3020</v>
      </c>
      <c r="G643" s="7">
        <v>47</v>
      </c>
      <c r="H643" s="18">
        <f t="shared" ref="H643:H705" si="60">G643*F643</f>
        <v>141940</v>
      </c>
      <c r="I643" s="18">
        <f t="shared" ref="I643:I705" si="61">N643*60</f>
        <v>15780</v>
      </c>
      <c r="J643" s="18">
        <f t="shared" ref="J643:J705" si="62">I643*F643</f>
        <v>47655600</v>
      </c>
      <c r="K643" s="18">
        <f t="shared" ref="K643:K705" si="63">H643/E643</f>
        <v>1.9763781457189704E-2</v>
      </c>
      <c r="L643" s="18">
        <f t="shared" ref="L643:L705" si="64">J643/E643</f>
        <v>6.6355844977543308</v>
      </c>
      <c r="N643">
        <v>263</v>
      </c>
      <c r="P643">
        <v>3020</v>
      </c>
      <c r="Q643">
        <f t="shared" si="59"/>
        <v>0</v>
      </c>
    </row>
    <row r="644" spans="1:17">
      <c r="A644" s="18">
        <v>638</v>
      </c>
      <c r="B644" s="18" t="s">
        <v>1619</v>
      </c>
      <c r="C644" s="7" t="s">
        <v>1363</v>
      </c>
      <c r="D644" s="18" t="s">
        <v>27</v>
      </c>
      <c r="E644" s="18">
        <v>7181824</v>
      </c>
      <c r="F644" s="7">
        <v>3159</v>
      </c>
      <c r="G644" s="7">
        <v>62</v>
      </c>
      <c r="H644" s="18">
        <f t="shared" si="60"/>
        <v>195858</v>
      </c>
      <c r="I644" s="18">
        <f t="shared" si="61"/>
        <v>18300</v>
      </c>
      <c r="J644" s="18">
        <f t="shared" si="62"/>
        <v>57809700</v>
      </c>
      <c r="K644" s="18">
        <f t="shared" si="63"/>
        <v>2.7271344995366081E-2</v>
      </c>
      <c r="L644" s="18">
        <f t="shared" si="64"/>
        <v>8.0494453776645045</v>
      </c>
      <c r="N644">
        <v>305</v>
      </c>
      <c r="P644">
        <v>3159</v>
      </c>
      <c r="Q644">
        <f t="shared" si="59"/>
        <v>0</v>
      </c>
    </row>
    <row r="645" spans="1:17">
      <c r="A645" s="18">
        <v>639</v>
      </c>
      <c r="B645" s="18" t="s">
        <v>1619</v>
      </c>
      <c r="C645" s="7" t="s">
        <v>1364</v>
      </c>
      <c r="D645" s="18" t="s">
        <v>27</v>
      </c>
      <c r="E645" s="18">
        <v>7181824</v>
      </c>
      <c r="F645" s="7">
        <v>3202</v>
      </c>
      <c r="G645" s="7">
        <v>49</v>
      </c>
      <c r="H645" s="18">
        <f t="shared" si="60"/>
        <v>156898</v>
      </c>
      <c r="I645" s="18">
        <f t="shared" si="61"/>
        <v>15720</v>
      </c>
      <c r="J645" s="18">
        <f t="shared" si="62"/>
        <v>50335440</v>
      </c>
      <c r="K645" s="18">
        <f t="shared" si="63"/>
        <v>2.1846539263563128E-2</v>
      </c>
      <c r="L645" s="18">
        <f t="shared" si="64"/>
        <v>7.0087264739431099</v>
      </c>
      <c r="N645">
        <v>262</v>
      </c>
      <c r="P645">
        <v>3202</v>
      </c>
      <c r="Q645">
        <f t="shared" si="59"/>
        <v>0</v>
      </c>
    </row>
    <row r="646" spans="1:17">
      <c r="A646" s="18">
        <v>640</v>
      </c>
      <c r="B646" s="18" t="s">
        <v>1619</v>
      </c>
      <c r="C646" s="7" t="s">
        <v>1365</v>
      </c>
      <c r="D646" s="18" t="s">
        <v>27</v>
      </c>
      <c r="E646" s="18">
        <v>7181824</v>
      </c>
      <c r="F646" s="7">
        <v>195</v>
      </c>
      <c r="G646" s="7">
        <v>4</v>
      </c>
      <c r="H646" s="18">
        <f t="shared" si="60"/>
        <v>780</v>
      </c>
      <c r="I646" s="18">
        <f t="shared" si="61"/>
        <v>1980</v>
      </c>
      <c r="J646" s="18">
        <f t="shared" si="62"/>
        <v>386100</v>
      </c>
      <c r="K646" s="18">
        <f t="shared" si="63"/>
        <v>1.0860750695088044E-4</v>
      </c>
      <c r="L646" s="18">
        <f t="shared" si="64"/>
        <v>5.3760715940685821E-2</v>
      </c>
      <c r="N646">
        <v>33</v>
      </c>
      <c r="P646">
        <v>195</v>
      </c>
      <c r="Q646">
        <f t="shared" si="59"/>
        <v>0</v>
      </c>
    </row>
    <row r="647" spans="1:17">
      <c r="A647" s="18">
        <v>641</v>
      </c>
      <c r="B647" s="18" t="s">
        <v>1619</v>
      </c>
      <c r="C647" s="7" t="s">
        <v>1366</v>
      </c>
      <c r="D647" s="18" t="s">
        <v>27</v>
      </c>
      <c r="E647" s="18">
        <v>7181824</v>
      </c>
      <c r="F647" s="7">
        <v>2464</v>
      </c>
      <c r="G647" s="7">
        <v>22</v>
      </c>
      <c r="H647" s="18">
        <f t="shared" si="60"/>
        <v>54208</v>
      </c>
      <c r="I647" s="18">
        <f t="shared" si="61"/>
        <v>7380</v>
      </c>
      <c r="J647" s="18">
        <f t="shared" si="62"/>
        <v>18184320</v>
      </c>
      <c r="K647" s="18">
        <f t="shared" si="63"/>
        <v>7.547943252299137E-3</v>
      </c>
      <c r="L647" s="18">
        <f t="shared" si="64"/>
        <v>2.5319918728167106</v>
      </c>
      <c r="N647">
        <v>123</v>
      </c>
      <c r="P647">
        <v>2464</v>
      </c>
      <c r="Q647">
        <f t="shared" si="59"/>
        <v>0</v>
      </c>
    </row>
    <row r="648" spans="1:17">
      <c r="A648" s="18">
        <v>642</v>
      </c>
      <c r="B648" s="18" t="s">
        <v>1619</v>
      </c>
      <c r="C648" s="7" t="s">
        <v>1367</v>
      </c>
      <c r="D648" s="18" t="s">
        <v>27</v>
      </c>
      <c r="E648" s="18">
        <v>7181824</v>
      </c>
      <c r="F648" s="7">
        <v>4041</v>
      </c>
      <c r="G648" s="7">
        <v>32</v>
      </c>
      <c r="H648" s="18">
        <f t="shared" si="60"/>
        <v>129312</v>
      </c>
      <c r="I648" s="18">
        <f t="shared" si="61"/>
        <v>11460</v>
      </c>
      <c r="J648" s="18">
        <f t="shared" si="62"/>
        <v>46309860</v>
      </c>
      <c r="K648" s="18">
        <f t="shared" si="63"/>
        <v>1.8005453767733656E-2</v>
      </c>
      <c r="L648" s="18">
        <f t="shared" si="64"/>
        <v>6.4482031305696159</v>
      </c>
      <c r="N648">
        <v>191</v>
      </c>
      <c r="P648">
        <v>4041</v>
      </c>
      <c r="Q648">
        <f t="shared" ref="Q648:Q711" si="65">P648-F648</f>
        <v>0</v>
      </c>
    </row>
    <row r="649" spans="1:17">
      <c r="A649" s="18">
        <v>643</v>
      </c>
      <c r="B649" s="18" t="s">
        <v>1619</v>
      </c>
      <c r="C649" s="7" t="s">
        <v>1368</v>
      </c>
      <c r="D649" s="18" t="s">
        <v>27</v>
      </c>
      <c r="E649" s="18">
        <v>7181824</v>
      </c>
      <c r="F649" s="7">
        <v>1730</v>
      </c>
      <c r="G649" s="7">
        <v>38</v>
      </c>
      <c r="H649" s="18">
        <f t="shared" si="60"/>
        <v>65740</v>
      </c>
      <c r="I649" s="18">
        <f t="shared" si="61"/>
        <v>9660</v>
      </c>
      <c r="J649" s="18">
        <f t="shared" si="62"/>
        <v>16711800</v>
      </c>
      <c r="K649" s="18">
        <f t="shared" si="63"/>
        <v>9.1536634704498469E-3</v>
      </c>
      <c r="L649" s="18">
        <f t="shared" si="64"/>
        <v>2.3269576085406714</v>
      </c>
      <c r="N649">
        <v>161</v>
      </c>
      <c r="P649">
        <v>1730</v>
      </c>
      <c r="Q649">
        <f t="shared" si="65"/>
        <v>0</v>
      </c>
    </row>
    <row r="650" spans="1:17">
      <c r="A650" s="18">
        <v>644</v>
      </c>
      <c r="B650" s="18" t="s">
        <v>1619</v>
      </c>
      <c r="C650" s="7" t="s">
        <v>1361</v>
      </c>
      <c r="D650" s="18" t="s">
        <v>27</v>
      </c>
      <c r="E650" s="18">
        <v>7181824</v>
      </c>
      <c r="F650" s="7">
        <v>10</v>
      </c>
      <c r="G650" s="7">
        <v>10</v>
      </c>
      <c r="H650" s="18">
        <f t="shared" si="60"/>
        <v>100</v>
      </c>
      <c r="I650" s="18">
        <f t="shared" si="61"/>
        <v>2520</v>
      </c>
      <c r="J650" s="18">
        <f t="shared" si="62"/>
        <v>25200</v>
      </c>
      <c r="K650" s="18">
        <f t="shared" si="63"/>
        <v>1.392403935267698E-5</v>
      </c>
      <c r="L650" s="18">
        <f t="shared" si="64"/>
        <v>3.508857916874599E-3</v>
      </c>
      <c r="N650">
        <v>42</v>
      </c>
      <c r="P650">
        <v>10</v>
      </c>
      <c r="Q650">
        <f t="shared" si="65"/>
        <v>0</v>
      </c>
    </row>
    <row r="651" spans="1:17">
      <c r="A651" s="18">
        <v>645</v>
      </c>
      <c r="B651" s="18" t="s">
        <v>1620</v>
      </c>
      <c r="C651" s="7" t="s">
        <v>1369</v>
      </c>
      <c r="D651" s="18" t="s">
        <v>27</v>
      </c>
      <c r="E651" s="18">
        <v>7181824</v>
      </c>
      <c r="F651" s="7">
        <v>3224</v>
      </c>
      <c r="G651" s="7">
        <v>24</v>
      </c>
      <c r="H651" s="18">
        <f t="shared" si="60"/>
        <v>77376</v>
      </c>
      <c r="I651" s="18">
        <f t="shared" si="61"/>
        <v>2940</v>
      </c>
      <c r="J651" s="18">
        <f t="shared" si="62"/>
        <v>9478560</v>
      </c>
      <c r="K651" s="18">
        <f t="shared" si="63"/>
        <v>1.0773864689527341E-2</v>
      </c>
      <c r="L651" s="18">
        <f t="shared" si="64"/>
        <v>1.3197984244670993</v>
      </c>
      <c r="N651">
        <v>49</v>
      </c>
      <c r="P651">
        <v>3224</v>
      </c>
      <c r="Q651">
        <f t="shared" si="65"/>
        <v>0</v>
      </c>
    </row>
    <row r="652" spans="1:17">
      <c r="A652" s="18">
        <v>646</v>
      </c>
      <c r="B652" s="18" t="s">
        <v>1620</v>
      </c>
      <c r="C652" s="7" t="s">
        <v>1370</v>
      </c>
      <c r="D652" s="18" t="s">
        <v>27</v>
      </c>
      <c r="E652" s="18">
        <v>7181824</v>
      </c>
      <c r="F652" s="7">
        <v>1840</v>
      </c>
      <c r="G652" s="7">
        <v>7</v>
      </c>
      <c r="H652" s="18">
        <f t="shared" si="60"/>
        <v>12880</v>
      </c>
      <c r="I652" s="18">
        <f t="shared" si="61"/>
        <v>900</v>
      </c>
      <c r="J652" s="18">
        <f t="shared" si="62"/>
        <v>1656000</v>
      </c>
      <c r="K652" s="18">
        <f t="shared" si="63"/>
        <v>1.7934162686247951E-3</v>
      </c>
      <c r="L652" s="18">
        <f t="shared" si="64"/>
        <v>0.23058209168033078</v>
      </c>
      <c r="N652">
        <v>15</v>
      </c>
      <c r="P652">
        <v>1840</v>
      </c>
      <c r="Q652">
        <f t="shared" si="65"/>
        <v>0</v>
      </c>
    </row>
    <row r="653" spans="1:17">
      <c r="A653" s="18">
        <v>647</v>
      </c>
      <c r="B653" s="18" t="s">
        <v>1620</v>
      </c>
      <c r="C653" s="7" t="s">
        <v>1371</v>
      </c>
      <c r="D653" s="18" t="s">
        <v>27</v>
      </c>
      <c r="E653" s="18">
        <v>7181824</v>
      </c>
      <c r="F653" s="7">
        <v>5853</v>
      </c>
      <c r="G653" s="7">
        <v>44</v>
      </c>
      <c r="H653" s="18">
        <f t="shared" si="60"/>
        <v>257532</v>
      </c>
      <c r="I653" s="18">
        <f t="shared" si="61"/>
        <v>4680</v>
      </c>
      <c r="J653" s="18">
        <f t="shared" si="62"/>
        <v>27392040</v>
      </c>
      <c r="K653" s="18">
        <f t="shared" si="63"/>
        <v>3.5858857025736081E-2</v>
      </c>
      <c r="L653" s="18">
        <f t="shared" si="64"/>
        <v>3.8140784291010195</v>
      </c>
      <c r="N653">
        <v>78</v>
      </c>
      <c r="P653">
        <v>5853</v>
      </c>
      <c r="Q653">
        <f t="shared" si="65"/>
        <v>0</v>
      </c>
    </row>
    <row r="654" spans="1:17">
      <c r="A654" s="18">
        <v>648</v>
      </c>
      <c r="B654" s="18" t="s">
        <v>1620</v>
      </c>
      <c r="C654" s="7" t="s">
        <v>1372</v>
      </c>
      <c r="D654" s="18" t="s">
        <v>27</v>
      </c>
      <c r="E654" s="18">
        <v>7181824</v>
      </c>
      <c r="F654" s="7">
        <v>3775</v>
      </c>
      <c r="G654" s="7">
        <v>31</v>
      </c>
      <c r="H654" s="18">
        <f t="shared" si="60"/>
        <v>117025</v>
      </c>
      <c r="I654" s="18">
        <f t="shared" si="61"/>
        <v>3780</v>
      </c>
      <c r="J654" s="18">
        <f t="shared" si="62"/>
        <v>14269500</v>
      </c>
      <c r="K654" s="18">
        <f t="shared" si="63"/>
        <v>1.6294607052470236E-2</v>
      </c>
      <c r="L654" s="18">
        <f t="shared" si="64"/>
        <v>1.9868907954302417</v>
      </c>
      <c r="N654">
        <v>63</v>
      </c>
      <c r="P654">
        <v>3775</v>
      </c>
      <c r="Q654">
        <f t="shared" si="65"/>
        <v>0</v>
      </c>
    </row>
    <row r="655" spans="1:17">
      <c r="A655" s="18">
        <v>649</v>
      </c>
      <c r="B655" s="18" t="s">
        <v>1620</v>
      </c>
      <c r="C655" s="7" t="s">
        <v>1373</v>
      </c>
      <c r="D655" s="18" t="s">
        <v>27</v>
      </c>
      <c r="E655" s="18">
        <v>7181824</v>
      </c>
      <c r="F655" s="7">
        <v>7062</v>
      </c>
      <c r="G655" s="7">
        <v>35</v>
      </c>
      <c r="H655" s="18">
        <f t="shared" si="60"/>
        <v>247170</v>
      </c>
      <c r="I655" s="18">
        <f t="shared" si="61"/>
        <v>3660</v>
      </c>
      <c r="J655" s="18">
        <f t="shared" si="62"/>
        <v>25846920</v>
      </c>
      <c r="K655" s="18">
        <f t="shared" si="63"/>
        <v>3.4416048068011691E-2</v>
      </c>
      <c r="L655" s="18">
        <f t="shared" si="64"/>
        <v>3.598935312254937</v>
      </c>
      <c r="N655">
        <v>61</v>
      </c>
      <c r="P655">
        <v>7062</v>
      </c>
      <c r="Q655">
        <f t="shared" si="65"/>
        <v>0</v>
      </c>
    </row>
    <row r="656" spans="1:17">
      <c r="A656" s="18">
        <v>650</v>
      </c>
      <c r="B656" s="18" t="s">
        <v>1620</v>
      </c>
      <c r="C656" s="7" t="s">
        <v>1374</v>
      </c>
      <c r="D656" s="18" t="s">
        <v>27</v>
      </c>
      <c r="E656" s="18">
        <v>7181824</v>
      </c>
      <c r="F656" s="7">
        <v>8657</v>
      </c>
      <c r="G656" s="7">
        <v>15</v>
      </c>
      <c r="H656" s="18">
        <f t="shared" si="60"/>
        <v>129855</v>
      </c>
      <c r="I656" s="18">
        <f t="shared" si="61"/>
        <v>1260</v>
      </c>
      <c r="J656" s="18">
        <f t="shared" si="62"/>
        <v>10907820</v>
      </c>
      <c r="K656" s="18">
        <f t="shared" si="63"/>
        <v>1.8081061301418691E-2</v>
      </c>
      <c r="L656" s="18">
        <f t="shared" si="64"/>
        <v>1.5188091493191702</v>
      </c>
      <c r="N656">
        <v>21</v>
      </c>
      <c r="P656">
        <v>8657</v>
      </c>
      <c r="Q656">
        <f t="shared" si="65"/>
        <v>0</v>
      </c>
    </row>
    <row r="657" spans="1:17">
      <c r="A657" s="18">
        <v>651</v>
      </c>
      <c r="B657" s="18" t="s">
        <v>1620</v>
      </c>
      <c r="C657" s="7" t="s">
        <v>1375</v>
      </c>
      <c r="D657" s="18" t="s">
        <v>27</v>
      </c>
      <c r="E657" s="18">
        <v>7181824</v>
      </c>
      <c r="F657" s="7">
        <v>4689</v>
      </c>
      <c r="G657" s="7">
        <v>22</v>
      </c>
      <c r="H657" s="18">
        <f t="shared" si="60"/>
        <v>103158</v>
      </c>
      <c r="I657" s="18">
        <f t="shared" si="61"/>
        <v>2880</v>
      </c>
      <c r="J657" s="18">
        <f t="shared" si="62"/>
        <v>13504320</v>
      </c>
      <c r="K657" s="18">
        <f t="shared" si="63"/>
        <v>1.4363760515434519E-2</v>
      </c>
      <c r="L657" s="18">
        <f t="shared" si="64"/>
        <v>1.880346831111428</v>
      </c>
      <c r="N657">
        <v>48</v>
      </c>
      <c r="P657">
        <v>4689</v>
      </c>
      <c r="Q657">
        <f t="shared" si="65"/>
        <v>0</v>
      </c>
    </row>
    <row r="658" spans="1:17">
      <c r="A658" s="18">
        <v>652</v>
      </c>
      <c r="B658" s="18" t="s">
        <v>1620</v>
      </c>
      <c r="C658" s="7" t="s">
        <v>1376</v>
      </c>
      <c r="D658" s="18" t="s">
        <v>27</v>
      </c>
      <c r="E658" s="18">
        <v>7181824</v>
      </c>
      <c r="F658" s="7">
        <v>3565</v>
      </c>
      <c r="G658" s="7">
        <v>19</v>
      </c>
      <c r="H658" s="18">
        <f t="shared" si="60"/>
        <v>67735</v>
      </c>
      <c r="I658" s="18">
        <f t="shared" si="61"/>
        <v>2460</v>
      </c>
      <c r="J658" s="18">
        <f t="shared" si="62"/>
        <v>8769900</v>
      </c>
      <c r="K658" s="18">
        <f t="shared" si="63"/>
        <v>9.4314480555357533E-3</v>
      </c>
      <c r="L658" s="18">
        <f t="shared" si="64"/>
        <v>1.2211243271904184</v>
      </c>
      <c r="N658">
        <v>41</v>
      </c>
      <c r="P658">
        <v>3565</v>
      </c>
      <c r="Q658">
        <f t="shared" si="65"/>
        <v>0</v>
      </c>
    </row>
    <row r="659" spans="1:17">
      <c r="A659" s="18">
        <v>653</v>
      </c>
      <c r="B659" s="18" t="s">
        <v>1620</v>
      </c>
      <c r="C659" s="7" t="s">
        <v>1377</v>
      </c>
      <c r="D659" s="18" t="s">
        <v>27</v>
      </c>
      <c r="E659" s="18">
        <v>7181824</v>
      </c>
      <c r="F659" s="7">
        <v>4178</v>
      </c>
      <c r="G659" s="7">
        <v>27</v>
      </c>
      <c r="H659" s="18">
        <f t="shared" si="60"/>
        <v>112806</v>
      </c>
      <c r="I659" s="18">
        <f t="shared" si="61"/>
        <v>3360</v>
      </c>
      <c r="J659" s="18">
        <f t="shared" si="62"/>
        <v>14038080</v>
      </c>
      <c r="K659" s="18">
        <f t="shared" si="63"/>
        <v>1.5707151832180796E-2</v>
      </c>
      <c r="L659" s="18">
        <f t="shared" si="64"/>
        <v>1.9546677835602766</v>
      </c>
      <c r="N659">
        <v>56</v>
      </c>
      <c r="P659">
        <v>4178</v>
      </c>
      <c r="Q659">
        <f t="shared" si="65"/>
        <v>0</v>
      </c>
    </row>
    <row r="660" spans="1:17">
      <c r="A660" s="18">
        <v>654</v>
      </c>
      <c r="B660" s="18" t="s">
        <v>1620</v>
      </c>
      <c r="C660" s="7" t="s">
        <v>1378</v>
      </c>
      <c r="D660" s="18" t="s">
        <v>27</v>
      </c>
      <c r="E660" s="18">
        <v>7181824</v>
      </c>
      <c r="F660" s="7">
        <v>9983</v>
      </c>
      <c r="G660" s="7">
        <v>52</v>
      </c>
      <c r="H660" s="18">
        <f t="shared" si="60"/>
        <v>519116</v>
      </c>
      <c r="I660" s="18">
        <f t="shared" si="61"/>
        <v>6960</v>
      </c>
      <c r="J660" s="18">
        <f t="shared" si="62"/>
        <v>69481680</v>
      </c>
      <c r="K660" s="18">
        <f t="shared" si="63"/>
        <v>7.2281916126042636E-2</v>
      </c>
      <c r="L660" s="18">
        <f t="shared" si="64"/>
        <v>9.6746564661010908</v>
      </c>
      <c r="N660">
        <v>116</v>
      </c>
      <c r="P660">
        <v>9983</v>
      </c>
      <c r="Q660">
        <f t="shared" si="65"/>
        <v>0</v>
      </c>
    </row>
    <row r="661" spans="1:17">
      <c r="A661" s="18">
        <v>655</v>
      </c>
      <c r="B661" s="18" t="s">
        <v>1620</v>
      </c>
      <c r="C661" s="7" t="s">
        <v>1379</v>
      </c>
      <c r="D661" s="18" t="s">
        <v>27</v>
      </c>
      <c r="E661" s="18">
        <v>7181824</v>
      </c>
      <c r="F661" s="7">
        <v>9820</v>
      </c>
      <c r="G661" s="7">
        <v>124</v>
      </c>
      <c r="H661" s="18">
        <f t="shared" si="60"/>
        <v>1217680</v>
      </c>
      <c r="I661" s="18">
        <f t="shared" si="61"/>
        <v>14460</v>
      </c>
      <c r="J661" s="18">
        <f t="shared" si="62"/>
        <v>141997200</v>
      </c>
      <c r="K661" s="18">
        <f t="shared" si="63"/>
        <v>0.16955024238967706</v>
      </c>
      <c r="L661" s="18">
        <f t="shared" si="64"/>
        <v>19.771746007699438</v>
      </c>
      <c r="N661">
        <v>241</v>
      </c>
      <c r="P661">
        <v>9820</v>
      </c>
      <c r="Q661">
        <f t="shared" si="65"/>
        <v>0</v>
      </c>
    </row>
    <row r="662" spans="1:17">
      <c r="A662" s="18">
        <v>656</v>
      </c>
      <c r="B662" s="18" t="s">
        <v>1620</v>
      </c>
      <c r="C662" s="7" t="s">
        <v>1380</v>
      </c>
      <c r="D662" s="18" t="s">
        <v>27</v>
      </c>
      <c r="E662" s="18">
        <v>7181824</v>
      </c>
      <c r="F662" s="7">
        <v>9766</v>
      </c>
      <c r="G662" s="7">
        <v>314</v>
      </c>
      <c r="H662" s="18">
        <f t="shared" si="60"/>
        <v>3066524</v>
      </c>
      <c r="I662" s="18">
        <f t="shared" si="61"/>
        <v>20220</v>
      </c>
      <c r="J662" s="18">
        <f t="shared" si="62"/>
        <v>197468520</v>
      </c>
      <c r="K662" s="18">
        <f t="shared" si="63"/>
        <v>0.42698400851928425</v>
      </c>
      <c r="L662" s="18">
        <f t="shared" si="64"/>
        <v>27.495594433948813</v>
      </c>
      <c r="N662">
        <v>337</v>
      </c>
      <c r="P662">
        <v>9766</v>
      </c>
      <c r="Q662">
        <f t="shared" si="65"/>
        <v>0</v>
      </c>
    </row>
    <row r="663" spans="1:17">
      <c r="A663" s="18">
        <v>657</v>
      </c>
      <c r="B663" s="18" t="s">
        <v>1620</v>
      </c>
      <c r="C663" s="7" t="s">
        <v>1381</v>
      </c>
      <c r="D663" s="18" t="s">
        <v>27</v>
      </c>
      <c r="E663" s="18">
        <v>7181824</v>
      </c>
      <c r="F663" s="7">
        <v>5790</v>
      </c>
      <c r="G663" s="7">
        <v>10</v>
      </c>
      <c r="H663" s="18">
        <f t="shared" si="60"/>
        <v>57900</v>
      </c>
      <c r="I663" s="18">
        <f t="shared" si="61"/>
        <v>1680</v>
      </c>
      <c r="J663" s="18">
        <f t="shared" si="62"/>
        <v>9727200</v>
      </c>
      <c r="K663" s="18">
        <f t="shared" si="63"/>
        <v>8.0620187851999717E-3</v>
      </c>
      <c r="L663" s="18">
        <f t="shared" si="64"/>
        <v>1.3544191559135952</v>
      </c>
      <c r="N663">
        <v>28</v>
      </c>
      <c r="P663">
        <v>5790</v>
      </c>
      <c r="Q663">
        <f t="shared" si="65"/>
        <v>0</v>
      </c>
    </row>
    <row r="664" spans="1:17">
      <c r="A664" s="18">
        <v>658</v>
      </c>
      <c r="B664" s="18" t="s">
        <v>1620</v>
      </c>
      <c r="C664" s="7" t="s">
        <v>1382</v>
      </c>
      <c r="D664" s="18" t="s">
        <v>27</v>
      </c>
      <c r="E664" s="18">
        <v>7181824</v>
      </c>
      <c r="F664" s="7">
        <v>9758</v>
      </c>
      <c r="G664" s="7">
        <v>7</v>
      </c>
      <c r="H664" s="18">
        <f t="shared" si="60"/>
        <v>68306</v>
      </c>
      <c r="I664" s="18">
        <f t="shared" si="61"/>
        <v>960</v>
      </c>
      <c r="J664" s="18">
        <f t="shared" si="62"/>
        <v>9367680</v>
      </c>
      <c r="K664" s="18">
        <f t="shared" si="63"/>
        <v>9.5109543202395383E-3</v>
      </c>
      <c r="L664" s="18">
        <f t="shared" si="64"/>
        <v>1.304359449632851</v>
      </c>
      <c r="N664">
        <v>16</v>
      </c>
      <c r="P664">
        <v>9758</v>
      </c>
      <c r="Q664">
        <f t="shared" si="65"/>
        <v>0</v>
      </c>
    </row>
    <row r="665" spans="1:17">
      <c r="A665" s="18">
        <v>659</v>
      </c>
      <c r="B665" s="18" t="s">
        <v>1620</v>
      </c>
      <c r="C665" s="7" t="s">
        <v>1383</v>
      </c>
      <c r="D665" s="18" t="s">
        <v>27</v>
      </c>
      <c r="E665" s="18">
        <v>7181824</v>
      </c>
      <c r="F665" s="7">
        <v>6132</v>
      </c>
      <c r="G665" s="7">
        <v>22</v>
      </c>
      <c r="H665" s="18">
        <f t="shared" si="60"/>
        <v>134904</v>
      </c>
      <c r="I665" s="18">
        <f t="shared" si="61"/>
        <v>1320</v>
      </c>
      <c r="J665" s="18">
        <f t="shared" si="62"/>
        <v>8094240</v>
      </c>
      <c r="K665" s="18">
        <f t="shared" si="63"/>
        <v>1.8784086048335352E-2</v>
      </c>
      <c r="L665" s="18">
        <f t="shared" si="64"/>
        <v>1.1270451629001212</v>
      </c>
      <c r="N665">
        <v>22</v>
      </c>
      <c r="P665">
        <v>6132</v>
      </c>
      <c r="Q665">
        <f t="shared" si="65"/>
        <v>0</v>
      </c>
    </row>
    <row r="666" spans="1:17">
      <c r="A666" s="18">
        <v>660</v>
      </c>
      <c r="B666" s="18" t="s">
        <v>1620</v>
      </c>
      <c r="C666" s="7" t="s">
        <v>1384</v>
      </c>
      <c r="D666" s="18" t="s">
        <v>27</v>
      </c>
      <c r="E666" s="18">
        <v>7181824</v>
      </c>
      <c r="F666" s="7">
        <v>4393</v>
      </c>
      <c r="G666" s="7">
        <v>11</v>
      </c>
      <c r="H666" s="18">
        <f t="shared" si="60"/>
        <v>48323</v>
      </c>
      <c r="I666" s="18">
        <f t="shared" si="61"/>
        <v>1680</v>
      </c>
      <c r="J666" s="18">
        <f t="shared" si="62"/>
        <v>7380240</v>
      </c>
      <c r="K666" s="18">
        <f t="shared" si="63"/>
        <v>6.7285135363940969E-3</v>
      </c>
      <c r="L666" s="18">
        <f t="shared" si="64"/>
        <v>1.0276275219220075</v>
      </c>
      <c r="N666">
        <v>28</v>
      </c>
      <c r="P666">
        <v>4393</v>
      </c>
      <c r="Q666">
        <f t="shared" si="65"/>
        <v>0</v>
      </c>
    </row>
    <row r="667" spans="1:17">
      <c r="A667" s="18">
        <v>661</v>
      </c>
      <c r="B667" s="18" t="s">
        <v>1620</v>
      </c>
      <c r="C667" s="7" t="s">
        <v>525</v>
      </c>
      <c r="D667" s="18" t="s">
        <v>27</v>
      </c>
      <c r="E667" s="18">
        <v>7181824</v>
      </c>
      <c r="F667" s="7">
        <v>3703</v>
      </c>
      <c r="G667" s="7">
        <v>325</v>
      </c>
      <c r="H667" s="18">
        <f t="shared" si="60"/>
        <v>1203475</v>
      </c>
      <c r="I667" s="18">
        <f t="shared" si="61"/>
        <v>19500</v>
      </c>
      <c r="J667" s="18">
        <f t="shared" si="62"/>
        <v>72208500</v>
      </c>
      <c r="K667" s="18">
        <f t="shared" si="63"/>
        <v>0.16757233259962928</v>
      </c>
      <c r="L667" s="18">
        <f t="shared" si="64"/>
        <v>10.054339955977758</v>
      </c>
      <c r="N667">
        <v>325</v>
      </c>
      <c r="P667">
        <v>3703</v>
      </c>
      <c r="Q667">
        <f t="shared" si="65"/>
        <v>0</v>
      </c>
    </row>
    <row r="668" spans="1:17">
      <c r="A668" s="18">
        <v>662</v>
      </c>
      <c r="B668" s="18" t="s">
        <v>1620</v>
      </c>
      <c r="C668" s="7" t="s">
        <v>1385</v>
      </c>
      <c r="D668" s="18" t="s">
        <v>27</v>
      </c>
      <c r="E668" s="18">
        <v>7181824</v>
      </c>
      <c r="F668" s="7">
        <v>9731</v>
      </c>
      <c r="G668" s="7">
        <v>325</v>
      </c>
      <c r="H668" s="18">
        <f t="shared" si="60"/>
        <v>3162575</v>
      </c>
      <c r="I668" s="18">
        <f t="shared" si="61"/>
        <v>21120</v>
      </c>
      <c r="J668" s="18">
        <f t="shared" si="62"/>
        <v>205518720</v>
      </c>
      <c r="K668" s="18">
        <f t="shared" si="63"/>
        <v>0.440358187557924</v>
      </c>
      <c r="L668" s="18">
        <f t="shared" si="64"/>
        <v>28.616507449918014</v>
      </c>
      <c r="N668">
        <v>352</v>
      </c>
      <c r="P668">
        <v>9731</v>
      </c>
      <c r="Q668">
        <f t="shared" si="65"/>
        <v>0</v>
      </c>
    </row>
    <row r="669" spans="1:17">
      <c r="A669" s="18">
        <v>663</v>
      </c>
      <c r="B669" s="18" t="s">
        <v>1620</v>
      </c>
      <c r="C669" s="7" t="s">
        <v>1386</v>
      </c>
      <c r="D669" s="18" t="s">
        <v>27</v>
      </c>
      <c r="E669" s="18">
        <v>7181824</v>
      </c>
      <c r="F669" s="7">
        <v>3143</v>
      </c>
      <c r="G669" s="7">
        <v>320</v>
      </c>
      <c r="H669" s="18">
        <f t="shared" si="60"/>
        <v>1005760</v>
      </c>
      <c r="I669" s="18">
        <f t="shared" si="61"/>
        <v>20700</v>
      </c>
      <c r="J669" s="18">
        <f t="shared" si="62"/>
        <v>65060100</v>
      </c>
      <c r="K669" s="18">
        <f t="shared" si="63"/>
        <v>0.14004241819348401</v>
      </c>
      <c r="L669" s="18">
        <f t="shared" si="64"/>
        <v>9.0589939268909951</v>
      </c>
      <c r="N669">
        <v>345</v>
      </c>
      <c r="P669">
        <v>3143</v>
      </c>
      <c r="Q669">
        <f t="shared" si="65"/>
        <v>0</v>
      </c>
    </row>
    <row r="670" spans="1:17">
      <c r="A670" s="18">
        <v>664</v>
      </c>
      <c r="B670" s="18" t="s">
        <v>1620</v>
      </c>
      <c r="C670" s="7" t="s">
        <v>1387</v>
      </c>
      <c r="D670" s="18" t="s">
        <v>27</v>
      </c>
      <c r="E670" s="18">
        <v>7181824</v>
      </c>
      <c r="F670" s="7">
        <v>6344</v>
      </c>
      <c r="G670" s="7">
        <v>350</v>
      </c>
      <c r="H670" s="18">
        <f t="shared" si="60"/>
        <v>2220400</v>
      </c>
      <c r="I670" s="18">
        <f t="shared" si="61"/>
        <v>22620</v>
      </c>
      <c r="J670" s="18">
        <f t="shared" si="62"/>
        <v>143501280</v>
      </c>
      <c r="K670" s="18">
        <f t="shared" si="63"/>
        <v>0.30916936978683968</v>
      </c>
      <c r="L670" s="18">
        <f t="shared" si="64"/>
        <v>19.981174698795179</v>
      </c>
      <c r="N670">
        <v>377</v>
      </c>
      <c r="P670">
        <v>6344</v>
      </c>
      <c r="Q670">
        <f t="shared" si="65"/>
        <v>0</v>
      </c>
    </row>
    <row r="671" spans="1:17">
      <c r="A671" s="18">
        <v>665</v>
      </c>
      <c r="B671" s="18" t="s">
        <v>1620</v>
      </c>
      <c r="C671" s="7" t="s">
        <v>1388</v>
      </c>
      <c r="D671" s="18" t="s">
        <v>27</v>
      </c>
      <c r="E671" s="18">
        <v>7181824</v>
      </c>
      <c r="F671" s="7">
        <v>5305</v>
      </c>
      <c r="G671" s="7">
        <v>12</v>
      </c>
      <c r="H671" s="18">
        <f t="shared" si="60"/>
        <v>63660</v>
      </c>
      <c r="I671" s="18">
        <f t="shared" si="61"/>
        <v>3960</v>
      </c>
      <c r="J671" s="18">
        <f t="shared" si="62"/>
        <v>21007800</v>
      </c>
      <c r="K671" s="18">
        <f t="shared" si="63"/>
        <v>8.8640434519141661E-3</v>
      </c>
      <c r="L671" s="18">
        <f t="shared" si="64"/>
        <v>2.9251343391316746</v>
      </c>
      <c r="N671">
        <v>66</v>
      </c>
      <c r="P671">
        <v>5305</v>
      </c>
      <c r="Q671">
        <f t="shared" si="65"/>
        <v>0</v>
      </c>
    </row>
    <row r="672" spans="1:17">
      <c r="A672" s="18">
        <v>666</v>
      </c>
      <c r="B672" s="18" t="s">
        <v>1620</v>
      </c>
      <c r="C672" s="7" t="s">
        <v>1389</v>
      </c>
      <c r="D672" s="18" t="s">
        <v>27</v>
      </c>
      <c r="E672" s="18">
        <v>7181824</v>
      </c>
      <c r="F672" s="7">
        <v>11613</v>
      </c>
      <c r="G672" s="7">
        <v>21</v>
      </c>
      <c r="H672" s="18">
        <f t="shared" si="60"/>
        <v>243873</v>
      </c>
      <c r="I672" s="18">
        <f t="shared" si="61"/>
        <v>4380</v>
      </c>
      <c r="J672" s="18">
        <f t="shared" si="62"/>
        <v>50864940</v>
      </c>
      <c r="K672" s="18">
        <f t="shared" si="63"/>
        <v>3.3956972490553933E-2</v>
      </c>
      <c r="L672" s="18">
        <f t="shared" si="64"/>
        <v>7.082454262315534</v>
      </c>
      <c r="N672">
        <v>73</v>
      </c>
      <c r="P672">
        <v>11613</v>
      </c>
      <c r="Q672">
        <f t="shared" si="65"/>
        <v>0</v>
      </c>
    </row>
    <row r="673" spans="1:17">
      <c r="A673" s="18">
        <v>667</v>
      </c>
      <c r="B673" s="18" t="s">
        <v>1620</v>
      </c>
      <c r="C673" s="7" t="s">
        <v>1390</v>
      </c>
      <c r="D673" s="18" t="s">
        <v>27</v>
      </c>
      <c r="E673" s="18">
        <v>7181824</v>
      </c>
      <c r="F673" s="7">
        <v>6842</v>
      </c>
      <c r="G673" s="7">
        <v>40</v>
      </c>
      <c r="H673" s="18">
        <f t="shared" si="60"/>
        <v>273680</v>
      </c>
      <c r="I673" s="18">
        <f t="shared" si="61"/>
        <v>4740</v>
      </c>
      <c r="J673" s="18">
        <f t="shared" si="62"/>
        <v>32431080</v>
      </c>
      <c r="K673" s="18">
        <f t="shared" si="63"/>
        <v>3.8107310900406359E-2</v>
      </c>
      <c r="L673" s="18">
        <f t="shared" si="64"/>
        <v>4.5157163416981536</v>
      </c>
      <c r="N673">
        <v>79</v>
      </c>
      <c r="P673">
        <v>6842</v>
      </c>
      <c r="Q673">
        <f t="shared" si="65"/>
        <v>0</v>
      </c>
    </row>
    <row r="674" spans="1:17">
      <c r="A674" s="18">
        <v>668</v>
      </c>
      <c r="B674" s="18" t="s">
        <v>1620</v>
      </c>
      <c r="C674" s="7" t="s">
        <v>1391</v>
      </c>
      <c r="D674" s="18" t="s">
        <v>27</v>
      </c>
      <c r="E674" s="18">
        <v>7181824</v>
      </c>
      <c r="F674" s="7">
        <v>8864</v>
      </c>
      <c r="G674" s="7">
        <v>44</v>
      </c>
      <c r="H674" s="18">
        <f t="shared" si="60"/>
        <v>390016</v>
      </c>
      <c r="I674" s="18">
        <f t="shared" si="61"/>
        <v>5160</v>
      </c>
      <c r="J674" s="18">
        <f t="shared" si="62"/>
        <v>45738240</v>
      </c>
      <c r="K674" s="18">
        <f t="shared" si="63"/>
        <v>5.4305981321736647E-2</v>
      </c>
      <c r="L674" s="18">
        <f t="shared" si="64"/>
        <v>6.3686105368218433</v>
      </c>
      <c r="N674">
        <v>86</v>
      </c>
      <c r="P674">
        <v>8864</v>
      </c>
      <c r="Q674">
        <f t="shared" si="65"/>
        <v>0</v>
      </c>
    </row>
    <row r="675" spans="1:17">
      <c r="A675" s="18">
        <v>669</v>
      </c>
      <c r="B675" s="18" t="s">
        <v>1620</v>
      </c>
      <c r="C675" s="7" t="s">
        <v>1392</v>
      </c>
      <c r="D675" s="18" t="s">
        <v>27</v>
      </c>
      <c r="E675" s="18">
        <v>7181824</v>
      </c>
      <c r="F675" s="7">
        <v>4376</v>
      </c>
      <c r="G675" s="7">
        <v>26</v>
      </c>
      <c r="H675" s="18">
        <f t="shared" si="60"/>
        <v>113776</v>
      </c>
      <c r="I675" s="18">
        <f t="shared" si="61"/>
        <v>3420</v>
      </c>
      <c r="J675" s="18">
        <f t="shared" si="62"/>
        <v>14965920</v>
      </c>
      <c r="K675" s="18">
        <f t="shared" si="63"/>
        <v>1.5842215013901761E-2</v>
      </c>
      <c r="L675" s="18">
        <f t="shared" si="64"/>
        <v>2.0838605902901546</v>
      </c>
      <c r="N675">
        <v>57</v>
      </c>
      <c r="P675">
        <v>4376</v>
      </c>
      <c r="Q675">
        <f t="shared" si="65"/>
        <v>0</v>
      </c>
    </row>
    <row r="676" spans="1:17">
      <c r="A676" s="18">
        <v>670</v>
      </c>
      <c r="B676" s="18" t="s">
        <v>1620</v>
      </c>
      <c r="C676" s="7" t="s">
        <v>1393</v>
      </c>
      <c r="D676" s="18" t="s">
        <v>27</v>
      </c>
      <c r="E676" s="18">
        <v>7181824</v>
      </c>
      <c r="F676" s="7">
        <v>3312</v>
      </c>
      <c r="G676" s="7">
        <v>17</v>
      </c>
      <c r="H676" s="18">
        <f t="shared" si="60"/>
        <v>56304</v>
      </c>
      <c r="I676" s="18">
        <f t="shared" si="61"/>
        <v>2340</v>
      </c>
      <c r="J676" s="18">
        <f t="shared" si="62"/>
        <v>7750080</v>
      </c>
      <c r="K676" s="18">
        <f t="shared" si="63"/>
        <v>7.8397911171312461E-3</v>
      </c>
      <c r="L676" s="18">
        <f t="shared" si="64"/>
        <v>1.079124189063948</v>
      </c>
      <c r="N676">
        <v>39</v>
      </c>
      <c r="P676">
        <v>3312</v>
      </c>
      <c r="Q676">
        <f t="shared" si="65"/>
        <v>0</v>
      </c>
    </row>
    <row r="677" spans="1:17">
      <c r="A677" s="18">
        <v>671</v>
      </c>
      <c r="B677" s="18" t="s">
        <v>1620</v>
      </c>
      <c r="C677" s="7" t="s">
        <v>1394</v>
      </c>
      <c r="D677" s="18" t="s">
        <v>27</v>
      </c>
      <c r="E677" s="18">
        <v>7181824</v>
      </c>
      <c r="F677" s="7">
        <v>6040</v>
      </c>
      <c r="G677" s="7">
        <v>13</v>
      </c>
      <c r="H677" s="18">
        <f t="shared" si="60"/>
        <v>78520</v>
      </c>
      <c r="I677" s="18">
        <f t="shared" si="61"/>
        <v>900</v>
      </c>
      <c r="J677" s="18">
        <f t="shared" si="62"/>
        <v>5436000</v>
      </c>
      <c r="K677" s="18">
        <f t="shared" si="63"/>
        <v>1.0933155699721964E-2</v>
      </c>
      <c r="L677" s="18">
        <f t="shared" si="64"/>
        <v>0.75691077921152061</v>
      </c>
      <c r="N677">
        <v>15</v>
      </c>
      <c r="P677">
        <v>6040</v>
      </c>
      <c r="Q677">
        <f t="shared" si="65"/>
        <v>0</v>
      </c>
    </row>
    <row r="678" spans="1:17">
      <c r="A678" s="18">
        <v>672</v>
      </c>
      <c r="B678" s="18" t="s">
        <v>1620</v>
      </c>
      <c r="C678" s="7" t="s">
        <v>1395</v>
      </c>
      <c r="D678" s="18" t="s">
        <v>27</v>
      </c>
      <c r="E678" s="18">
        <v>7181824</v>
      </c>
      <c r="F678" s="7">
        <v>7486</v>
      </c>
      <c r="G678" s="7">
        <v>12</v>
      </c>
      <c r="H678" s="18">
        <f t="shared" si="60"/>
        <v>89832</v>
      </c>
      <c r="I678" s="18">
        <f t="shared" si="61"/>
        <v>1560</v>
      </c>
      <c r="J678" s="18">
        <f t="shared" si="62"/>
        <v>11678160</v>
      </c>
      <c r="K678" s="18">
        <f t="shared" si="63"/>
        <v>1.2508243031296785E-2</v>
      </c>
      <c r="L678" s="18">
        <f t="shared" si="64"/>
        <v>1.6260715940685819</v>
      </c>
      <c r="N678">
        <v>26</v>
      </c>
      <c r="P678">
        <v>7486</v>
      </c>
      <c r="Q678">
        <f t="shared" si="65"/>
        <v>0</v>
      </c>
    </row>
    <row r="679" spans="1:17">
      <c r="A679" s="18">
        <v>673</v>
      </c>
      <c r="B679" s="18" t="s">
        <v>1620</v>
      </c>
      <c r="C679" s="7" t="s">
        <v>845</v>
      </c>
      <c r="D679" s="18" t="s">
        <v>27</v>
      </c>
      <c r="E679" s="18">
        <v>7181824</v>
      </c>
      <c r="F679" s="7">
        <v>9396</v>
      </c>
      <c r="G679" s="7">
        <v>18</v>
      </c>
      <c r="H679" s="18">
        <f t="shared" si="60"/>
        <v>169128</v>
      </c>
      <c r="I679" s="18">
        <f t="shared" si="61"/>
        <v>3240</v>
      </c>
      <c r="J679" s="18">
        <f t="shared" si="62"/>
        <v>30443040</v>
      </c>
      <c r="K679" s="18">
        <f t="shared" si="63"/>
        <v>2.3549449276395525E-2</v>
      </c>
      <c r="L679" s="18">
        <f t="shared" si="64"/>
        <v>4.2389008697511938</v>
      </c>
      <c r="N679">
        <v>54</v>
      </c>
      <c r="P679">
        <v>9396</v>
      </c>
      <c r="Q679">
        <f t="shared" si="65"/>
        <v>0</v>
      </c>
    </row>
    <row r="680" spans="1:17">
      <c r="A680" s="18">
        <v>674</v>
      </c>
      <c r="B680" s="18" t="s">
        <v>1620</v>
      </c>
      <c r="C680" s="7" t="s">
        <v>1396</v>
      </c>
      <c r="D680" s="18" t="s">
        <v>27</v>
      </c>
      <c r="E680" s="18">
        <v>7181824</v>
      </c>
      <c r="F680" s="7">
        <v>4968</v>
      </c>
      <c r="G680" s="7">
        <v>7</v>
      </c>
      <c r="H680" s="18">
        <f t="shared" si="60"/>
        <v>34776</v>
      </c>
      <c r="I680" s="18">
        <f t="shared" si="61"/>
        <v>1140</v>
      </c>
      <c r="J680" s="18">
        <f t="shared" si="62"/>
        <v>5663520</v>
      </c>
      <c r="K680" s="18">
        <f t="shared" si="63"/>
        <v>4.8422239252869466E-3</v>
      </c>
      <c r="L680" s="18">
        <f t="shared" si="64"/>
        <v>0.78859075354673125</v>
      </c>
      <c r="N680">
        <v>19</v>
      </c>
      <c r="P680">
        <v>4968</v>
      </c>
      <c r="Q680">
        <f t="shared" si="65"/>
        <v>0</v>
      </c>
    </row>
    <row r="681" spans="1:17">
      <c r="A681" s="18">
        <v>675</v>
      </c>
      <c r="B681" s="18" t="s">
        <v>1620</v>
      </c>
      <c r="C681" s="7" t="s">
        <v>832</v>
      </c>
      <c r="D681" s="18" t="s">
        <v>27</v>
      </c>
      <c r="E681" s="18">
        <v>7181824</v>
      </c>
      <c r="F681" s="7">
        <v>8079</v>
      </c>
      <c r="G681" s="7">
        <v>19</v>
      </c>
      <c r="H681" s="18">
        <f t="shared" si="60"/>
        <v>153501</v>
      </c>
      <c r="I681" s="18">
        <f t="shared" si="61"/>
        <v>2100</v>
      </c>
      <c r="J681" s="18">
        <f t="shared" si="62"/>
        <v>16965900</v>
      </c>
      <c r="K681" s="18">
        <f t="shared" si="63"/>
        <v>2.137353964675269E-2</v>
      </c>
      <c r="L681" s="18">
        <f t="shared" si="64"/>
        <v>2.3623385925358238</v>
      </c>
      <c r="N681">
        <v>35</v>
      </c>
      <c r="P681">
        <v>8079</v>
      </c>
      <c r="Q681">
        <f t="shared" si="65"/>
        <v>0</v>
      </c>
    </row>
    <row r="682" spans="1:17">
      <c r="A682" s="18">
        <v>676</v>
      </c>
      <c r="B682" s="18" t="s">
        <v>1620</v>
      </c>
      <c r="C682" s="7" t="s">
        <v>1397</v>
      </c>
      <c r="D682" s="18" t="s">
        <v>27</v>
      </c>
      <c r="E682" s="18">
        <v>7181824</v>
      </c>
      <c r="F682" s="7">
        <v>10677</v>
      </c>
      <c r="G682" s="7">
        <v>17</v>
      </c>
      <c r="H682" s="18">
        <f t="shared" si="60"/>
        <v>181509</v>
      </c>
      <c r="I682" s="18">
        <f t="shared" si="61"/>
        <v>2040</v>
      </c>
      <c r="J682" s="18">
        <f t="shared" si="62"/>
        <v>21781080</v>
      </c>
      <c r="K682" s="18">
        <f t="shared" si="63"/>
        <v>2.5273384588650461E-2</v>
      </c>
      <c r="L682" s="18">
        <f t="shared" si="64"/>
        <v>3.0328061506380553</v>
      </c>
      <c r="N682">
        <v>34</v>
      </c>
      <c r="P682">
        <v>10677</v>
      </c>
      <c r="Q682">
        <f t="shared" si="65"/>
        <v>0</v>
      </c>
    </row>
    <row r="683" spans="1:17">
      <c r="A683" s="18">
        <v>677</v>
      </c>
      <c r="B683" s="18" t="s">
        <v>1620</v>
      </c>
      <c r="C683" s="7" t="s">
        <v>1398</v>
      </c>
      <c r="D683" s="18" t="s">
        <v>27</v>
      </c>
      <c r="E683" s="18">
        <v>7181824</v>
      </c>
      <c r="F683" s="7">
        <v>6763</v>
      </c>
      <c r="G683" s="7">
        <v>11</v>
      </c>
      <c r="H683" s="18">
        <f t="shared" si="60"/>
        <v>74393</v>
      </c>
      <c r="I683" s="18">
        <f t="shared" si="61"/>
        <v>1560</v>
      </c>
      <c r="J683" s="18">
        <f t="shared" si="62"/>
        <v>10550280</v>
      </c>
      <c r="K683" s="18">
        <f t="shared" si="63"/>
        <v>1.0358510595636986E-2</v>
      </c>
      <c r="L683" s="18">
        <f t="shared" si="64"/>
        <v>1.469025139017609</v>
      </c>
      <c r="N683">
        <v>26</v>
      </c>
      <c r="P683">
        <v>6763</v>
      </c>
      <c r="Q683">
        <f t="shared" si="65"/>
        <v>0</v>
      </c>
    </row>
    <row r="684" spans="1:17">
      <c r="A684" s="18">
        <v>678</v>
      </c>
      <c r="B684" s="18" t="s">
        <v>1620</v>
      </c>
      <c r="C684" s="7" t="s">
        <v>1399</v>
      </c>
      <c r="D684" s="18" t="s">
        <v>27</v>
      </c>
      <c r="E684" s="18">
        <v>7181824</v>
      </c>
      <c r="F684" s="7">
        <v>6338</v>
      </c>
      <c r="G684" s="7">
        <v>21</v>
      </c>
      <c r="H684" s="18">
        <f t="shared" si="60"/>
        <v>133098</v>
      </c>
      <c r="I684" s="18">
        <f t="shared" si="61"/>
        <v>2460</v>
      </c>
      <c r="J684" s="18">
        <f t="shared" si="62"/>
        <v>15591480</v>
      </c>
      <c r="K684" s="18">
        <f t="shared" si="63"/>
        <v>1.8532617897626006E-2</v>
      </c>
      <c r="L684" s="18">
        <f t="shared" si="64"/>
        <v>2.1709638108647606</v>
      </c>
      <c r="N684">
        <v>41</v>
      </c>
      <c r="P684">
        <v>6338</v>
      </c>
      <c r="Q684">
        <f t="shared" si="65"/>
        <v>0</v>
      </c>
    </row>
    <row r="685" spans="1:17">
      <c r="A685" s="18">
        <v>679</v>
      </c>
      <c r="B685" s="18" t="s">
        <v>1620</v>
      </c>
      <c r="C685" s="7" t="s">
        <v>1400</v>
      </c>
      <c r="D685" s="18" t="s">
        <v>27</v>
      </c>
      <c r="E685" s="18">
        <v>7181824</v>
      </c>
      <c r="F685" s="7">
        <v>10318</v>
      </c>
      <c r="G685" s="7">
        <v>37</v>
      </c>
      <c r="H685" s="18">
        <f t="shared" si="60"/>
        <v>381766</v>
      </c>
      <c r="I685" s="18">
        <f t="shared" si="61"/>
        <v>3420</v>
      </c>
      <c r="J685" s="18">
        <f t="shared" si="62"/>
        <v>35287560</v>
      </c>
      <c r="K685" s="18">
        <f t="shared" si="63"/>
        <v>5.3157248075140801E-2</v>
      </c>
      <c r="L685" s="18">
        <f t="shared" si="64"/>
        <v>4.9134537409995014</v>
      </c>
      <c r="N685">
        <v>57</v>
      </c>
      <c r="P685">
        <v>10318</v>
      </c>
      <c r="Q685">
        <f t="shared" si="65"/>
        <v>0</v>
      </c>
    </row>
    <row r="686" spans="1:17">
      <c r="A686" s="18">
        <v>680</v>
      </c>
      <c r="B686" s="18" t="s">
        <v>1620</v>
      </c>
      <c r="C686" s="7" t="s">
        <v>1401</v>
      </c>
      <c r="D686" s="18" t="s">
        <v>27</v>
      </c>
      <c r="E686" s="18">
        <v>7181824</v>
      </c>
      <c r="F686" s="7">
        <v>7984</v>
      </c>
      <c r="G686" s="7">
        <v>48</v>
      </c>
      <c r="H686" s="18">
        <f t="shared" si="60"/>
        <v>383232</v>
      </c>
      <c r="I686" s="18">
        <f t="shared" si="61"/>
        <v>4440</v>
      </c>
      <c r="J686" s="18">
        <f t="shared" si="62"/>
        <v>35448960</v>
      </c>
      <c r="K686" s="18">
        <f t="shared" si="63"/>
        <v>5.3361374492051042E-2</v>
      </c>
      <c r="L686" s="18">
        <f t="shared" si="64"/>
        <v>4.935927140514722</v>
      </c>
      <c r="N686">
        <v>74</v>
      </c>
      <c r="P686">
        <v>7984</v>
      </c>
      <c r="Q686">
        <f t="shared" si="65"/>
        <v>0</v>
      </c>
    </row>
    <row r="687" spans="1:17">
      <c r="A687" s="18">
        <v>681</v>
      </c>
      <c r="B687" s="18" t="s">
        <v>1620</v>
      </c>
      <c r="C687" s="7" t="s">
        <v>1402</v>
      </c>
      <c r="D687" s="18" t="s">
        <v>27</v>
      </c>
      <c r="E687" s="18">
        <v>7181824</v>
      </c>
      <c r="F687" s="7">
        <v>5194</v>
      </c>
      <c r="G687" s="7">
        <v>24</v>
      </c>
      <c r="H687" s="18">
        <f t="shared" si="60"/>
        <v>124656</v>
      </c>
      <c r="I687" s="18">
        <f t="shared" si="61"/>
        <v>2820</v>
      </c>
      <c r="J687" s="18">
        <f t="shared" si="62"/>
        <v>14647080</v>
      </c>
      <c r="K687" s="18">
        <f t="shared" si="63"/>
        <v>1.7357150495473015E-2</v>
      </c>
      <c r="L687" s="18">
        <f t="shared" si="64"/>
        <v>2.0394651832180792</v>
      </c>
      <c r="N687">
        <v>47</v>
      </c>
      <c r="P687">
        <v>5194</v>
      </c>
      <c r="Q687">
        <f t="shared" si="65"/>
        <v>0</v>
      </c>
    </row>
    <row r="688" spans="1:17">
      <c r="A688" s="18">
        <v>682</v>
      </c>
      <c r="B688" s="18" t="s">
        <v>1620</v>
      </c>
      <c r="C688" s="7" t="s">
        <v>1403</v>
      </c>
      <c r="D688" s="18" t="s">
        <v>27</v>
      </c>
      <c r="E688" s="18">
        <v>7181824</v>
      </c>
      <c r="F688" s="7">
        <v>2295</v>
      </c>
      <c r="G688" s="7">
        <v>17</v>
      </c>
      <c r="H688" s="18">
        <f t="shared" si="60"/>
        <v>39015</v>
      </c>
      <c r="I688" s="18">
        <f t="shared" si="61"/>
        <v>4440</v>
      </c>
      <c r="J688" s="18">
        <f t="shared" si="62"/>
        <v>10189800</v>
      </c>
      <c r="K688" s="18">
        <f t="shared" si="63"/>
        <v>5.4324639534469241E-3</v>
      </c>
      <c r="L688" s="18">
        <f t="shared" si="64"/>
        <v>1.4188317619590789</v>
      </c>
      <c r="N688">
        <v>74</v>
      </c>
      <c r="P688">
        <v>2295</v>
      </c>
      <c r="Q688">
        <f t="shared" si="65"/>
        <v>0</v>
      </c>
    </row>
    <row r="689" spans="1:17">
      <c r="A689" s="18">
        <v>683</v>
      </c>
      <c r="B689" s="18" t="s">
        <v>1620</v>
      </c>
      <c r="C689" s="7" t="s">
        <v>1404</v>
      </c>
      <c r="D689" s="18" t="s">
        <v>27</v>
      </c>
      <c r="E689" s="18">
        <v>7181824</v>
      </c>
      <c r="F689" s="7">
        <v>6248</v>
      </c>
      <c r="G689" s="7">
        <v>26</v>
      </c>
      <c r="H689" s="18">
        <f t="shared" si="60"/>
        <v>162448</v>
      </c>
      <c r="I689" s="18">
        <f t="shared" si="61"/>
        <v>1800</v>
      </c>
      <c r="J689" s="18">
        <f t="shared" si="62"/>
        <v>11246400</v>
      </c>
      <c r="K689" s="18">
        <f t="shared" si="63"/>
        <v>2.2619323447636702E-2</v>
      </c>
      <c r="L689" s="18">
        <f t="shared" si="64"/>
        <v>1.565953161759464</v>
      </c>
      <c r="N689">
        <v>30</v>
      </c>
      <c r="P689">
        <v>6248</v>
      </c>
      <c r="Q689">
        <f t="shared" si="65"/>
        <v>0</v>
      </c>
    </row>
    <row r="690" spans="1:17">
      <c r="A690" s="18">
        <v>684</v>
      </c>
      <c r="B690" s="18" t="s">
        <v>1620</v>
      </c>
      <c r="C690" s="7" t="s">
        <v>1405</v>
      </c>
      <c r="D690" s="18" t="s">
        <v>27</v>
      </c>
      <c r="E690" s="18">
        <v>7181824</v>
      </c>
      <c r="F690" s="7">
        <v>4223</v>
      </c>
      <c r="G690" s="7">
        <v>18</v>
      </c>
      <c r="H690" s="18">
        <f t="shared" si="60"/>
        <v>76014</v>
      </c>
      <c r="I690" s="18">
        <f t="shared" si="61"/>
        <v>960</v>
      </c>
      <c r="J690" s="18">
        <f t="shared" si="62"/>
        <v>4054080</v>
      </c>
      <c r="K690" s="18">
        <f t="shared" si="63"/>
        <v>1.0584219273543879E-2</v>
      </c>
      <c r="L690" s="18">
        <f t="shared" si="64"/>
        <v>0.56449169458900694</v>
      </c>
      <c r="N690">
        <v>16</v>
      </c>
      <c r="P690">
        <v>4223</v>
      </c>
      <c r="Q690">
        <f t="shared" si="65"/>
        <v>0</v>
      </c>
    </row>
    <row r="691" spans="1:17">
      <c r="A691" s="18">
        <v>685</v>
      </c>
      <c r="B691" s="18" t="s">
        <v>1620</v>
      </c>
      <c r="C691" s="7" t="s">
        <v>1406</v>
      </c>
      <c r="D691" s="18" t="s">
        <v>27</v>
      </c>
      <c r="E691" s="18">
        <v>7181824</v>
      </c>
      <c r="F691" s="7">
        <v>3424</v>
      </c>
      <c r="G691" s="7">
        <v>7</v>
      </c>
      <c r="H691" s="18">
        <f t="shared" si="60"/>
        <v>23968</v>
      </c>
      <c r="I691" s="18">
        <f t="shared" si="61"/>
        <v>300</v>
      </c>
      <c r="J691" s="18">
        <f t="shared" si="62"/>
        <v>1027200</v>
      </c>
      <c r="K691" s="18">
        <f t="shared" si="63"/>
        <v>3.3373137520496185E-3</v>
      </c>
      <c r="L691" s="18">
        <f t="shared" si="64"/>
        <v>0.14302773223069795</v>
      </c>
      <c r="N691">
        <v>5</v>
      </c>
      <c r="P691">
        <v>3424</v>
      </c>
      <c r="Q691">
        <f t="shared" si="65"/>
        <v>0</v>
      </c>
    </row>
    <row r="692" spans="1:17">
      <c r="A692" s="18">
        <v>686</v>
      </c>
      <c r="B692" s="18" t="s">
        <v>1620</v>
      </c>
      <c r="C692" s="7" t="s">
        <v>1407</v>
      </c>
      <c r="D692" s="18" t="s">
        <v>27</v>
      </c>
      <c r="E692" s="18">
        <v>7181824</v>
      </c>
      <c r="F692" s="7">
        <v>9934</v>
      </c>
      <c r="G692" s="7">
        <v>31</v>
      </c>
      <c r="H692" s="18">
        <f t="shared" si="60"/>
        <v>307954</v>
      </c>
      <c r="I692" s="18">
        <f t="shared" si="61"/>
        <v>2700</v>
      </c>
      <c r="J692" s="18">
        <f t="shared" si="62"/>
        <v>26821800</v>
      </c>
      <c r="K692" s="18">
        <f t="shared" si="63"/>
        <v>4.2879636148142865E-2</v>
      </c>
      <c r="L692" s="18">
        <f t="shared" si="64"/>
        <v>3.734677987096314</v>
      </c>
      <c r="N692">
        <v>45</v>
      </c>
      <c r="P692">
        <v>9934</v>
      </c>
      <c r="Q692">
        <f t="shared" si="65"/>
        <v>0</v>
      </c>
    </row>
    <row r="693" spans="1:17">
      <c r="A693" s="18">
        <v>687</v>
      </c>
      <c r="B693" s="18" t="s">
        <v>1620</v>
      </c>
      <c r="C693" s="7" t="s">
        <v>886</v>
      </c>
      <c r="D693" s="18" t="s">
        <v>27</v>
      </c>
      <c r="E693" s="18">
        <v>7181824</v>
      </c>
      <c r="F693" s="7">
        <v>9521</v>
      </c>
      <c r="G693" s="7">
        <v>9</v>
      </c>
      <c r="H693" s="18">
        <f t="shared" si="60"/>
        <v>85689</v>
      </c>
      <c r="I693" s="18">
        <f t="shared" si="61"/>
        <v>480</v>
      </c>
      <c r="J693" s="18">
        <f t="shared" si="62"/>
        <v>4570080</v>
      </c>
      <c r="K693" s="18">
        <f t="shared" si="63"/>
        <v>1.1931370080915377E-2</v>
      </c>
      <c r="L693" s="18">
        <f t="shared" si="64"/>
        <v>0.63633973764882013</v>
      </c>
      <c r="N693">
        <v>8</v>
      </c>
      <c r="P693">
        <v>9521</v>
      </c>
      <c r="Q693">
        <f t="shared" si="65"/>
        <v>0</v>
      </c>
    </row>
    <row r="694" spans="1:17">
      <c r="A694" s="18">
        <v>688</v>
      </c>
      <c r="B694" s="18" t="s">
        <v>1620</v>
      </c>
      <c r="C694" s="7" t="s">
        <v>1408</v>
      </c>
      <c r="D694" s="18" t="s">
        <v>27</v>
      </c>
      <c r="E694" s="18">
        <v>7181824</v>
      </c>
      <c r="F694" s="7">
        <v>8475</v>
      </c>
      <c r="G694" s="7">
        <v>15</v>
      </c>
      <c r="H694" s="18">
        <f t="shared" si="60"/>
        <v>127125</v>
      </c>
      <c r="I694" s="18">
        <f t="shared" si="61"/>
        <v>1200</v>
      </c>
      <c r="J694" s="18">
        <f t="shared" si="62"/>
        <v>10170000</v>
      </c>
      <c r="K694" s="18">
        <f t="shared" si="63"/>
        <v>1.7700935027090612E-2</v>
      </c>
      <c r="L694" s="18">
        <f t="shared" si="64"/>
        <v>1.4160748021672489</v>
      </c>
      <c r="N694">
        <v>20</v>
      </c>
      <c r="P694">
        <v>8475</v>
      </c>
      <c r="Q694">
        <f t="shared" si="65"/>
        <v>0</v>
      </c>
    </row>
    <row r="695" spans="1:17">
      <c r="A695" s="18">
        <v>689</v>
      </c>
      <c r="B695" s="18" t="s">
        <v>1620</v>
      </c>
      <c r="C695" s="7" t="s">
        <v>1409</v>
      </c>
      <c r="D695" s="18" t="s">
        <v>27</v>
      </c>
      <c r="E695" s="18">
        <v>7181824</v>
      </c>
      <c r="F695" s="7">
        <v>9572</v>
      </c>
      <c r="G695" s="7">
        <v>20</v>
      </c>
      <c r="H695" s="18">
        <f t="shared" si="60"/>
        <v>191440</v>
      </c>
      <c r="I695" s="18">
        <f t="shared" si="61"/>
        <v>1800</v>
      </c>
      <c r="J695" s="18">
        <f t="shared" si="62"/>
        <v>17229600</v>
      </c>
      <c r="K695" s="18">
        <f t="shared" si="63"/>
        <v>2.665618093676481E-2</v>
      </c>
      <c r="L695" s="18">
        <f t="shared" si="64"/>
        <v>2.3990562843088328</v>
      </c>
      <c r="N695">
        <v>30</v>
      </c>
      <c r="P695">
        <v>9572</v>
      </c>
      <c r="Q695">
        <f t="shared" si="65"/>
        <v>0</v>
      </c>
    </row>
    <row r="696" spans="1:17">
      <c r="A696" s="18">
        <v>690</v>
      </c>
      <c r="B696" s="18" t="s">
        <v>1620</v>
      </c>
      <c r="C696" s="7" t="s">
        <v>1410</v>
      </c>
      <c r="D696" s="18" t="s">
        <v>27</v>
      </c>
      <c r="E696" s="18">
        <v>7181824</v>
      </c>
      <c r="F696" s="7">
        <v>4985</v>
      </c>
      <c r="G696" s="7">
        <v>21</v>
      </c>
      <c r="H696" s="18">
        <f t="shared" si="60"/>
        <v>104685</v>
      </c>
      <c r="I696" s="18">
        <f t="shared" si="61"/>
        <v>1020</v>
      </c>
      <c r="J696" s="18">
        <f t="shared" si="62"/>
        <v>5084700</v>
      </c>
      <c r="K696" s="18">
        <f t="shared" si="63"/>
        <v>1.4576380596349896E-2</v>
      </c>
      <c r="L696" s="18">
        <f t="shared" si="64"/>
        <v>0.70799562896556645</v>
      </c>
      <c r="N696">
        <v>17</v>
      </c>
      <c r="P696">
        <v>4985</v>
      </c>
      <c r="Q696">
        <f t="shared" si="65"/>
        <v>0</v>
      </c>
    </row>
    <row r="697" spans="1:17">
      <c r="A697" s="18">
        <v>691</v>
      </c>
      <c r="B697" s="18" t="s">
        <v>1620</v>
      </c>
      <c r="C697" s="7" t="s">
        <v>1411</v>
      </c>
      <c r="D697" s="18" t="s">
        <v>27</v>
      </c>
      <c r="E697" s="18">
        <v>7181824</v>
      </c>
      <c r="F697" s="7">
        <v>5785</v>
      </c>
      <c r="G697" s="7">
        <v>11</v>
      </c>
      <c r="H697" s="18">
        <f t="shared" si="60"/>
        <v>63635</v>
      </c>
      <c r="I697" s="18">
        <f t="shared" si="61"/>
        <v>900</v>
      </c>
      <c r="J697" s="18">
        <f t="shared" si="62"/>
        <v>5206500</v>
      </c>
      <c r="K697" s="18">
        <f t="shared" si="63"/>
        <v>8.8605624420759962E-3</v>
      </c>
      <c r="L697" s="18">
        <f t="shared" si="64"/>
        <v>0.724955108897127</v>
      </c>
      <c r="N697">
        <v>15</v>
      </c>
      <c r="P697">
        <v>5785</v>
      </c>
      <c r="Q697">
        <f t="shared" si="65"/>
        <v>0</v>
      </c>
    </row>
    <row r="698" spans="1:17">
      <c r="A698" s="18">
        <v>692</v>
      </c>
      <c r="B698" s="18" t="s">
        <v>1620</v>
      </c>
      <c r="C698" s="7" t="s">
        <v>1109</v>
      </c>
      <c r="D698" s="18" t="s">
        <v>27</v>
      </c>
      <c r="E698" s="18">
        <v>7181824</v>
      </c>
      <c r="F698" s="7">
        <v>7292</v>
      </c>
      <c r="G698" s="7">
        <v>8</v>
      </c>
      <c r="H698" s="18">
        <f t="shared" si="60"/>
        <v>58336</v>
      </c>
      <c r="I698" s="18">
        <f t="shared" si="61"/>
        <v>900</v>
      </c>
      <c r="J698" s="18">
        <f t="shared" si="62"/>
        <v>6562800</v>
      </c>
      <c r="K698" s="18">
        <f t="shared" si="63"/>
        <v>8.1227275967776427E-3</v>
      </c>
      <c r="L698" s="18">
        <f t="shared" si="64"/>
        <v>0.9138068546374849</v>
      </c>
      <c r="N698">
        <v>15</v>
      </c>
      <c r="P698">
        <v>7292</v>
      </c>
      <c r="Q698">
        <f t="shared" si="65"/>
        <v>0</v>
      </c>
    </row>
    <row r="699" spans="1:17">
      <c r="A699" s="18">
        <v>693</v>
      </c>
      <c r="B699" s="18" t="s">
        <v>1620</v>
      </c>
      <c r="C699" s="7" t="s">
        <v>1412</v>
      </c>
      <c r="D699" s="18" t="s">
        <v>27</v>
      </c>
      <c r="E699" s="18">
        <v>7181824</v>
      </c>
      <c r="F699" s="7">
        <v>6325</v>
      </c>
      <c r="G699" s="7">
        <v>2</v>
      </c>
      <c r="H699" s="18">
        <f t="shared" si="60"/>
        <v>12650</v>
      </c>
      <c r="I699" s="18">
        <f t="shared" si="61"/>
        <v>180</v>
      </c>
      <c r="J699" s="18">
        <f t="shared" si="62"/>
        <v>1138500</v>
      </c>
      <c r="K699" s="18">
        <f t="shared" si="63"/>
        <v>1.7613909781136381E-3</v>
      </c>
      <c r="L699" s="18">
        <f t="shared" si="64"/>
        <v>0.15852518803022742</v>
      </c>
      <c r="N699">
        <v>3</v>
      </c>
      <c r="P699">
        <v>6325</v>
      </c>
      <c r="Q699">
        <f t="shared" si="65"/>
        <v>0</v>
      </c>
    </row>
    <row r="700" spans="1:17">
      <c r="A700" s="18">
        <v>694</v>
      </c>
      <c r="B700" s="18" t="s">
        <v>1620</v>
      </c>
      <c r="C700" s="7" t="s">
        <v>1413</v>
      </c>
      <c r="D700" s="18" t="s">
        <v>27</v>
      </c>
      <c r="E700" s="18">
        <v>7181824</v>
      </c>
      <c r="F700" s="7">
        <v>8707</v>
      </c>
      <c r="G700" s="7">
        <v>3</v>
      </c>
      <c r="H700" s="18">
        <f t="shared" si="60"/>
        <v>26121</v>
      </c>
      <c r="I700" s="18">
        <f t="shared" si="61"/>
        <v>720</v>
      </c>
      <c r="J700" s="18">
        <f t="shared" si="62"/>
        <v>6269040</v>
      </c>
      <c r="K700" s="18">
        <f t="shared" si="63"/>
        <v>3.6370983193127538E-3</v>
      </c>
      <c r="L700" s="18">
        <f t="shared" si="64"/>
        <v>0.87290359663506101</v>
      </c>
      <c r="N700">
        <v>12</v>
      </c>
      <c r="P700">
        <v>8707</v>
      </c>
      <c r="Q700">
        <f t="shared" si="65"/>
        <v>0</v>
      </c>
    </row>
    <row r="701" spans="1:17">
      <c r="A701" s="18">
        <v>695</v>
      </c>
      <c r="B701" s="18" t="s">
        <v>1620</v>
      </c>
      <c r="C701" s="7" t="s">
        <v>886</v>
      </c>
      <c r="D701" s="18" t="s">
        <v>27</v>
      </c>
      <c r="E701" s="18">
        <v>7181824</v>
      </c>
      <c r="F701" s="7">
        <v>6784</v>
      </c>
      <c r="G701" s="7">
        <v>12</v>
      </c>
      <c r="H701" s="18">
        <f t="shared" si="60"/>
        <v>81408</v>
      </c>
      <c r="I701" s="18">
        <f t="shared" si="61"/>
        <v>2100</v>
      </c>
      <c r="J701" s="18">
        <f t="shared" si="62"/>
        <v>14246400</v>
      </c>
      <c r="K701" s="18">
        <f t="shared" si="63"/>
        <v>1.1335281956227275E-2</v>
      </c>
      <c r="L701" s="18">
        <f t="shared" si="64"/>
        <v>1.9836743423397734</v>
      </c>
      <c r="N701">
        <v>35</v>
      </c>
      <c r="P701">
        <v>6784</v>
      </c>
      <c r="Q701">
        <f t="shared" si="65"/>
        <v>0</v>
      </c>
    </row>
    <row r="702" spans="1:17">
      <c r="A702" s="18">
        <v>696</v>
      </c>
      <c r="B702" s="18" t="s">
        <v>1620</v>
      </c>
      <c r="C702" s="7" t="s">
        <v>1414</v>
      </c>
      <c r="D702" s="18" t="s">
        <v>27</v>
      </c>
      <c r="E702" s="18">
        <v>7181824</v>
      </c>
      <c r="F702" s="7">
        <v>6909</v>
      </c>
      <c r="G702" s="7">
        <v>10</v>
      </c>
      <c r="H702" s="18">
        <f t="shared" si="60"/>
        <v>69090</v>
      </c>
      <c r="I702" s="18">
        <f t="shared" si="61"/>
        <v>1620</v>
      </c>
      <c r="J702" s="18">
        <f t="shared" si="62"/>
        <v>11192580</v>
      </c>
      <c r="K702" s="18">
        <f t="shared" si="63"/>
        <v>9.6201187887645263E-3</v>
      </c>
      <c r="L702" s="18">
        <f t="shared" si="64"/>
        <v>1.5584592437798532</v>
      </c>
      <c r="N702">
        <v>27</v>
      </c>
      <c r="P702">
        <v>6909</v>
      </c>
      <c r="Q702">
        <f t="shared" si="65"/>
        <v>0</v>
      </c>
    </row>
    <row r="703" spans="1:17">
      <c r="A703" s="18">
        <v>697</v>
      </c>
      <c r="B703" s="18" t="s">
        <v>1620</v>
      </c>
      <c r="C703" s="7" t="s">
        <v>1415</v>
      </c>
      <c r="D703" s="18" t="s">
        <v>27</v>
      </c>
      <c r="E703" s="18">
        <v>7181824</v>
      </c>
      <c r="F703" s="7">
        <v>3346</v>
      </c>
      <c r="G703" s="7">
        <v>7</v>
      </c>
      <c r="H703" s="18">
        <f t="shared" si="60"/>
        <v>23422</v>
      </c>
      <c r="I703" s="18">
        <f t="shared" si="61"/>
        <v>1320</v>
      </c>
      <c r="J703" s="18">
        <f t="shared" si="62"/>
        <v>4416720</v>
      </c>
      <c r="K703" s="18">
        <f t="shared" si="63"/>
        <v>3.2612884971840021E-3</v>
      </c>
      <c r="L703" s="18">
        <f t="shared" si="64"/>
        <v>0.61498583089755476</v>
      </c>
      <c r="N703">
        <v>22</v>
      </c>
      <c r="P703">
        <v>3346</v>
      </c>
      <c r="Q703">
        <f t="shared" si="65"/>
        <v>0</v>
      </c>
    </row>
    <row r="704" spans="1:17">
      <c r="A704" s="18">
        <v>698</v>
      </c>
      <c r="B704" s="18" t="s">
        <v>1620</v>
      </c>
      <c r="C704" s="7" t="s">
        <v>1416</v>
      </c>
      <c r="D704" s="18" t="s">
        <v>27</v>
      </c>
      <c r="E704" s="18">
        <v>7181824</v>
      </c>
      <c r="F704" s="7">
        <v>4129</v>
      </c>
      <c r="G704" s="7">
        <v>7</v>
      </c>
      <c r="H704" s="18">
        <f t="shared" si="60"/>
        <v>28903</v>
      </c>
      <c r="I704" s="18">
        <f t="shared" si="61"/>
        <v>1800</v>
      </c>
      <c r="J704" s="18">
        <f t="shared" si="62"/>
        <v>7432200</v>
      </c>
      <c r="K704" s="18">
        <f t="shared" si="63"/>
        <v>4.0244650941042275E-3</v>
      </c>
      <c r="L704" s="18">
        <f t="shared" si="64"/>
        <v>1.0348624527696586</v>
      </c>
      <c r="N704">
        <v>30</v>
      </c>
      <c r="P704">
        <v>4129</v>
      </c>
      <c r="Q704">
        <f t="shared" si="65"/>
        <v>0</v>
      </c>
    </row>
    <row r="705" spans="1:17">
      <c r="A705" s="18">
        <v>699</v>
      </c>
      <c r="B705" s="18" t="s">
        <v>1620</v>
      </c>
      <c r="C705" s="7" t="s">
        <v>1417</v>
      </c>
      <c r="D705" s="18" t="s">
        <v>27</v>
      </c>
      <c r="E705" s="18">
        <v>7181824</v>
      </c>
      <c r="F705" s="7">
        <v>4389</v>
      </c>
      <c r="G705" s="7">
        <v>5</v>
      </c>
      <c r="H705" s="18">
        <f t="shared" si="60"/>
        <v>21945</v>
      </c>
      <c r="I705" s="18">
        <f t="shared" si="61"/>
        <v>1680</v>
      </c>
      <c r="J705" s="18">
        <f t="shared" si="62"/>
        <v>7373520</v>
      </c>
      <c r="K705" s="18">
        <f t="shared" si="63"/>
        <v>3.0556304359449634E-3</v>
      </c>
      <c r="L705" s="18">
        <f t="shared" si="64"/>
        <v>1.0266918264775076</v>
      </c>
      <c r="N705">
        <v>28</v>
      </c>
      <c r="P705">
        <v>4389</v>
      </c>
      <c r="Q705">
        <f t="shared" si="65"/>
        <v>0</v>
      </c>
    </row>
    <row r="706" spans="1:17">
      <c r="A706" s="18">
        <v>700</v>
      </c>
      <c r="B706" s="18" t="s">
        <v>1620</v>
      </c>
      <c r="C706" s="7" t="s">
        <v>1418</v>
      </c>
      <c r="D706" s="18" t="s">
        <v>27</v>
      </c>
      <c r="E706" s="18">
        <v>7181824</v>
      </c>
      <c r="F706" s="7">
        <v>5539</v>
      </c>
      <c r="G706" s="7">
        <v>4</v>
      </c>
      <c r="H706" s="18">
        <f t="shared" ref="H706:H768" si="66">G706*F706</f>
        <v>22156</v>
      </c>
      <c r="I706" s="18">
        <f t="shared" ref="I706:I768" si="67">N706*60</f>
        <v>2100</v>
      </c>
      <c r="J706" s="18">
        <f t="shared" ref="J706:J768" si="68">I706*F706</f>
        <v>11631900</v>
      </c>
      <c r="K706" s="18">
        <f t="shared" ref="K706:K768" si="69">H706/E706</f>
        <v>3.0850101589791116E-3</v>
      </c>
      <c r="L706" s="18">
        <f t="shared" ref="L706:L768" si="70">J706/E706</f>
        <v>1.6196303334640336</v>
      </c>
      <c r="N706">
        <v>35</v>
      </c>
      <c r="P706">
        <v>5539</v>
      </c>
      <c r="Q706">
        <f t="shared" si="65"/>
        <v>0</v>
      </c>
    </row>
    <row r="707" spans="1:17">
      <c r="A707" s="18">
        <v>701</v>
      </c>
      <c r="B707" s="18" t="s">
        <v>1620</v>
      </c>
      <c r="C707" s="7" t="s">
        <v>1419</v>
      </c>
      <c r="D707" s="18" t="s">
        <v>27</v>
      </c>
      <c r="E707" s="18">
        <v>7181824</v>
      </c>
      <c r="F707" s="7">
        <v>5749</v>
      </c>
      <c r="G707" s="7">
        <v>9</v>
      </c>
      <c r="H707" s="18">
        <f t="shared" si="66"/>
        <v>51741</v>
      </c>
      <c r="I707" s="18">
        <f t="shared" si="67"/>
        <v>1320</v>
      </c>
      <c r="J707" s="18">
        <f t="shared" si="68"/>
        <v>7588680</v>
      </c>
      <c r="K707" s="18">
        <f t="shared" si="69"/>
        <v>7.2044372014685963E-3</v>
      </c>
      <c r="L707" s="18">
        <f t="shared" si="70"/>
        <v>1.0566507895487274</v>
      </c>
      <c r="N707">
        <v>22</v>
      </c>
      <c r="P707">
        <v>5749</v>
      </c>
      <c r="Q707">
        <f t="shared" si="65"/>
        <v>0</v>
      </c>
    </row>
    <row r="708" spans="1:17">
      <c r="A708" s="18">
        <v>702</v>
      </c>
      <c r="B708" s="18" t="s">
        <v>1620</v>
      </c>
      <c r="C708" s="7" t="s">
        <v>1420</v>
      </c>
      <c r="D708" s="18" t="s">
        <v>27</v>
      </c>
      <c r="E708" s="18">
        <v>7181824</v>
      </c>
      <c r="F708" s="7">
        <v>2139</v>
      </c>
      <c r="G708" s="7">
        <v>4</v>
      </c>
      <c r="H708" s="18">
        <f t="shared" si="66"/>
        <v>8556</v>
      </c>
      <c r="I708" s="18">
        <f t="shared" si="67"/>
        <v>1260</v>
      </c>
      <c r="J708" s="18">
        <f t="shared" si="68"/>
        <v>2695140</v>
      </c>
      <c r="K708" s="18">
        <f t="shared" si="69"/>
        <v>1.1913408070150424E-3</v>
      </c>
      <c r="L708" s="18">
        <f t="shared" si="70"/>
        <v>0.37527235420973837</v>
      </c>
      <c r="N708">
        <v>21</v>
      </c>
      <c r="P708">
        <v>2139</v>
      </c>
      <c r="Q708">
        <f t="shared" si="65"/>
        <v>0</v>
      </c>
    </row>
    <row r="709" spans="1:17">
      <c r="A709" s="18">
        <v>703</v>
      </c>
      <c r="B709" s="18" t="s">
        <v>1620</v>
      </c>
      <c r="C709" s="7" t="s">
        <v>1421</v>
      </c>
      <c r="D709" s="18" t="s">
        <v>27</v>
      </c>
      <c r="E709" s="18">
        <v>7181824</v>
      </c>
      <c r="F709" s="7">
        <v>3309</v>
      </c>
      <c r="G709" s="7">
        <v>3</v>
      </c>
      <c r="H709" s="18">
        <f t="shared" si="66"/>
        <v>9927</v>
      </c>
      <c r="I709" s="18">
        <f t="shared" si="67"/>
        <v>1020</v>
      </c>
      <c r="J709" s="18">
        <f t="shared" si="68"/>
        <v>3375180</v>
      </c>
      <c r="K709" s="18">
        <f t="shared" si="69"/>
        <v>1.3822393865402438E-3</v>
      </c>
      <c r="L709" s="18">
        <f t="shared" si="70"/>
        <v>0.46996139142368287</v>
      </c>
      <c r="N709">
        <v>17</v>
      </c>
      <c r="P709">
        <v>3309</v>
      </c>
      <c r="Q709">
        <f t="shared" si="65"/>
        <v>0</v>
      </c>
    </row>
    <row r="710" spans="1:17">
      <c r="A710" s="18">
        <v>704</v>
      </c>
      <c r="B710" s="18" t="s">
        <v>1620</v>
      </c>
      <c r="C710" s="7" t="s">
        <v>1422</v>
      </c>
      <c r="D710" s="18" t="s">
        <v>27</v>
      </c>
      <c r="E710" s="18">
        <v>7181824</v>
      </c>
      <c r="F710" s="7">
        <v>5772</v>
      </c>
      <c r="G710" s="7">
        <v>4</v>
      </c>
      <c r="H710" s="18">
        <f t="shared" si="66"/>
        <v>23088</v>
      </c>
      <c r="I710" s="18">
        <f t="shared" si="67"/>
        <v>720</v>
      </c>
      <c r="J710" s="18">
        <f t="shared" si="68"/>
        <v>4155840</v>
      </c>
      <c r="K710" s="18">
        <f t="shared" si="69"/>
        <v>3.214782205746061E-3</v>
      </c>
      <c r="L710" s="18">
        <f t="shared" si="70"/>
        <v>0.57866079703429096</v>
      </c>
      <c r="N710">
        <v>12</v>
      </c>
      <c r="P710">
        <v>5772</v>
      </c>
      <c r="Q710">
        <f t="shared" si="65"/>
        <v>0</v>
      </c>
    </row>
    <row r="711" spans="1:17">
      <c r="A711" s="18">
        <v>705</v>
      </c>
      <c r="B711" s="18" t="s">
        <v>1620</v>
      </c>
      <c r="C711" s="7" t="s">
        <v>1423</v>
      </c>
      <c r="D711" s="18" t="s">
        <v>27</v>
      </c>
      <c r="E711" s="18">
        <v>7181824</v>
      </c>
      <c r="F711" s="7">
        <v>6628</v>
      </c>
      <c r="G711" s="7">
        <v>23</v>
      </c>
      <c r="H711" s="18">
        <f t="shared" si="66"/>
        <v>152444</v>
      </c>
      <c r="I711" s="18">
        <f t="shared" si="67"/>
        <v>2580</v>
      </c>
      <c r="J711" s="18">
        <f t="shared" si="68"/>
        <v>17100240</v>
      </c>
      <c r="K711" s="18">
        <f t="shared" si="69"/>
        <v>2.1226362550794894E-2</v>
      </c>
      <c r="L711" s="18">
        <f t="shared" si="70"/>
        <v>2.3810441470022101</v>
      </c>
      <c r="N711">
        <v>43</v>
      </c>
      <c r="P711">
        <v>6628</v>
      </c>
      <c r="Q711">
        <f t="shared" si="65"/>
        <v>0</v>
      </c>
    </row>
    <row r="712" spans="1:17">
      <c r="A712" s="18">
        <v>706</v>
      </c>
      <c r="B712" s="18" t="s">
        <v>1620</v>
      </c>
      <c r="C712" s="7" t="s">
        <v>1424</v>
      </c>
      <c r="D712" s="18" t="s">
        <v>27</v>
      </c>
      <c r="E712" s="18">
        <v>7181824</v>
      </c>
      <c r="F712" s="7">
        <v>4010</v>
      </c>
      <c r="G712" s="7">
        <v>11</v>
      </c>
      <c r="H712" s="18">
        <f t="shared" si="66"/>
        <v>44110</v>
      </c>
      <c r="I712" s="18">
        <f t="shared" si="67"/>
        <v>1500</v>
      </c>
      <c r="J712" s="18">
        <f t="shared" si="68"/>
        <v>6015000</v>
      </c>
      <c r="K712" s="18">
        <f t="shared" si="69"/>
        <v>6.141893758465816E-3</v>
      </c>
      <c r="L712" s="18">
        <f t="shared" si="70"/>
        <v>0.83753096706352037</v>
      </c>
      <c r="N712">
        <v>25</v>
      </c>
      <c r="P712">
        <v>4010</v>
      </c>
      <c r="Q712">
        <f t="shared" ref="Q712:Q775" si="71">P712-F712</f>
        <v>0</v>
      </c>
    </row>
    <row r="713" spans="1:17">
      <c r="A713" s="18">
        <v>707</v>
      </c>
      <c r="B713" s="18" t="s">
        <v>1620</v>
      </c>
      <c r="C713" s="7" t="s">
        <v>1425</v>
      </c>
      <c r="D713" s="18" t="s">
        <v>27</v>
      </c>
      <c r="E713" s="18">
        <v>7181824</v>
      </c>
      <c r="F713" s="7">
        <v>6586</v>
      </c>
      <c r="G713" s="7">
        <v>16</v>
      </c>
      <c r="H713" s="18">
        <f t="shared" si="66"/>
        <v>105376</v>
      </c>
      <c r="I713" s="18">
        <f t="shared" si="67"/>
        <v>1620</v>
      </c>
      <c r="J713" s="18">
        <f t="shared" si="68"/>
        <v>10669320</v>
      </c>
      <c r="K713" s="18">
        <f t="shared" si="69"/>
        <v>1.4672595708276894E-2</v>
      </c>
      <c r="L713" s="18">
        <f t="shared" si="70"/>
        <v>1.4856003154630355</v>
      </c>
      <c r="N713">
        <v>27</v>
      </c>
      <c r="P713">
        <v>6586</v>
      </c>
      <c r="Q713">
        <f t="shared" si="71"/>
        <v>0</v>
      </c>
    </row>
    <row r="714" spans="1:17">
      <c r="A714" s="18">
        <v>708</v>
      </c>
      <c r="B714" s="18" t="s">
        <v>1620</v>
      </c>
      <c r="C714" s="7" t="s">
        <v>1426</v>
      </c>
      <c r="D714" s="18" t="s">
        <v>27</v>
      </c>
      <c r="E714" s="18">
        <v>7181824</v>
      </c>
      <c r="F714" s="7">
        <v>7952</v>
      </c>
      <c r="G714" s="7">
        <v>11</v>
      </c>
      <c r="H714" s="18">
        <f t="shared" si="66"/>
        <v>87472</v>
      </c>
      <c r="I714" s="18">
        <f t="shared" si="67"/>
        <v>900</v>
      </c>
      <c r="J714" s="18">
        <f t="shared" si="68"/>
        <v>7156800</v>
      </c>
      <c r="K714" s="18">
        <f t="shared" si="69"/>
        <v>1.2179635702573608E-2</v>
      </c>
      <c r="L714" s="18">
        <f t="shared" si="70"/>
        <v>0.99651564839238616</v>
      </c>
      <c r="N714">
        <v>15</v>
      </c>
      <c r="P714">
        <v>7952</v>
      </c>
      <c r="Q714">
        <f t="shared" si="71"/>
        <v>0</v>
      </c>
    </row>
    <row r="715" spans="1:17">
      <c r="A715" s="18">
        <v>709</v>
      </c>
      <c r="B715" s="18" t="s">
        <v>1620</v>
      </c>
      <c r="C715" s="7" t="s">
        <v>1427</v>
      </c>
      <c r="D715" s="18" t="s">
        <v>27</v>
      </c>
      <c r="E715" s="18">
        <v>7181824</v>
      </c>
      <c r="F715" s="7">
        <v>2759</v>
      </c>
      <c r="G715" s="7">
        <v>0</v>
      </c>
      <c r="H715" s="18">
        <f t="shared" si="66"/>
        <v>0</v>
      </c>
      <c r="I715" s="18">
        <f t="shared" si="67"/>
        <v>0</v>
      </c>
      <c r="J715" s="18">
        <f t="shared" si="68"/>
        <v>0</v>
      </c>
      <c r="K715" s="18">
        <f t="shared" si="69"/>
        <v>0</v>
      </c>
      <c r="L715" s="18">
        <f t="shared" si="70"/>
        <v>0</v>
      </c>
      <c r="N715">
        <v>0</v>
      </c>
      <c r="P715">
        <v>2759</v>
      </c>
      <c r="Q715">
        <f t="shared" si="71"/>
        <v>0</v>
      </c>
    </row>
    <row r="716" spans="1:17">
      <c r="A716" s="18">
        <v>710</v>
      </c>
      <c r="B716" s="18" t="s">
        <v>1620</v>
      </c>
      <c r="C716" s="7" t="s">
        <v>1428</v>
      </c>
      <c r="D716" s="18" t="s">
        <v>27</v>
      </c>
      <c r="E716" s="18">
        <v>7181824</v>
      </c>
      <c r="F716" s="7">
        <v>5200</v>
      </c>
      <c r="G716" s="7">
        <v>16</v>
      </c>
      <c r="H716" s="18">
        <f t="shared" si="66"/>
        <v>83200</v>
      </c>
      <c r="I716" s="18">
        <f t="shared" si="67"/>
        <v>1680</v>
      </c>
      <c r="J716" s="18">
        <f t="shared" si="68"/>
        <v>8736000</v>
      </c>
      <c r="K716" s="18">
        <f t="shared" si="69"/>
        <v>1.1584800741427247E-2</v>
      </c>
      <c r="L716" s="18">
        <f t="shared" si="70"/>
        <v>1.216404077849861</v>
      </c>
      <c r="N716">
        <v>28</v>
      </c>
      <c r="P716">
        <v>5200</v>
      </c>
      <c r="Q716">
        <f t="shared" si="71"/>
        <v>0</v>
      </c>
    </row>
    <row r="717" spans="1:17">
      <c r="A717" s="18">
        <v>711</v>
      </c>
      <c r="B717" s="18" t="s">
        <v>1620</v>
      </c>
      <c r="C717" s="7" t="s">
        <v>1429</v>
      </c>
      <c r="D717" s="18" t="s">
        <v>27</v>
      </c>
      <c r="E717" s="18">
        <v>7181824</v>
      </c>
      <c r="F717" s="7">
        <v>7449</v>
      </c>
      <c r="G717" s="7">
        <v>33</v>
      </c>
      <c r="H717" s="18">
        <f t="shared" si="66"/>
        <v>245817</v>
      </c>
      <c r="I717" s="18">
        <f t="shared" si="67"/>
        <v>3480</v>
      </c>
      <c r="J717" s="18">
        <f t="shared" si="68"/>
        <v>25922520</v>
      </c>
      <c r="K717" s="18">
        <f t="shared" si="69"/>
        <v>3.4227655815569975E-2</v>
      </c>
      <c r="L717" s="18">
        <f t="shared" si="70"/>
        <v>3.6094618860055605</v>
      </c>
      <c r="N717">
        <v>58</v>
      </c>
      <c r="P717">
        <v>7449</v>
      </c>
      <c r="Q717">
        <f t="shared" si="71"/>
        <v>0</v>
      </c>
    </row>
    <row r="718" spans="1:17">
      <c r="A718" s="18">
        <v>712</v>
      </c>
      <c r="B718" s="18" t="s">
        <v>1620</v>
      </c>
      <c r="C718" s="7" t="s">
        <v>1430</v>
      </c>
      <c r="D718" s="18" t="s">
        <v>27</v>
      </c>
      <c r="E718" s="18">
        <v>7181824</v>
      </c>
      <c r="F718" s="7">
        <v>7796</v>
      </c>
      <c r="G718" s="7">
        <v>46</v>
      </c>
      <c r="H718" s="18">
        <f t="shared" si="66"/>
        <v>358616</v>
      </c>
      <c r="I718" s="18">
        <f t="shared" si="67"/>
        <v>3840</v>
      </c>
      <c r="J718" s="18">
        <f t="shared" si="68"/>
        <v>29936640</v>
      </c>
      <c r="K718" s="18">
        <f t="shared" si="69"/>
        <v>4.993383296499608E-2</v>
      </c>
      <c r="L718" s="18">
        <f t="shared" si="70"/>
        <v>4.1683895344692381</v>
      </c>
      <c r="N718">
        <v>64</v>
      </c>
      <c r="P718">
        <v>7796</v>
      </c>
      <c r="Q718">
        <f t="shared" si="71"/>
        <v>0</v>
      </c>
    </row>
    <row r="719" spans="1:17">
      <c r="A719" s="18">
        <v>713</v>
      </c>
      <c r="B719" s="18" t="s">
        <v>1620</v>
      </c>
      <c r="C719" s="7" t="s">
        <v>1088</v>
      </c>
      <c r="D719" s="18" t="s">
        <v>27</v>
      </c>
      <c r="E719" s="18">
        <v>7181824</v>
      </c>
      <c r="F719" s="7">
        <v>8822</v>
      </c>
      <c r="G719" s="7">
        <v>49</v>
      </c>
      <c r="H719" s="18">
        <f t="shared" si="66"/>
        <v>432278</v>
      </c>
      <c r="I719" s="18">
        <f t="shared" si="67"/>
        <v>4200</v>
      </c>
      <c r="J719" s="18">
        <f t="shared" si="68"/>
        <v>37052400</v>
      </c>
      <c r="K719" s="18">
        <f t="shared" si="69"/>
        <v>6.0190558832964994E-2</v>
      </c>
      <c r="L719" s="18">
        <f t="shared" si="70"/>
        <v>5.1591907571112854</v>
      </c>
      <c r="N719">
        <v>70</v>
      </c>
      <c r="P719">
        <v>8822</v>
      </c>
      <c r="Q719">
        <f t="shared" si="71"/>
        <v>0</v>
      </c>
    </row>
    <row r="720" spans="1:17">
      <c r="A720" s="18">
        <v>714</v>
      </c>
      <c r="B720" s="18" t="s">
        <v>1620</v>
      </c>
      <c r="C720" s="7" t="s">
        <v>1431</v>
      </c>
      <c r="D720" s="18" t="s">
        <v>27</v>
      </c>
      <c r="E720" s="18">
        <v>7181824</v>
      </c>
      <c r="F720" s="7">
        <v>3749</v>
      </c>
      <c r="G720" s="7">
        <v>26</v>
      </c>
      <c r="H720" s="18">
        <f t="shared" si="66"/>
        <v>97474</v>
      </c>
      <c r="I720" s="18">
        <f t="shared" si="67"/>
        <v>2340</v>
      </c>
      <c r="J720" s="18">
        <f t="shared" si="68"/>
        <v>8772660</v>
      </c>
      <c r="K720" s="18">
        <f t="shared" si="69"/>
        <v>1.3572318118628359E-2</v>
      </c>
      <c r="L720" s="18">
        <f t="shared" si="70"/>
        <v>1.2215086306765524</v>
      </c>
      <c r="N720">
        <v>39</v>
      </c>
      <c r="P720">
        <v>3749</v>
      </c>
      <c r="Q720">
        <f t="shared" si="71"/>
        <v>0</v>
      </c>
    </row>
    <row r="721" spans="1:17">
      <c r="A721" s="18">
        <v>715</v>
      </c>
      <c r="B721" s="18" t="s">
        <v>1620</v>
      </c>
      <c r="C721" s="7" t="s">
        <v>1432</v>
      </c>
      <c r="D721" s="18" t="s">
        <v>27</v>
      </c>
      <c r="E721" s="18">
        <v>7181824</v>
      </c>
      <c r="F721" s="7">
        <v>3048</v>
      </c>
      <c r="G721" s="7">
        <v>15</v>
      </c>
      <c r="H721" s="18">
        <f t="shared" si="66"/>
        <v>45720</v>
      </c>
      <c r="I721" s="18">
        <f t="shared" si="67"/>
        <v>1860</v>
      </c>
      <c r="J721" s="18">
        <f t="shared" si="68"/>
        <v>5669280</v>
      </c>
      <c r="K721" s="18">
        <f t="shared" si="69"/>
        <v>6.3660707920439154E-3</v>
      </c>
      <c r="L721" s="18">
        <f t="shared" si="70"/>
        <v>0.78939277821344545</v>
      </c>
      <c r="N721">
        <v>31</v>
      </c>
      <c r="P721">
        <v>3048</v>
      </c>
      <c r="Q721">
        <f t="shared" si="71"/>
        <v>0</v>
      </c>
    </row>
    <row r="722" spans="1:17">
      <c r="A722" s="18">
        <v>716</v>
      </c>
      <c r="B722" s="18" t="s">
        <v>1620</v>
      </c>
      <c r="C722" s="7" t="s">
        <v>1433</v>
      </c>
      <c r="D722" s="18" t="s">
        <v>27</v>
      </c>
      <c r="E722" s="18">
        <v>7181824</v>
      </c>
      <c r="F722" s="7">
        <v>6660</v>
      </c>
      <c r="G722" s="7">
        <v>39</v>
      </c>
      <c r="H722" s="18">
        <f t="shared" si="66"/>
        <v>259740</v>
      </c>
      <c r="I722" s="18">
        <f t="shared" si="67"/>
        <v>6540</v>
      </c>
      <c r="J722" s="18">
        <f t="shared" si="68"/>
        <v>43556400</v>
      </c>
      <c r="K722" s="18">
        <f t="shared" si="69"/>
        <v>3.6166299814643185E-2</v>
      </c>
      <c r="L722" s="18">
        <f t="shared" si="70"/>
        <v>6.0648102766093963</v>
      </c>
      <c r="N722">
        <v>109</v>
      </c>
      <c r="P722">
        <v>6660</v>
      </c>
      <c r="Q722">
        <f t="shared" si="71"/>
        <v>0</v>
      </c>
    </row>
    <row r="723" spans="1:17">
      <c r="A723" s="18">
        <v>717</v>
      </c>
      <c r="B723" s="18" t="s">
        <v>1620</v>
      </c>
      <c r="C723" s="7" t="s">
        <v>1434</v>
      </c>
      <c r="D723" s="18" t="s">
        <v>27</v>
      </c>
      <c r="E723" s="18">
        <v>7181824</v>
      </c>
      <c r="F723" s="7">
        <v>9745</v>
      </c>
      <c r="G723" s="7">
        <v>56</v>
      </c>
      <c r="H723" s="18">
        <f t="shared" si="66"/>
        <v>545720</v>
      </c>
      <c r="I723" s="18">
        <f t="shared" si="67"/>
        <v>8280</v>
      </c>
      <c r="J723" s="18">
        <f t="shared" si="68"/>
        <v>80688600</v>
      </c>
      <c r="K723" s="18">
        <f t="shared" si="69"/>
        <v>7.598626755542881E-2</v>
      </c>
      <c r="L723" s="18">
        <f t="shared" si="70"/>
        <v>11.235112417124117</v>
      </c>
      <c r="N723">
        <v>138</v>
      </c>
      <c r="P723">
        <v>9745</v>
      </c>
      <c r="Q723">
        <f t="shared" si="71"/>
        <v>0</v>
      </c>
    </row>
    <row r="724" spans="1:17">
      <c r="A724" s="18">
        <v>718</v>
      </c>
      <c r="B724" s="18" t="s">
        <v>1620</v>
      </c>
      <c r="C724" s="7" t="s">
        <v>1435</v>
      </c>
      <c r="D724" s="18" t="s">
        <v>27</v>
      </c>
      <c r="E724" s="18">
        <v>7181824</v>
      </c>
      <c r="F724" s="7">
        <v>6203</v>
      </c>
      <c r="G724" s="7">
        <v>40</v>
      </c>
      <c r="H724" s="18">
        <f t="shared" si="66"/>
        <v>248120</v>
      </c>
      <c r="I724" s="18">
        <f t="shared" si="67"/>
        <v>5880</v>
      </c>
      <c r="J724" s="18">
        <f t="shared" si="68"/>
        <v>36473640</v>
      </c>
      <c r="K724" s="18">
        <f t="shared" si="69"/>
        <v>3.4548326441862121E-2</v>
      </c>
      <c r="L724" s="18">
        <f t="shared" si="70"/>
        <v>5.0786039869537323</v>
      </c>
      <c r="N724">
        <v>98</v>
      </c>
      <c r="P724">
        <v>6203</v>
      </c>
      <c r="Q724">
        <f t="shared" si="71"/>
        <v>0</v>
      </c>
    </row>
    <row r="725" spans="1:17">
      <c r="A725" s="18">
        <v>719</v>
      </c>
      <c r="B725" s="18" t="s">
        <v>1620</v>
      </c>
      <c r="C725" s="7" t="s">
        <v>1436</v>
      </c>
      <c r="D725" s="18" t="s">
        <v>27</v>
      </c>
      <c r="E725" s="18">
        <v>7181824</v>
      </c>
      <c r="F725" s="7">
        <v>6715</v>
      </c>
      <c r="G725" s="7">
        <v>26</v>
      </c>
      <c r="H725" s="18">
        <f t="shared" si="66"/>
        <v>174590</v>
      </c>
      <c r="I725" s="18">
        <f t="shared" si="67"/>
        <v>4500</v>
      </c>
      <c r="J725" s="18">
        <f t="shared" si="68"/>
        <v>30217500</v>
      </c>
      <c r="K725" s="18">
        <f t="shared" si="69"/>
        <v>2.4309980305838738E-2</v>
      </c>
      <c r="L725" s="18">
        <f t="shared" si="70"/>
        <v>4.2074965913951665</v>
      </c>
      <c r="N725">
        <v>75</v>
      </c>
      <c r="P725">
        <v>6715</v>
      </c>
      <c r="Q725">
        <f t="shared" si="71"/>
        <v>0</v>
      </c>
    </row>
    <row r="726" spans="1:17">
      <c r="A726" s="18">
        <v>720</v>
      </c>
      <c r="B726" s="18" t="s">
        <v>1620</v>
      </c>
      <c r="C726" s="7" t="s">
        <v>1437</v>
      </c>
      <c r="D726" s="18" t="s">
        <v>27</v>
      </c>
      <c r="E726" s="18">
        <v>7181824</v>
      </c>
      <c r="F726" s="7">
        <v>6365</v>
      </c>
      <c r="G726" s="7">
        <v>36</v>
      </c>
      <c r="H726" s="18">
        <f t="shared" si="66"/>
        <v>229140</v>
      </c>
      <c r="I726" s="18">
        <f t="shared" si="67"/>
        <v>4800</v>
      </c>
      <c r="J726" s="18">
        <f t="shared" si="68"/>
        <v>30552000</v>
      </c>
      <c r="K726" s="18">
        <f t="shared" si="69"/>
        <v>3.1905543772724032E-2</v>
      </c>
      <c r="L726" s="18">
        <f t="shared" si="70"/>
        <v>4.2540725030298709</v>
      </c>
      <c r="N726">
        <v>80</v>
      </c>
      <c r="P726">
        <v>6365</v>
      </c>
      <c r="Q726">
        <f t="shared" si="71"/>
        <v>0</v>
      </c>
    </row>
    <row r="727" spans="1:17">
      <c r="A727" s="18">
        <v>721</v>
      </c>
      <c r="B727" s="18" t="s">
        <v>1620</v>
      </c>
      <c r="C727" s="7" t="s">
        <v>1438</v>
      </c>
      <c r="D727" s="18" t="s">
        <v>27</v>
      </c>
      <c r="E727" s="18">
        <v>7181824</v>
      </c>
      <c r="F727" s="7">
        <v>5637</v>
      </c>
      <c r="G727" s="7">
        <v>38</v>
      </c>
      <c r="H727" s="18">
        <f t="shared" si="66"/>
        <v>214206</v>
      </c>
      <c r="I727" s="18">
        <f t="shared" si="67"/>
        <v>5100</v>
      </c>
      <c r="J727" s="18">
        <f t="shared" si="68"/>
        <v>28748700</v>
      </c>
      <c r="K727" s="18">
        <f t="shared" si="69"/>
        <v>2.9826127735795252E-2</v>
      </c>
      <c r="L727" s="18">
        <f t="shared" si="70"/>
        <v>4.0029803013830474</v>
      </c>
      <c r="N727">
        <v>85</v>
      </c>
      <c r="P727">
        <v>5637</v>
      </c>
      <c r="Q727">
        <f t="shared" si="71"/>
        <v>0</v>
      </c>
    </row>
    <row r="728" spans="1:17">
      <c r="A728" s="18">
        <v>722</v>
      </c>
      <c r="B728" s="18" t="s">
        <v>1620</v>
      </c>
      <c r="C728" s="7" t="s">
        <v>1439</v>
      </c>
      <c r="D728" s="18" t="s">
        <v>27</v>
      </c>
      <c r="E728" s="18">
        <v>7181824</v>
      </c>
      <c r="F728" s="7">
        <v>8124</v>
      </c>
      <c r="G728" s="7">
        <v>18</v>
      </c>
      <c r="H728" s="18">
        <f t="shared" si="66"/>
        <v>146232</v>
      </c>
      <c r="I728" s="18">
        <f t="shared" si="67"/>
        <v>7440</v>
      </c>
      <c r="J728" s="18">
        <f t="shared" si="68"/>
        <v>60442560</v>
      </c>
      <c r="K728" s="18">
        <f t="shared" si="69"/>
        <v>2.0361401226206603E-2</v>
      </c>
      <c r="L728" s="18">
        <f t="shared" si="70"/>
        <v>8.4160458401653955</v>
      </c>
      <c r="N728">
        <v>124</v>
      </c>
      <c r="P728">
        <v>8124</v>
      </c>
      <c r="Q728">
        <f t="shared" si="71"/>
        <v>0</v>
      </c>
    </row>
    <row r="729" spans="1:17">
      <c r="A729" s="18">
        <v>723</v>
      </c>
      <c r="B729" s="18" t="s">
        <v>1620</v>
      </c>
      <c r="C729" s="7" t="s">
        <v>1440</v>
      </c>
      <c r="D729" s="18" t="s">
        <v>27</v>
      </c>
      <c r="E729" s="18">
        <v>7181824</v>
      </c>
      <c r="F729" s="7">
        <v>3603</v>
      </c>
      <c r="G729" s="7">
        <v>8</v>
      </c>
      <c r="H729" s="18">
        <f t="shared" si="66"/>
        <v>28824</v>
      </c>
      <c r="I729" s="18">
        <f t="shared" si="67"/>
        <v>3120</v>
      </c>
      <c r="J729" s="18">
        <f t="shared" si="68"/>
        <v>11241360</v>
      </c>
      <c r="K729" s="18">
        <f t="shared" si="69"/>
        <v>4.0134651030156124E-3</v>
      </c>
      <c r="L729" s="18">
        <f t="shared" si="70"/>
        <v>1.5652513901760889</v>
      </c>
      <c r="N729">
        <v>52</v>
      </c>
      <c r="P729">
        <v>3603</v>
      </c>
      <c r="Q729">
        <f t="shared" si="71"/>
        <v>0</v>
      </c>
    </row>
    <row r="730" spans="1:17">
      <c r="A730" s="18">
        <v>724</v>
      </c>
      <c r="B730" s="18" t="s">
        <v>1620</v>
      </c>
      <c r="C730" s="7" t="s">
        <v>1441</v>
      </c>
      <c r="D730" s="18" t="s">
        <v>27</v>
      </c>
      <c r="E730" s="18">
        <v>7181824</v>
      </c>
      <c r="F730" s="7">
        <v>6782</v>
      </c>
      <c r="G730" s="7">
        <v>23</v>
      </c>
      <c r="H730" s="18">
        <f t="shared" si="66"/>
        <v>155986</v>
      </c>
      <c r="I730" s="18">
        <f t="shared" si="67"/>
        <v>7020</v>
      </c>
      <c r="J730" s="18">
        <f t="shared" si="68"/>
        <v>47609640</v>
      </c>
      <c r="K730" s="18">
        <f t="shared" si="69"/>
        <v>2.1719552024666713E-2</v>
      </c>
      <c r="L730" s="18">
        <f t="shared" si="70"/>
        <v>6.6291850092678404</v>
      </c>
      <c r="N730">
        <v>117</v>
      </c>
      <c r="P730">
        <v>6782</v>
      </c>
      <c r="Q730">
        <f t="shared" si="71"/>
        <v>0</v>
      </c>
    </row>
    <row r="731" spans="1:17">
      <c r="A731" s="18">
        <v>725</v>
      </c>
      <c r="B731" s="18" t="s">
        <v>1620</v>
      </c>
      <c r="C731" s="7" t="s">
        <v>1442</v>
      </c>
      <c r="D731" s="18" t="s">
        <v>27</v>
      </c>
      <c r="E731" s="18">
        <v>7181824</v>
      </c>
      <c r="F731" s="7">
        <v>6060</v>
      </c>
      <c r="G731" s="7">
        <v>7</v>
      </c>
      <c r="H731" s="18">
        <f t="shared" si="66"/>
        <v>42420</v>
      </c>
      <c r="I731" s="18">
        <f t="shared" si="67"/>
        <v>3540</v>
      </c>
      <c r="J731" s="18">
        <f t="shared" si="68"/>
        <v>21452400</v>
      </c>
      <c r="K731" s="18">
        <f t="shared" si="69"/>
        <v>5.9065774934055747E-3</v>
      </c>
      <c r="L731" s="18">
        <f t="shared" si="70"/>
        <v>2.9870406180936766</v>
      </c>
      <c r="N731">
        <v>59</v>
      </c>
      <c r="P731">
        <v>6060</v>
      </c>
      <c r="Q731">
        <f t="shared" si="71"/>
        <v>0</v>
      </c>
    </row>
    <row r="732" spans="1:17">
      <c r="A732" s="18">
        <v>726</v>
      </c>
      <c r="B732" s="18" t="s">
        <v>1620</v>
      </c>
      <c r="C732" s="7" t="s">
        <v>814</v>
      </c>
      <c r="D732" s="18" t="s">
        <v>27</v>
      </c>
      <c r="E732" s="18">
        <v>7181824</v>
      </c>
      <c r="F732" s="7">
        <v>6594</v>
      </c>
      <c r="G732" s="7">
        <v>9</v>
      </c>
      <c r="H732" s="18">
        <f t="shared" si="66"/>
        <v>59346</v>
      </c>
      <c r="I732" s="18">
        <f t="shared" si="67"/>
        <v>3780</v>
      </c>
      <c r="J732" s="18">
        <f t="shared" si="68"/>
        <v>24925320</v>
      </c>
      <c r="K732" s="18">
        <f t="shared" si="69"/>
        <v>8.2633603942396799E-3</v>
      </c>
      <c r="L732" s="18">
        <f t="shared" si="70"/>
        <v>3.4706113655806661</v>
      </c>
      <c r="N732">
        <v>63</v>
      </c>
      <c r="P732">
        <v>6594</v>
      </c>
      <c r="Q732">
        <f t="shared" si="71"/>
        <v>0</v>
      </c>
    </row>
    <row r="733" spans="1:17">
      <c r="A733" s="18">
        <v>727</v>
      </c>
      <c r="B733" s="18" t="s">
        <v>1620</v>
      </c>
      <c r="C733" s="7" t="s">
        <v>1443</v>
      </c>
      <c r="D733" s="18" t="s">
        <v>27</v>
      </c>
      <c r="E733" s="18">
        <v>7181824</v>
      </c>
      <c r="F733" s="7">
        <v>3891</v>
      </c>
      <c r="G733" s="7">
        <v>4</v>
      </c>
      <c r="H733" s="18">
        <f t="shared" si="66"/>
        <v>15564</v>
      </c>
      <c r="I733" s="18">
        <f t="shared" si="67"/>
        <v>2940</v>
      </c>
      <c r="J733" s="18">
        <f t="shared" si="68"/>
        <v>11439540</v>
      </c>
      <c r="K733" s="18">
        <f t="shared" si="69"/>
        <v>2.1671374848506453E-3</v>
      </c>
      <c r="L733" s="18">
        <f t="shared" si="70"/>
        <v>1.5928460513652243</v>
      </c>
      <c r="N733">
        <v>49</v>
      </c>
      <c r="P733">
        <v>3891</v>
      </c>
      <c r="Q733">
        <f t="shared" si="71"/>
        <v>0</v>
      </c>
    </row>
    <row r="734" spans="1:17">
      <c r="A734" s="18">
        <v>728</v>
      </c>
      <c r="B734" s="18" t="s">
        <v>1620</v>
      </c>
      <c r="C734" s="7" t="s">
        <v>1444</v>
      </c>
      <c r="D734" s="18" t="s">
        <v>27</v>
      </c>
      <c r="E734" s="18">
        <v>7181824</v>
      </c>
      <c r="F734" s="7">
        <v>5536</v>
      </c>
      <c r="G734" s="7">
        <v>5</v>
      </c>
      <c r="H734" s="18">
        <f t="shared" si="66"/>
        <v>27680</v>
      </c>
      <c r="I734" s="18">
        <f t="shared" si="67"/>
        <v>3480</v>
      </c>
      <c r="J734" s="18">
        <f t="shared" si="68"/>
        <v>19265280</v>
      </c>
      <c r="K734" s="18">
        <f t="shared" si="69"/>
        <v>3.854174092820988E-3</v>
      </c>
      <c r="L734" s="18">
        <f t="shared" si="70"/>
        <v>2.6825051686034076</v>
      </c>
      <c r="N734">
        <v>58</v>
      </c>
      <c r="P734">
        <v>5536</v>
      </c>
      <c r="Q734">
        <f t="shared" si="71"/>
        <v>0</v>
      </c>
    </row>
    <row r="735" spans="1:17">
      <c r="A735" s="18">
        <v>729</v>
      </c>
      <c r="B735" s="18" t="s">
        <v>1620</v>
      </c>
      <c r="C735" s="7" t="s">
        <v>1445</v>
      </c>
      <c r="D735" s="18" t="s">
        <v>27</v>
      </c>
      <c r="E735" s="18">
        <v>7181824</v>
      </c>
      <c r="F735" s="7">
        <v>3833</v>
      </c>
      <c r="G735" s="7">
        <v>23</v>
      </c>
      <c r="H735" s="18">
        <f t="shared" si="66"/>
        <v>88159</v>
      </c>
      <c r="I735" s="18">
        <f t="shared" si="67"/>
        <v>5640</v>
      </c>
      <c r="J735" s="18">
        <f t="shared" si="68"/>
        <v>21618120</v>
      </c>
      <c r="K735" s="18">
        <f t="shared" si="69"/>
        <v>1.2275293852926498E-2</v>
      </c>
      <c r="L735" s="18">
        <f t="shared" si="70"/>
        <v>3.0101155361089327</v>
      </c>
      <c r="N735">
        <v>94</v>
      </c>
      <c r="P735">
        <v>3833</v>
      </c>
      <c r="Q735">
        <f t="shared" si="71"/>
        <v>0</v>
      </c>
    </row>
    <row r="736" spans="1:17">
      <c r="A736" s="18">
        <v>730</v>
      </c>
      <c r="B736" s="18" t="s">
        <v>1620</v>
      </c>
      <c r="C736" s="7" t="s">
        <v>1446</v>
      </c>
      <c r="D736" s="18" t="s">
        <v>27</v>
      </c>
      <c r="E736" s="18">
        <v>7181824</v>
      </c>
      <c r="F736" s="7">
        <v>7240</v>
      </c>
      <c r="G736" s="7">
        <v>322</v>
      </c>
      <c r="H736" s="18">
        <f t="shared" si="66"/>
        <v>2331280</v>
      </c>
      <c r="I736" s="18">
        <f t="shared" si="67"/>
        <v>21540</v>
      </c>
      <c r="J736" s="18">
        <f t="shared" si="68"/>
        <v>155949600</v>
      </c>
      <c r="K736" s="18">
        <f t="shared" si="69"/>
        <v>0.3246083446210879</v>
      </c>
      <c r="L736" s="18">
        <f t="shared" si="70"/>
        <v>21.71448367434234</v>
      </c>
      <c r="N736">
        <v>359</v>
      </c>
      <c r="P736">
        <v>7240</v>
      </c>
      <c r="Q736">
        <f t="shared" si="71"/>
        <v>0</v>
      </c>
    </row>
    <row r="737" spans="1:17">
      <c r="A737" s="18">
        <v>731</v>
      </c>
      <c r="B737" s="18" t="s">
        <v>1620</v>
      </c>
      <c r="C737" s="7" t="s">
        <v>1447</v>
      </c>
      <c r="D737" s="18" t="s">
        <v>27</v>
      </c>
      <c r="E737" s="18">
        <v>7181824</v>
      </c>
      <c r="F737" s="7">
        <v>4972</v>
      </c>
      <c r="G737" s="7">
        <v>351</v>
      </c>
      <c r="H737" s="18">
        <f t="shared" si="66"/>
        <v>1745172</v>
      </c>
      <c r="I737" s="18">
        <f t="shared" si="67"/>
        <v>22560</v>
      </c>
      <c r="J737" s="18">
        <f t="shared" si="68"/>
        <v>112168320</v>
      </c>
      <c r="K737" s="18">
        <f t="shared" si="69"/>
        <v>0.24299843605189991</v>
      </c>
      <c r="L737" s="18">
        <f t="shared" si="70"/>
        <v>15.618361018036644</v>
      </c>
      <c r="N737">
        <v>376</v>
      </c>
      <c r="P737">
        <v>4972</v>
      </c>
      <c r="Q737">
        <f t="shared" si="71"/>
        <v>0</v>
      </c>
    </row>
    <row r="738" spans="1:17">
      <c r="A738" s="18">
        <v>732</v>
      </c>
      <c r="B738" s="18" t="s">
        <v>1620</v>
      </c>
      <c r="C738" s="7" t="s">
        <v>1448</v>
      </c>
      <c r="D738" s="18" t="s">
        <v>27</v>
      </c>
      <c r="E738" s="18">
        <v>7181824</v>
      </c>
      <c r="F738" s="7">
        <v>10458</v>
      </c>
      <c r="G738" s="7">
        <v>387</v>
      </c>
      <c r="H738" s="18">
        <f t="shared" si="66"/>
        <v>4047246</v>
      </c>
      <c r="I738" s="18">
        <f t="shared" si="67"/>
        <v>25620</v>
      </c>
      <c r="J738" s="18">
        <f t="shared" si="68"/>
        <v>267933960</v>
      </c>
      <c r="K738" s="18">
        <f t="shared" si="69"/>
        <v>0.56354012573964496</v>
      </c>
      <c r="L738" s="18">
        <f t="shared" si="70"/>
        <v>37.307230029585796</v>
      </c>
      <c r="N738">
        <v>427</v>
      </c>
      <c r="P738">
        <v>10458</v>
      </c>
      <c r="Q738">
        <f t="shared" si="71"/>
        <v>0</v>
      </c>
    </row>
    <row r="739" spans="1:17">
      <c r="A739" s="18">
        <v>733</v>
      </c>
      <c r="B739" s="18" t="s">
        <v>1620</v>
      </c>
      <c r="C739" s="7" t="s">
        <v>1449</v>
      </c>
      <c r="D739" s="18" t="s">
        <v>27</v>
      </c>
      <c r="E739" s="18">
        <v>7181824</v>
      </c>
      <c r="F739" s="7">
        <v>5429</v>
      </c>
      <c r="G739" s="7">
        <v>40</v>
      </c>
      <c r="H739" s="18">
        <f t="shared" si="66"/>
        <v>217160</v>
      </c>
      <c r="I739" s="18">
        <f t="shared" si="67"/>
        <v>6300</v>
      </c>
      <c r="J739" s="18">
        <f t="shared" si="68"/>
        <v>34202700</v>
      </c>
      <c r="K739" s="18">
        <f t="shared" si="69"/>
        <v>3.023744385827333E-2</v>
      </c>
      <c r="L739" s="18">
        <f t="shared" si="70"/>
        <v>4.7623974076780495</v>
      </c>
      <c r="N739">
        <v>105</v>
      </c>
      <c r="P739">
        <v>5429</v>
      </c>
      <c r="Q739">
        <f t="shared" si="71"/>
        <v>0</v>
      </c>
    </row>
    <row r="740" spans="1:17">
      <c r="A740" s="18">
        <v>734</v>
      </c>
      <c r="B740" s="18" t="s">
        <v>1620</v>
      </c>
      <c r="C740" s="7" t="s">
        <v>1450</v>
      </c>
      <c r="D740" s="18" t="s">
        <v>27</v>
      </c>
      <c r="E740" s="18">
        <v>7181824</v>
      </c>
      <c r="F740" s="7">
        <v>8034</v>
      </c>
      <c r="G740" s="7">
        <v>38</v>
      </c>
      <c r="H740" s="18">
        <f t="shared" si="66"/>
        <v>305292</v>
      </c>
      <c r="I740" s="18">
        <f t="shared" si="67"/>
        <v>3900</v>
      </c>
      <c r="J740" s="18">
        <f t="shared" si="68"/>
        <v>31332600</v>
      </c>
      <c r="K740" s="18">
        <f t="shared" si="69"/>
        <v>4.2508978220574603E-2</v>
      </c>
      <c r="L740" s="18">
        <f t="shared" si="70"/>
        <v>4.3627635542168672</v>
      </c>
      <c r="N740">
        <v>65</v>
      </c>
      <c r="P740">
        <v>8034</v>
      </c>
      <c r="Q740">
        <f t="shared" si="71"/>
        <v>0</v>
      </c>
    </row>
    <row r="741" spans="1:17">
      <c r="A741" s="18">
        <v>735</v>
      </c>
      <c r="B741" s="18" t="s">
        <v>1621</v>
      </c>
      <c r="C741" s="7" t="s">
        <v>1065</v>
      </c>
      <c r="D741" s="18" t="s">
        <v>27</v>
      </c>
      <c r="E741" s="18">
        <v>7181824</v>
      </c>
      <c r="F741" s="7">
        <v>1502</v>
      </c>
      <c r="G741" s="7">
        <v>86</v>
      </c>
      <c r="H741" s="18">
        <f t="shared" si="66"/>
        <v>129172</v>
      </c>
      <c r="I741" s="18">
        <f t="shared" si="67"/>
        <v>420</v>
      </c>
      <c r="J741" s="18">
        <f t="shared" si="68"/>
        <v>630840</v>
      </c>
      <c r="K741" s="18">
        <f t="shared" si="69"/>
        <v>1.798596011263991E-2</v>
      </c>
      <c r="L741" s="18">
        <f t="shared" si="70"/>
        <v>8.7838409852427468E-2</v>
      </c>
      <c r="N741">
        <v>7</v>
      </c>
      <c r="P741">
        <v>1502</v>
      </c>
      <c r="Q741">
        <f t="shared" si="71"/>
        <v>0</v>
      </c>
    </row>
    <row r="742" spans="1:17">
      <c r="A742" s="18">
        <v>736</v>
      </c>
      <c r="B742" s="18" t="s">
        <v>1621</v>
      </c>
      <c r="C742" s="7" t="s">
        <v>1451</v>
      </c>
      <c r="D742" s="18" t="s">
        <v>27</v>
      </c>
      <c r="E742" s="18">
        <v>7181824</v>
      </c>
      <c r="F742" s="7">
        <v>5494</v>
      </c>
      <c r="G742" s="7">
        <v>220</v>
      </c>
      <c r="H742" s="18">
        <f t="shared" si="66"/>
        <v>1208680</v>
      </c>
      <c r="I742" s="18">
        <f t="shared" si="67"/>
        <v>5160</v>
      </c>
      <c r="J742" s="18">
        <f t="shared" si="68"/>
        <v>28349040</v>
      </c>
      <c r="K742" s="18">
        <f t="shared" si="69"/>
        <v>0.16829707884793613</v>
      </c>
      <c r="L742" s="18">
        <f t="shared" si="70"/>
        <v>3.9473314857061381</v>
      </c>
      <c r="N742">
        <v>86</v>
      </c>
      <c r="P742">
        <v>5494</v>
      </c>
      <c r="Q742">
        <f t="shared" si="71"/>
        <v>0</v>
      </c>
    </row>
    <row r="743" spans="1:17">
      <c r="A743" s="18">
        <v>737</v>
      </c>
      <c r="B743" s="18" t="s">
        <v>1621</v>
      </c>
      <c r="C743" s="7" t="s">
        <v>1452</v>
      </c>
      <c r="D743" s="18" t="s">
        <v>27</v>
      </c>
      <c r="E743" s="18">
        <v>7181824</v>
      </c>
      <c r="F743" s="7">
        <v>3127</v>
      </c>
      <c r="G743" s="7">
        <v>302</v>
      </c>
      <c r="H743" s="18">
        <f t="shared" si="66"/>
        <v>944354</v>
      </c>
      <c r="I743" s="18">
        <f t="shared" si="67"/>
        <v>1380</v>
      </c>
      <c r="J743" s="18">
        <f t="shared" si="68"/>
        <v>4315260</v>
      </c>
      <c r="K743" s="18">
        <f t="shared" si="69"/>
        <v>0.13149222258857918</v>
      </c>
      <c r="L743" s="18">
        <f t="shared" si="70"/>
        <v>0.60085850057032864</v>
      </c>
      <c r="N743">
        <v>23</v>
      </c>
      <c r="P743">
        <v>3127</v>
      </c>
      <c r="Q743">
        <f t="shared" si="71"/>
        <v>0</v>
      </c>
    </row>
    <row r="744" spans="1:17">
      <c r="A744" s="18">
        <v>738</v>
      </c>
      <c r="B744" s="18" t="s">
        <v>1621</v>
      </c>
      <c r="C744" s="7" t="s">
        <v>1066</v>
      </c>
      <c r="D744" s="18" t="s">
        <v>27</v>
      </c>
      <c r="E744" s="18">
        <v>7181824</v>
      </c>
      <c r="F744" s="7">
        <v>1502</v>
      </c>
      <c r="G744" s="7">
        <v>223</v>
      </c>
      <c r="H744" s="18">
        <f t="shared" si="66"/>
        <v>334946</v>
      </c>
      <c r="I744" s="18">
        <f t="shared" si="67"/>
        <v>780</v>
      </c>
      <c r="J744" s="18">
        <f t="shared" si="68"/>
        <v>1171560</v>
      </c>
      <c r="K744" s="18">
        <f t="shared" si="69"/>
        <v>4.6638012850217438E-2</v>
      </c>
      <c r="L744" s="18">
        <f t="shared" si="70"/>
        <v>0.16312847544022244</v>
      </c>
      <c r="N744">
        <v>13</v>
      </c>
      <c r="P744">
        <v>1502</v>
      </c>
      <c r="Q744">
        <f t="shared" si="71"/>
        <v>0</v>
      </c>
    </row>
    <row r="745" spans="1:17">
      <c r="A745" s="18">
        <v>739</v>
      </c>
      <c r="B745" s="18" t="s">
        <v>1621</v>
      </c>
      <c r="C745" s="7" t="s">
        <v>1453</v>
      </c>
      <c r="D745" s="18" t="s">
        <v>27</v>
      </c>
      <c r="E745" s="18">
        <v>7181824</v>
      </c>
      <c r="F745" s="7">
        <v>4144</v>
      </c>
      <c r="G745" s="7">
        <v>182</v>
      </c>
      <c r="H745" s="18">
        <f t="shared" si="66"/>
        <v>754208</v>
      </c>
      <c r="I745" s="18">
        <f t="shared" si="67"/>
        <v>3240</v>
      </c>
      <c r="J745" s="18">
        <f t="shared" si="68"/>
        <v>13426560</v>
      </c>
      <c r="K745" s="18">
        <f t="shared" si="69"/>
        <v>0.105016218721038</v>
      </c>
      <c r="L745" s="18">
        <f t="shared" si="70"/>
        <v>1.8695194981107863</v>
      </c>
      <c r="N745">
        <v>54</v>
      </c>
      <c r="P745">
        <v>4144</v>
      </c>
      <c r="Q745">
        <f t="shared" si="71"/>
        <v>0</v>
      </c>
    </row>
    <row r="746" spans="1:17">
      <c r="A746" s="18">
        <v>740</v>
      </c>
      <c r="B746" s="18" t="s">
        <v>1621</v>
      </c>
      <c r="C746" s="7" t="s">
        <v>1454</v>
      </c>
      <c r="D746" s="18" t="s">
        <v>27</v>
      </c>
      <c r="E746" s="18">
        <v>7181824</v>
      </c>
      <c r="F746" s="7">
        <v>781</v>
      </c>
      <c r="G746" s="7">
        <v>77</v>
      </c>
      <c r="H746" s="18">
        <f t="shared" si="66"/>
        <v>60137</v>
      </c>
      <c r="I746" s="18">
        <f t="shared" si="67"/>
        <v>240</v>
      </c>
      <c r="J746" s="18">
        <f t="shared" si="68"/>
        <v>187440</v>
      </c>
      <c r="K746" s="18">
        <f t="shared" si="69"/>
        <v>8.3734995455193549E-3</v>
      </c>
      <c r="L746" s="18">
        <f t="shared" si="70"/>
        <v>2.609921936265773E-2</v>
      </c>
      <c r="N746">
        <v>4</v>
      </c>
      <c r="P746">
        <v>781</v>
      </c>
      <c r="Q746">
        <f t="shared" si="71"/>
        <v>0</v>
      </c>
    </row>
    <row r="747" spans="1:17">
      <c r="A747" s="18">
        <v>741</v>
      </c>
      <c r="B747" s="18" t="s">
        <v>1621</v>
      </c>
      <c r="C747" s="7" t="s">
        <v>1455</v>
      </c>
      <c r="D747" s="18" t="s">
        <v>27</v>
      </c>
      <c r="E747" s="18">
        <v>7181824</v>
      </c>
      <c r="F747" s="7">
        <v>1471</v>
      </c>
      <c r="G747" s="7">
        <v>46</v>
      </c>
      <c r="H747" s="18">
        <f t="shared" si="66"/>
        <v>67666</v>
      </c>
      <c r="I747" s="18">
        <f t="shared" si="67"/>
        <v>2100</v>
      </c>
      <c r="J747" s="18">
        <f t="shared" si="68"/>
        <v>3089100</v>
      </c>
      <c r="K747" s="18">
        <f t="shared" si="69"/>
        <v>9.4218404683824048E-3</v>
      </c>
      <c r="L747" s="18">
        <f t="shared" si="70"/>
        <v>0.43012749964354458</v>
      </c>
      <c r="N747">
        <v>35</v>
      </c>
      <c r="P747">
        <v>1471</v>
      </c>
      <c r="Q747">
        <f t="shared" si="71"/>
        <v>0</v>
      </c>
    </row>
    <row r="748" spans="1:17">
      <c r="A748" s="18">
        <v>742</v>
      </c>
      <c r="B748" s="18" t="s">
        <v>1621</v>
      </c>
      <c r="C748" s="7" t="s">
        <v>1456</v>
      </c>
      <c r="D748" s="18" t="s">
        <v>27</v>
      </c>
      <c r="E748" s="18">
        <v>7181824</v>
      </c>
      <c r="F748" s="7">
        <v>1949</v>
      </c>
      <c r="G748" s="7">
        <v>164</v>
      </c>
      <c r="H748" s="18">
        <f t="shared" si="66"/>
        <v>319636</v>
      </c>
      <c r="I748" s="18">
        <f t="shared" si="67"/>
        <v>4320</v>
      </c>
      <c r="J748" s="18">
        <f t="shared" si="68"/>
        <v>8419680</v>
      </c>
      <c r="K748" s="18">
        <f t="shared" si="69"/>
        <v>4.4506242425322591E-2</v>
      </c>
      <c r="L748" s="18">
        <f t="shared" si="70"/>
        <v>1.1723595565694731</v>
      </c>
      <c r="N748">
        <v>72</v>
      </c>
      <c r="P748">
        <v>1949</v>
      </c>
      <c r="Q748">
        <f t="shared" si="71"/>
        <v>0</v>
      </c>
    </row>
    <row r="749" spans="1:17">
      <c r="A749" s="18">
        <v>743</v>
      </c>
      <c r="B749" s="18" t="s">
        <v>1621</v>
      </c>
      <c r="C749" s="7" t="s">
        <v>1457</v>
      </c>
      <c r="D749" s="18" t="s">
        <v>27</v>
      </c>
      <c r="E749" s="18">
        <v>7181824</v>
      </c>
      <c r="F749" s="7">
        <v>5030</v>
      </c>
      <c r="G749" s="7">
        <v>415</v>
      </c>
      <c r="H749" s="18">
        <f t="shared" si="66"/>
        <v>2087450</v>
      </c>
      <c r="I749" s="18">
        <f t="shared" si="67"/>
        <v>2040</v>
      </c>
      <c r="J749" s="18">
        <f t="shared" si="68"/>
        <v>10261200</v>
      </c>
      <c r="K749" s="18">
        <f t="shared" si="69"/>
        <v>0.29065735946745563</v>
      </c>
      <c r="L749" s="18">
        <f t="shared" si="70"/>
        <v>1.4287735260568903</v>
      </c>
      <c r="N749">
        <v>34</v>
      </c>
      <c r="P749">
        <v>5030</v>
      </c>
      <c r="Q749">
        <f t="shared" si="71"/>
        <v>0</v>
      </c>
    </row>
    <row r="750" spans="1:17">
      <c r="A750" s="18">
        <v>744</v>
      </c>
      <c r="B750" s="18" t="s">
        <v>1621</v>
      </c>
      <c r="C750" s="7" t="s">
        <v>1458</v>
      </c>
      <c r="D750" s="18" t="s">
        <v>27</v>
      </c>
      <c r="E750" s="18">
        <v>7181824</v>
      </c>
      <c r="F750" s="7">
        <v>7409</v>
      </c>
      <c r="G750" s="7">
        <v>660</v>
      </c>
      <c r="H750" s="18">
        <f t="shared" si="66"/>
        <v>4889940</v>
      </c>
      <c r="I750" s="18">
        <f t="shared" si="67"/>
        <v>3300</v>
      </c>
      <c r="J750" s="18">
        <f t="shared" si="68"/>
        <v>24449700</v>
      </c>
      <c r="K750" s="18">
        <f t="shared" si="69"/>
        <v>0.68087716992229275</v>
      </c>
      <c r="L750" s="18">
        <f t="shared" si="70"/>
        <v>3.4043858496114634</v>
      </c>
      <c r="N750">
        <v>55</v>
      </c>
      <c r="P750">
        <v>7409</v>
      </c>
      <c r="Q750">
        <f t="shared" si="71"/>
        <v>0</v>
      </c>
    </row>
    <row r="751" spans="1:17">
      <c r="A751" s="18">
        <v>745</v>
      </c>
      <c r="B751" s="18" t="s">
        <v>1621</v>
      </c>
      <c r="C751" s="7" t="s">
        <v>1459</v>
      </c>
      <c r="D751" s="18" t="s">
        <v>27</v>
      </c>
      <c r="E751" s="18">
        <v>7181824</v>
      </c>
      <c r="F751" s="7">
        <v>9209</v>
      </c>
      <c r="G751" s="7">
        <v>619</v>
      </c>
      <c r="H751" s="18">
        <f t="shared" si="66"/>
        <v>5700371</v>
      </c>
      <c r="I751" s="18">
        <f t="shared" si="67"/>
        <v>3060</v>
      </c>
      <c r="J751" s="18">
        <f t="shared" si="68"/>
        <v>28179540</v>
      </c>
      <c r="K751" s="18">
        <f t="shared" si="69"/>
        <v>0.79372190128858633</v>
      </c>
      <c r="L751" s="18">
        <f t="shared" si="70"/>
        <v>3.9237302390033508</v>
      </c>
      <c r="N751">
        <v>51</v>
      </c>
      <c r="P751">
        <v>9209</v>
      </c>
      <c r="Q751">
        <f t="shared" si="71"/>
        <v>0</v>
      </c>
    </row>
    <row r="752" spans="1:17">
      <c r="A752" s="18">
        <v>746</v>
      </c>
      <c r="B752" s="18" t="s">
        <v>1621</v>
      </c>
      <c r="C752" s="7" t="s">
        <v>1460</v>
      </c>
      <c r="D752" s="18" t="s">
        <v>27</v>
      </c>
      <c r="E752" s="18">
        <v>7181824</v>
      </c>
      <c r="F752" s="7">
        <v>2297</v>
      </c>
      <c r="G752" s="7">
        <v>336</v>
      </c>
      <c r="H752" s="18">
        <f t="shared" si="66"/>
        <v>771792</v>
      </c>
      <c r="I752" s="18">
        <f t="shared" si="67"/>
        <v>1680</v>
      </c>
      <c r="J752" s="18">
        <f t="shared" si="68"/>
        <v>3858960</v>
      </c>
      <c r="K752" s="18">
        <f t="shared" si="69"/>
        <v>0.10746462180081272</v>
      </c>
      <c r="L752" s="18">
        <f t="shared" si="70"/>
        <v>0.53732310900406355</v>
      </c>
      <c r="N752">
        <v>28</v>
      </c>
      <c r="P752">
        <v>2297</v>
      </c>
      <c r="Q752">
        <f t="shared" si="71"/>
        <v>0</v>
      </c>
    </row>
    <row r="753" spans="1:17">
      <c r="A753" s="18">
        <v>747</v>
      </c>
      <c r="B753" s="18" t="s">
        <v>1621</v>
      </c>
      <c r="C753" s="7" t="s">
        <v>1461</v>
      </c>
      <c r="D753" s="18" t="s">
        <v>27</v>
      </c>
      <c r="E753" s="18">
        <v>7181824</v>
      </c>
      <c r="F753" s="7">
        <v>7234</v>
      </c>
      <c r="G753" s="7">
        <v>230</v>
      </c>
      <c r="H753" s="18">
        <f t="shared" si="66"/>
        <v>1663820</v>
      </c>
      <c r="I753" s="18">
        <f t="shared" si="67"/>
        <v>1140</v>
      </c>
      <c r="J753" s="18">
        <f t="shared" si="68"/>
        <v>8246760</v>
      </c>
      <c r="K753" s="18">
        <f t="shared" si="69"/>
        <v>0.23167095155771014</v>
      </c>
      <c r="L753" s="18">
        <f t="shared" si="70"/>
        <v>1.1482821077208241</v>
      </c>
      <c r="N753">
        <v>19</v>
      </c>
      <c r="P753">
        <v>7234</v>
      </c>
      <c r="Q753">
        <f t="shared" si="71"/>
        <v>0</v>
      </c>
    </row>
    <row r="754" spans="1:17">
      <c r="A754" s="18">
        <v>748</v>
      </c>
      <c r="B754" s="18" t="s">
        <v>1621</v>
      </c>
      <c r="C754" s="7" t="s">
        <v>1462</v>
      </c>
      <c r="D754" s="18" t="s">
        <v>27</v>
      </c>
      <c r="E754" s="18">
        <v>7181824</v>
      </c>
      <c r="F754" s="7">
        <v>2442</v>
      </c>
      <c r="G754" s="7">
        <v>385</v>
      </c>
      <c r="H754" s="18">
        <f t="shared" si="66"/>
        <v>940170</v>
      </c>
      <c r="I754" s="18">
        <f t="shared" si="67"/>
        <v>1920</v>
      </c>
      <c r="J754" s="18">
        <f t="shared" si="68"/>
        <v>4688640</v>
      </c>
      <c r="K754" s="18">
        <f t="shared" si="69"/>
        <v>0.13090964078206316</v>
      </c>
      <c r="L754" s="18">
        <f t="shared" si="70"/>
        <v>0.652848078705354</v>
      </c>
      <c r="N754">
        <v>32</v>
      </c>
      <c r="P754">
        <v>2442</v>
      </c>
      <c r="Q754">
        <f t="shared" si="71"/>
        <v>0</v>
      </c>
    </row>
    <row r="755" spans="1:17">
      <c r="A755" s="18">
        <v>749</v>
      </c>
      <c r="B755" s="18" t="s">
        <v>1621</v>
      </c>
      <c r="C755" s="7" t="s">
        <v>1463</v>
      </c>
      <c r="D755" s="18" t="s">
        <v>27</v>
      </c>
      <c r="E755" s="18">
        <v>7181824</v>
      </c>
      <c r="F755" s="7">
        <v>2505</v>
      </c>
      <c r="G755" s="7">
        <v>214</v>
      </c>
      <c r="H755" s="18">
        <f t="shared" si="66"/>
        <v>536070</v>
      </c>
      <c r="I755" s="18">
        <f t="shared" si="67"/>
        <v>1020</v>
      </c>
      <c r="J755" s="18">
        <f t="shared" si="68"/>
        <v>2555100</v>
      </c>
      <c r="K755" s="18">
        <f t="shared" si="69"/>
        <v>7.4642597757895487E-2</v>
      </c>
      <c r="L755" s="18">
        <f t="shared" si="70"/>
        <v>0.35577312950024953</v>
      </c>
      <c r="N755">
        <v>17</v>
      </c>
      <c r="P755">
        <v>2505</v>
      </c>
      <c r="Q755">
        <f t="shared" si="71"/>
        <v>0</v>
      </c>
    </row>
    <row r="756" spans="1:17">
      <c r="A756" s="18">
        <v>750</v>
      </c>
      <c r="B756" s="18" t="s">
        <v>1621</v>
      </c>
      <c r="C756" s="7" t="s">
        <v>1464</v>
      </c>
      <c r="D756" s="18" t="s">
        <v>27</v>
      </c>
      <c r="E756" s="18">
        <v>7181824</v>
      </c>
      <c r="F756" s="7">
        <v>3634</v>
      </c>
      <c r="G756" s="7">
        <v>227</v>
      </c>
      <c r="H756" s="18">
        <f t="shared" si="66"/>
        <v>824918</v>
      </c>
      <c r="I756" s="18">
        <f t="shared" si="67"/>
        <v>1080</v>
      </c>
      <c r="J756" s="18">
        <f t="shared" si="68"/>
        <v>3924720</v>
      </c>
      <c r="K756" s="18">
        <f t="shared" si="69"/>
        <v>0.11486190694731589</v>
      </c>
      <c r="L756" s="18">
        <f t="shared" si="70"/>
        <v>0.54647955728238395</v>
      </c>
      <c r="N756">
        <v>18</v>
      </c>
      <c r="P756">
        <v>3634</v>
      </c>
      <c r="Q756">
        <f t="shared" si="71"/>
        <v>0</v>
      </c>
    </row>
    <row r="757" spans="1:17">
      <c r="A757" s="18">
        <v>751</v>
      </c>
      <c r="B757" s="18" t="s">
        <v>1621</v>
      </c>
      <c r="C757" s="7" t="s">
        <v>1465</v>
      </c>
      <c r="D757" s="18" t="s">
        <v>27</v>
      </c>
      <c r="E757" s="18">
        <v>7181824</v>
      </c>
      <c r="F757" s="7">
        <v>4330</v>
      </c>
      <c r="G757" s="7">
        <v>286</v>
      </c>
      <c r="H757" s="18">
        <f t="shared" si="66"/>
        <v>1238380</v>
      </c>
      <c r="I757" s="18">
        <f t="shared" si="67"/>
        <v>1380</v>
      </c>
      <c r="J757" s="18">
        <f t="shared" si="68"/>
        <v>5975400</v>
      </c>
      <c r="K757" s="18">
        <f t="shared" si="69"/>
        <v>0.17243251853568117</v>
      </c>
      <c r="L757" s="18">
        <f t="shared" si="70"/>
        <v>0.83201704747986027</v>
      </c>
      <c r="N757">
        <v>23</v>
      </c>
      <c r="P757">
        <v>4330</v>
      </c>
      <c r="Q757">
        <f t="shared" si="71"/>
        <v>0</v>
      </c>
    </row>
    <row r="758" spans="1:17">
      <c r="A758" s="18">
        <v>752</v>
      </c>
      <c r="B758" s="18" t="s">
        <v>1621</v>
      </c>
      <c r="C758" s="7" t="s">
        <v>1466</v>
      </c>
      <c r="D758" s="18" t="s">
        <v>27</v>
      </c>
      <c r="E758" s="18">
        <v>7181824</v>
      </c>
      <c r="F758" s="7">
        <v>3310</v>
      </c>
      <c r="G758" s="7">
        <v>192</v>
      </c>
      <c r="H758" s="18">
        <f t="shared" si="66"/>
        <v>635520</v>
      </c>
      <c r="I758" s="18">
        <f t="shared" si="67"/>
        <v>960</v>
      </c>
      <c r="J758" s="18">
        <f t="shared" si="68"/>
        <v>3177600</v>
      </c>
      <c r="K758" s="18">
        <f t="shared" si="69"/>
        <v>8.8490054894132739E-2</v>
      </c>
      <c r="L758" s="18">
        <f t="shared" si="70"/>
        <v>0.44245027447066371</v>
      </c>
      <c r="N758">
        <v>16</v>
      </c>
      <c r="P758">
        <v>3310</v>
      </c>
      <c r="Q758">
        <f t="shared" si="71"/>
        <v>0</v>
      </c>
    </row>
    <row r="759" spans="1:17">
      <c r="A759" s="18">
        <v>753</v>
      </c>
      <c r="B759" s="18" t="s">
        <v>1621</v>
      </c>
      <c r="C759" s="7" t="s">
        <v>1467</v>
      </c>
      <c r="D759" s="18" t="s">
        <v>27</v>
      </c>
      <c r="E759" s="18">
        <v>7181824</v>
      </c>
      <c r="F759" s="7">
        <v>2051</v>
      </c>
      <c r="G759" s="7">
        <v>178</v>
      </c>
      <c r="H759" s="18">
        <f t="shared" si="66"/>
        <v>365078</v>
      </c>
      <c r="I759" s="18">
        <f t="shared" si="67"/>
        <v>840</v>
      </c>
      <c r="J759" s="18">
        <f t="shared" si="68"/>
        <v>1722840</v>
      </c>
      <c r="K759" s="18">
        <f t="shared" si="69"/>
        <v>5.0833604387966067E-2</v>
      </c>
      <c r="L759" s="18">
        <f t="shared" si="70"/>
        <v>0.23988891958366007</v>
      </c>
      <c r="N759">
        <v>14</v>
      </c>
      <c r="P759">
        <v>2051</v>
      </c>
      <c r="Q759">
        <f t="shared" si="71"/>
        <v>0</v>
      </c>
    </row>
    <row r="760" spans="1:17">
      <c r="A760" s="18">
        <v>754</v>
      </c>
      <c r="B760" s="18" t="s">
        <v>1621</v>
      </c>
      <c r="C760" s="7" t="s">
        <v>1468</v>
      </c>
      <c r="D760" s="18" t="s">
        <v>27</v>
      </c>
      <c r="E760" s="18">
        <v>7181824</v>
      </c>
      <c r="F760" s="7">
        <v>6647</v>
      </c>
      <c r="G760" s="7">
        <v>389</v>
      </c>
      <c r="H760" s="18">
        <f t="shared" si="66"/>
        <v>2585683</v>
      </c>
      <c r="I760" s="18">
        <f t="shared" si="67"/>
        <v>1920</v>
      </c>
      <c r="J760" s="18">
        <f t="shared" si="68"/>
        <v>12762240</v>
      </c>
      <c r="K760" s="18">
        <f t="shared" si="69"/>
        <v>0.36003151845547871</v>
      </c>
      <c r="L760" s="18">
        <f t="shared" si="70"/>
        <v>1.7770193198830826</v>
      </c>
      <c r="N760">
        <v>32</v>
      </c>
      <c r="P760">
        <v>6647</v>
      </c>
      <c r="Q760">
        <f t="shared" si="71"/>
        <v>0</v>
      </c>
    </row>
    <row r="761" spans="1:17">
      <c r="A761" s="18">
        <v>755</v>
      </c>
      <c r="B761" s="18" t="s">
        <v>1621</v>
      </c>
      <c r="C761" s="7" t="s">
        <v>1469</v>
      </c>
      <c r="D761" s="18" t="s">
        <v>27</v>
      </c>
      <c r="E761" s="18">
        <v>7181824</v>
      </c>
      <c r="F761" s="7">
        <v>4810</v>
      </c>
      <c r="G761" s="7">
        <v>290</v>
      </c>
      <c r="H761" s="18">
        <f t="shared" si="66"/>
        <v>1394900</v>
      </c>
      <c r="I761" s="18">
        <f t="shared" si="67"/>
        <v>1440</v>
      </c>
      <c r="J761" s="18">
        <f t="shared" si="68"/>
        <v>6926400</v>
      </c>
      <c r="K761" s="18">
        <f t="shared" si="69"/>
        <v>0.19422642493049119</v>
      </c>
      <c r="L761" s="18">
        <f t="shared" si="70"/>
        <v>0.96443466172381831</v>
      </c>
      <c r="N761">
        <v>24</v>
      </c>
      <c r="P761">
        <v>4810</v>
      </c>
      <c r="Q761">
        <f t="shared" si="71"/>
        <v>0</v>
      </c>
    </row>
    <row r="762" spans="1:17">
      <c r="A762" s="18">
        <v>756</v>
      </c>
      <c r="B762" s="18" t="s">
        <v>1621</v>
      </c>
      <c r="C762" s="7" t="s">
        <v>567</v>
      </c>
      <c r="D762" s="18" t="s">
        <v>27</v>
      </c>
      <c r="E762" s="18">
        <v>7181824</v>
      </c>
      <c r="F762" s="7">
        <v>2294</v>
      </c>
      <c r="G762" s="7">
        <v>248</v>
      </c>
      <c r="H762" s="18">
        <f t="shared" si="66"/>
        <v>568912</v>
      </c>
      <c r="I762" s="18">
        <f t="shared" si="67"/>
        <v>1200</v>
      </c>
      <c r="J762" s="18">
        <f t="shared" si="68"/>
        <v>2752800</v>
      </c>
      <c r="K762" s="18">
        <f t="shared" si="69"/>
        <v>7.9215530762101666E-2</v>
      </c>
      <c r="L762" s="18">
        <f t="shared" si="70"/>
        <v>0.38330095530049191</v>
      </c>
      <c r="N762">
        <v>20</v>
      </c>
      <c r="P762">
        <v>2294</v>
      </c>
      <c r="Q762">
        <f t="shared" si="71"/>
        <v>0</v>
      </c>
    </row>
    <row r="763" spans="1:17">
      <c r="A763" s="18">
        <v>757</v>
      </c>
      <c r="B763" s="18" t="s">
        <v>1621</v>
      </c>
      <c r="C763" s="7" t="s">
        <v>1470</v>
      </c>
      <c r="D763" s="18" t="s">
        <v>27</v>
      </c>
      <c r="E763" s="18">
        <v>7181824</v>
      </c>
      <c r="F763" s="7">
        <v>4129</v>
      </c>
      <c r="G763" s="7">
        <v>201</v>
      </c>
      <c r="H763" s="18">
        <f t="shared" si="66"/>
        <v>829929</v>
      </c>
      <c r="I763" s="18">
        <f t="shared" si="67"/>
        <v>960</v>
      </c>
      <c r="J763" s="18">
        <f t="shared" si="68"/>
        <v>3963840</v>
      </c>
      <c r="K763" s="18">
        <f t="shared" si="69"/>
        <v>0.11555964055927853</v>
      </c>
      <c r="L763" s="18">
        <f t="shared" si="70"/>
        <v>0.5519266414771512</v>
      </c>
      <c r="N763">
        <v>16</v>
      </c>
      <c r="P763">
        <v>4129</v>
      </c>
      <c r="Q763">
        <f t="shared" si="71"/>
        <v>0</v>
      </c>
    </row>
    <row r="764" spans="1:17">
      <c r="A764" s="18">
        <v>758</v>
      </c>
      <c r="B764" s="18" t="s">
        <v>1621</v>
      </c>
      <c r="C764" s="7" t="s">
        <v>1471</v>
      </c>
      <c r="D764" s="18" t="s">
        <v>27</v>
      </c>
      <c r="E764" s="18">
        <v>7181824</v>
      </c>
      <c r="F764" s="7">
        <v>3835</v>
      </c>
      <c r="G764" s="7">
        <v>293</v>
      </c>
      <c r="H764" s="18">
        <f t="shared" si="66"/>
        <v>1123655</v>
      </c>
      <c r="I764" s="18">
        <f t="shared" si="67"/>
        <v>1440</v>
      </c>
      <c r="J764" s="18">
        <f t="shared" si="68"/>
        <v>5522400</v>
      </c>
      <c r="K764" s="18">
        <f t="shared" si="69"/>
        <v>0.15645816438832252</v>
      </c>
      <c r="L764" s="18">
        <f t="shared" si="70"/>
        <v>0.76894114921223355</v>
      </c>
      <c r="N764">
        <v>24</v>
      </c>
      <c r="P764">
        <v>3835</v>
      </c>
      <c r="Q764">
        <f t="shared" si="71"/>
        <v>0</v>
      </c>
    </row>
    <row r="765" spans="1:17">
      <c r="A765" s="18">
        <v>759</v>
      </c>
      <c r="B765" s="18" t="s">
        <v>1621</v>
      </c>
      <c r="C765" s="7" t="s">
        <v>1472</v>
      </c>
      <c r="D765" s="18" t="s">
        <v>27</v>
      </c>
      <c r="E765" s="18">
        <v>7181824</v>
      </c>
      <c r="F765" s="7">
        <v>8935</v>
      </c>
      <c r="G765" s="7">
        <v>279</v>
      </c>
      <c r="H765" s="18">
        <f t="shared" si="66"/>
        <v>2492865</v>
      </c>
      <c r="I765" s="18">
        <f t="shared" si="67"/>
        <v>1380</v>
      </c>
      <c r="J765" s="18">
        <f t="shared" si="68"/>
        <v>12330300</v>
      </c>
      <c r="K765" s="18">
        <f t="shared" si="69"/>
        <v>0.34710750360911102</v>
      </c>
      <c r="L765" s="18">
        <f t="shared" si="70"/>
        <v>1.7168758243031297</v>
      </c>
      <c r="N765">
        <v>23</v>
      </c>
      <c r="P765">
        <v>8935</v>
      </c>
      <c r="Q765">
        <f t="shared" si="71"/>
        <v>0</v>
      </c>
    </row>
    <row r="766" spans="1:17">
      <c r="A766" s="18">
        <v>760</v>
      </c>
      <c r="B766" s="18" t="s">
        <v>1621</v>
      </c>
      <c r="C766" s="7" t="s">
        <v>1473</v>
      </c>
      <c r="D766" s="18" t="s">
        <v>27</v>
      </c>
      <c r="E766" s="18">
        <v>7181824</v>
      </c>
      <c r="F766" s="7">
        <v>5371</v>
      </c>
      <c r="G766" s="7">
        <v>114</v>
      </c>
      <c r="H766" s="18">
        <f t="shared" si="66"/>
        <v>612294</v>
      </c>
      <c r="I766" s="18">
        <f t="shared" si="67"/>
        <v>540</v>
      </c>
      <c r="J766" s="18">
        <f t="shared" si="68"/>
        <v>2900340</v>
      </c>
      <c r="K766" s="18">
        <f t="shared" si="69"/>
        <v>8.5256057514079983E-2</v>
      </c>
      <c r="L766" s="18">
        <f t="shared" si="70"/>
        <v>0.40384448296143155</v>
      </c>
      <c r="N766">
        <v>9</v>
      </c>
      <c r="P766">
        <v>5371</v>
      </c>
      <c r="Q766">
        <f t="shared" si="71"/>
        <v>0</v>
      </c>
    </row>
    <row r="767" spans="1:17">
      <c r="A767" s="18">
        <v>761</v>
      </c>
      <c r="B767" s="18" t="s">
        <v>1621</v>
      </c>
      <c r="C767" s="7" t="s">
        <v>1474</v>
      </c>
      <c r="D767" s="18" t="s">
        <v>27</v>
      </c>
      <c r="E767" s="18">
        <v>7181824</v>
      </c>
      <c r="F767" s="7">
        <v>4362</v>
      </c>
      <c r="G767" s="7">
        <v>126</v>
      </c>
      <c r="H767" s="18">
        <f t="shared" si="66"/>
        <v>549612</v>
      </c>
      <c r="I767" s="18">
        <f t="shared" si="67"/>
        <v>600</v>
      </c>
      <c r="J767" s="18">
        <f t="shared" si="68"/>
        <v>2617200</v>
      </c>
      <c r="K767" s="18">
        <f t="shared" si="69"/>
        <v>7.6528191167035006E-2</v>
      </c>
      <c r="L767" s="18">
        <f t="shared" si="70"/>
        <v>0.36441995793826193</v>
      </c>
      <c r="N767">
        <v>10</v>
      </c>
      <c r="P767">
        <v>4362</v>
      </c>
      <c r="Q767">
        <f t="shared" si="71"/>
        <v>0</v>
      </c>
    </row>
    <row r="768" spans="1:17">
      <c r="A768" s="18">
        <v>762</v>
      </c>
      <c r="B768" s="18" t="s">
        <v>1621</v>
      </c>
      <c r="C768" s="7" t="s">
        <v>727</v>
      </c>
      <c r="D768" s="18" t="s">
        <v>27</v>
      </c>
      <c r="E768" s="18">
        <v>7181824</v>
      </c>
      <c r="F768" s="7">
        <v>3091</v>
      </c>
      <c r="G768" s="7">
        <v>51</v>
      </c>
      <c r="H768" s="18">
        <f t="shared" si="66"/>
        <v>157641</v>
      </c>
      <c r="I768" s="18">
        <f t="shared" si="67"/>
        <v>240</v>
      </c>
      <c r="J768" s="18">
        <f t="shared" si="68"/>
        <v>741840</v>
      </c>
      <c r="K768" s="18">
        <f t="shared" si="69"/>
        <v>2.1949994875953519E-2</v>
      </c>
      <c r="L768" s="18">
        <f t="shared" si="70"/>
        <v>0.10329409353389891</v>
      </c>
      <c r="N768">
        <v>4</v>
      </c>
      <c r="P768">
        <v>3091</v>
      </c>
      <c r="Q768">
        <f t="shared" si="71"/>
        <v>0</v>
      </c>
    </row>
    <row r="769" spans="1:17">
      <c r="A769" s="18">
        <v>763</v>
      </c>
      <c r="B769" s="18" t="s">
        <v>1621</v>
      </c>
      <c r="C769" s="7" t="s">
        <v>1475</v>
      </c>
      <c r="D769" s="18" t="s">
        <v>27</v>
      </c>
      <c r="E769" s="18">
        <v>7181824</v>
      </c>
      <c r="F769" s="7">
        <v>8718</v>
      </c>
      <c r="G769" s="7">
        <v>205</v>
      </c>
      <c r="H769" s="18">
        <f t="shared" ref="H769:H831" si="72">G769*F769</f>
        <v>1787190</v>
      </c>
      <c r="I769" s="18">
        <f t="shared" ref="I769:I831" si="73">N769*60</f>
        <v>1020</v>
      </c>
      <c r="J769" s="18">
        <f t="shared" ref="J769:J831" si="74">I769*F769</f>
        <v>8892360</v>
      </c>
      <c r="K769" s="18">
        <f t="shared" ref="K769:K831" si="75">H769/E769</f>
        <v>0.24884903890710772</v>
      </c>
      <c r="L769" s="18">
        <f t="shared" ref="L769:L831" si="76">J769/E769</f>
        <v>1.2381757057817067</v>
      </c>
      <c r="N769">
        <v>17</v>
      </c>
      <c r="P769">
        <v>8718</v>
      </c>
      <c r="Q769">
        <f t="shared" si="71"/>
        <v>0</v>
      </c>
    </row>
    <row r="770" spans="1:17">
      <c r="A770" s="18">
        <v>764</v>
      </c>
      <c r="B770" s="18" t="s">
        <v>1621</v>
      </c>
      <c r="C770" s="7" t="s">
        <v>1476</v>
      </c>
      <c r="D770" s="18" t="s">
        <v>27</v>
      </c>
      <c r="E770" s="18">
        <v>7181824</v>
      </c>
      <c r="F770" s="7">
        <v>8676</v>
      </c>
      <c r="G770" s="7">
        <v>204</v>
      </c>
      <c r="H770" s="18">
        <f t="shared" si="72"/>
        <v>1769904</v>
      </c>
      <c r="I770" s="18">
        <f t="shared" si="73"/>
        <v>1020</v>
      </c>
      <c r="J770" s="18">
        <f t="shared" si="74"/>
        <v>8849520</v>
      </c>
      <c r="K770" s="18">
        <f t="shared" si="75"/>
        <v>0.24644212946460398</v>
      </c>
      <c r="L770" s="18">
        <f t="shared" si="76"/>
        <v>1.2322106473230199</v>
      </c>
      <c r="N770">
        <v>17</v>
      </c>
      <c r="P770">
        <v>8676</v>
      </c>
      <c r="Q770">
        <f t="shared" si="71"/>
        <v>0</v>
      </c>
    </row>
    <row r="771" spans="1:17">
      <c r="A771" s="18">
        <v>765</v>
      </c>
      <c r="B771" s="18" t="s">
        <v>1621</v>
      </c>
      <c r="C771" s="7" t="s">
        <v>1477</v>
      </c>
      <c r="D771" s="18" t="s">
        <v>27</v>
      </c>
      <c r="E771" s="18">
        <v>7181824</v>
      </c>
      <c r="F771" s="7">
        <v>5924</v>
      </c>
      <c r="G771" s="7">
        <v>212</v>
      </c>
      <c r="H771" s="18">
        <f t="shared" si="72"/>
        <v>1255888</v>
      </c>
      <c r="I771" s="18">
        <f t="shared" si="73"/>
        <v>1020</v>
      </c>
      <c r="J771" s="18">
        <f t="shared" si="74"/>
        <v>6042480</v>
      </c>
      <c r="K771" s="18">
        <f t="shared" si="75"/>
        <v>0.17487033934554788</v>
      </c>
      <c r="L771" s="18">
        <f t="shared" si="76"/>
        <v>0.84135729307763596</v>
      </c>
      <c r="N771">
        <v>17</v>
      </c>
      <c r="P771">
        <v>5924</v>
      </c>
      <c r="Q771">
        <f t="shared" si="71"/>
        <v>0</v>
      </c>
    </row>
    <row r="772" spans="1:17">
      <c r="A772" s="18">
        <v>766</v>
      </c>
      <c r="B772" s="18" t="s">
        <v>1621</v>
      </c>
      <c r="C772" s="7" t="s">
        <v>1478</v>
      </c>
      <c r="D772" s="18" t="s">
        <v>27</v>
      </c>
      <c r="E772" s="18">
        <v>7181824</v>
      </c>
      <c r="F772" s="7">
        <v>5110</v>
      </c>
      <c r="G772" s="7">
        <v>114</v>
      </c>
      <c r="H772" s="18">
        <f t="shared" si="72"/>
        <v>582540</v>
      </c>
      <c r="I772" s="18">
        <f t="shared" si="73"/>
        <v>540</v>
      </c>
      <c r="J772" s="18">
        <f t="shared" si="74"/>
        <v>2759400</v>
      </c>
      <c r="K772" s="18">
        <f t="shared" si="75"/>
        <v>8.1113098845084483E-2</v>
      </c>
      <c r="L772" s="18">
        <f t="shared" si="76"/>
        <v>0.38421994189776859</v>
      </c>
      <c r="N772">
        <v>9</v>
      </c>
      <c r="P772">
        <v>5110</v>
      </c>
      <c r="Q772">
        <f t="shared" si="71"/>
        <v>0</v>
      </c>
    </row>
    <row r="773" spans="1:17">
      <c r="A773" s="18">
        <v>767</v>
      </c>
      <c r="B773" s="18" t="s">
        <v>1621</v>
      </c>
      <c r="C773" s="7" t="s">
        <v>1479</v>
      </c>
      <c r="D773" s="18" t="s">
        <v>27</v>
      </c>
      <c r="E773" s="18">
        <v>7181824</v>
      </c>
      <c r="F773" s="7">
        <v>1161</v>
      </c>
      <c r="G773" s="7">
        <v>32</v>
      </c>
      <c r="H773" s="18">
        <f t="shared" si="72"/>
        <v>37152</v>
      </c>
      <c r="I773" s="18">
        <f t="shared" si="73"/>
        <v>120</v>
      </c>
      <c r="J773" s="18">
        <f t="shared" si="74"/>
        <v>139320</v>
      </c>
      <c r="K773" s="18">
        <f t="shared" si="75"/>
        <v>5.1730591003065519E-3</v>
      </c>
      <c r="L773" s="18">
        <f t="shared" si="76"/>
        <v>1.9398971626149567E-2</v>
      </c>
      <c r="N773">
        <v>2</v>
      </c>
      <c r="P773">
        <v>1161</v>
      </c>
      <c r="Q773">
        <f t="shared" si="71"/>
        <v>0</v>
      </c>
    </row>
    <row r="774" spans="1:17">
      <c r="A774" s="18">
        <v>768</v>
      </c>
      <c r="B774" s="18" t="s">
        <v>1621</v>
      </c>
      <c r="C774" s="7" t="s">
        <v>1480</v>
      </c>
      <c r="D774" s="18" t="s">
        <v>27</v>
      </c>
      <c r="E774" s="18">
        <v>7181824</v>
      </c>
      <c r="F774" s="7">
        <v>2925</v>
      </c>
      <c r="G774" s="7">
        <v>83</v>
      </c>
      <c r="H774" s="18">
        <f t="shared" si="72"/>
        <v>242775</v>
      </c>
      <c r="I774" s="18">
        <f t="shared" si="73"/>
        <v>360</v>
      </c>
      <c r="J774" s="18">
        <f t="shared" si="74"/>
        <v>1053000</v>
      </c>
      <c r="K774" s="18">
        <f t="shared" si="75"/>
        <v>3.3804086538461536E-2</v>
      </c>
      <c r="L774" s="18">
        <f t="shared" si="76"/>
        <v>0.14662013438368859</v>
      </c>
      <c r="N774">
        <v>6</v>
      </c>
      <c r="P774">
        <v>2925</v>
      </c>
      <c r="Q774">
        <f t="shared" si="71"/>
        <v>0</v>
      </c>
    </row>
    <row r="775" spans="1:17">
      <c r="A775" s="18">
        <v>769</v>
      </c>
      <c r="B775" s="18" t="s">
        <v>1621</v>
      </c>
      <c r="C775" s="7" t="s">
        <v>27</v>
      </c>
      <c r="D775" s="18" t="s">
        <v>27</v>
      </c>
      <c r="E775" s="18">
        <v>7181824</v>
      </c>
      <c r="F775" s="7">
        <v>7733</v>
      </c>
      <c r="G775" s="7">
        <v>185</v>
      </c>
      <c r="H775" s="18">
        <f t="shared" si="72"/>
        <v>1430605</v>
      </c>
      <c r="I775" s="18">
        <f t="shared" si="73"/>
        <v>900</v>
      </c>
      <c r="J775" s="18">
        <f t="shared" si="74"/>
        <v>6959700</v>
      </c>
      <c r="K775" s="18">
        <f t="shared" si="75"/>
        <v>0.19919800318136452</v>
      </c>
      <c r="L775" s="18">
        <f t="shared" si="76"/>
        <v>0.96907136682825978</v>
      </c>
      <c r="N775">
        <v>15</v>
      </c>
      <c r="P775">
        <v>7733</v>
      </c>
      <c r="Q775">
        <f t="shared" si="71"/>
        <v>0</v>
      </c>
    </row>
    <row r="776" spans="1:17">
      <c r="A776" s="18">
        <v>770</v>
      </c>
      <c r="B776" s="18" t="s">
        <v>1621</v>
      </c>
      <c r="C776" s="7" t="s">
        <v>1481</v>
      </c>
      <c r="D776" s="18" t="s">
        <v>27</v>
      </c>
      <c r="E776" s="18">
        <v>7181824</v>
      </c>
      <c r="F776" s="7">
        <v>3418</v>
      </c>
      <c r="G776" s="7">
        <v>128</v>
      </c>
      <c r="H776" s="18">
        <f t="shared" si="72"/>
        <v>437504</v>
      </c>
      <c r="I776" s="18">
        <f t="shared" si="73"/>
        <v>600</v>
      </c>
      <c r="J776" s="18">
        <f t="shared" si="74"/>
        <v>2050800</v>
      </c>
      <c r="K776" s="18">
        <f t="shared" si="75"/>
        <v>6.0918229129535893E-2</v>
      </c>
      <c r="L776" s="18">
        <f t="shared" si="76"/>
        <v>0.28555419904469953</v>
      </c>
      <c r="N776">
        <v>10</v>
      </c>
      <c r="P776">
        <v>3418</v>
      </c>
      <c r="Q776">
        <f t="shared" ref="Q776:Q839" si="77">P776-F776</f>
        <v>0</v>
      </c>
    </row>
    <row r="777" spans="1:17">
      <c r="A777" s="18">
        <v>771</v>
      </c>
      <c r="B777" s="18" t="s">
        <v>1621</v>
      </c>
      <c r="C777" s="7" t="s">
        <v>1482</v>
      </c>
      <c r="D777" s="18" t="s">
        <v>27</v>
      </c>
      <c r="E777" s="18">
        <v>7181824</v>
      </c>
      <c r="F777" s="7">
        <v>3070</v>
      </c>
      <c r="G777" s="7">
        <v>104</v>
      </c>
      <c r="H777" s="18">
        <f t="shared" si="72"/>
        <v>319280</v>
      </c>
      <c r="I777" s="18">
        <f t="shared" si="73"/>
        <v>480</v>
      </c>
      <c r="J777" s="18">
        <f t="shared" si="74"/>
        <v>1473600</v>
      </c>
      <c r="K777" s="18">
        <f t="shared" si="75"/>
        <v>4.4456672845227065E-2</v>
      </c>
      <c r="L777" s="18">
        <f t="shared" si="76"/>
        <v>0.20518464390104799</v>
      </c>
      <c r="N777">
        <v>8</v>
      </c>
      <c r="P777">
        <v>3070</v>
      </c>
      <c r="Q777">
        <f t="shared" si="77"/>
        <v>0</v>
      </c>
    </row>
    <row r="778" spans="1:17">
      <c r="A778" s="18">
        <v>772</v>
      </c>
      <c r="B778" s="18" t="s">
        <v>1621</v>
      </c>
      <c r="C778" s="7" t="s">
        <v>1483</v>
      </c>
      <c r="D778" s="18" t="s">
        <v>27</v>
      </c>
      <c r="E778" s="18">
        <v>7181824</v>
      </c>
      <c r="F778" s="7">
        <v>7757</v>
      </c>
      <c r="G778" s="7">
        <v>286</v>
      </c>
      <c r="H778" s="18">
        <f t="shared" si="72"/>
        <v>2218502</v>
      </c>
      <c r="I778" s="18">
        <f t="shared" si="73"/>
        <v>1380</v>
      </c>
      <c r="J778" s="18">
        <f t="shared" si="74"/>
        <v>10704660</v>
      </c>
      <c r="K778" s="18">
        <f t="shared" si="75"/>
        <v>0.30890509151992585</v>
      </c>
      <c r="L778" s="18">
        <f t="shared" si="76"/>
        <v>1.4905210709702716</v>
      </c>
      <c r="N778">
        <v>23</v>
      </c>
      <c r="P778">
        <v>7757</v>
      </c>
      <c r="Q778">
        <f t="shared" si="77"/>
        <v>0</v>
      </c>
    </row>
    <row r="779" spans="1:17">
      <c r="A779" s="18">
        <v>773</v>
      </c>
      <c r="B779" s="18" t="s">
        <v>1621</v>
      </c>
      <c r="C779" s="7" t="s">
        <v>647</v>
      </c>
      <c r="D779" s="18" t="s">
        <v>27</v>
      </c>
      <c r="E779" s="18">
        <v>7181824</v>
      </c>
      <c r="F779" s="7">
        <v>3527</v>
      </c>
      <c r="G779" s="7">
        <v>98</v>
      </c>
      <c r="H779" s="18">
        <f t="shared" si="72"/>
        <v>345646</v>
      </c>
      <c r="I779" s="18">
        <f t="shared" si="73"/>
        <v>480</v>
      </c>
      <c r="J779" s="18">
        <f t="shared" si="74"/>
        <v>1692960</v>
      </c>
      <c r="K779" s="18">
        <f t="shared" si="75"/>
        <v>4.8127885060953876E-2</v>
      </c>
      <c r="L779" s="18">
        <f t="shared" si="76"/>
        <v>0.23572841662508021</v>
      </c>
      <c r="N779">
        <v>8</v>
      </c>
      <c r="P779">
        <v>3527</v>
      </c>
      <c r="Q779">
        <f t="shared" si="77"/>
        <v>0</v>
      </c>
    </row>
    <row r="780" spans="1:17">
      <c r="A780" s="18">
        <v>774</v>
      </c>
      <c r="B780" s="18" t="s">
        <v>1621</v>
      </c>
      <c r="C780" s="7" t="s">
        <v>1484</v>
      </c>
      <c r="D780" s="18" t="s">
        <v>27</v>
      </c>
      <c r="E780" s="18">
        <v>7181824</v>
      </c>
      <c r="F780" s="7">
        <v>4476</v>
      </c>
      <c r="G780" s="7">
        <v>227</v>
      </c>
      <c r="H780" s="18">
        <f t="shared" si="72"/>
        <v>1016052</v>
      </c>
      <c r="I780" s="18">
        <f t="shared" si="73"/>
        <v>1140</v>
      </c>
      <c r="J780" s="18">
        <f t="shared" si="74"/>
        <v>5102640</v>
      </c>
      <c r="K780" s="18">
        <f t="shared" si="75"/>
        <v>0.1414754803236615</v>
      </c>
      <c r="L780" s="18">
        <f t="shared" si="76"/>
        <v>0.71049360162543662</v>
      </c>
      <c r="N780">
        <v>19</v>
      </c>
      <c r="P780">
        <v>4476</v>
      </c>
      <c r="Q780">
        <f t="shared" si="77"/>
        <v>0</v>
      </c>
    </row>
    <row r="781" spans="1:17">
      <c r="A781" s="18">
        <v>775</v>
      </c>
      <c r="B781" s="18" t="s">
        <v>1621</v>
      </c>
      <c r="C781" s="7" t="s">
        <v>1485</v>
      </c>
      <c r="D781" s="18" t="s">
        <v>27</v>
      </c>
      <c r="E781" s="18">
        <v>7181824</v>
      </c>
      <c r="F781" s="7">
        <v>5465</v>
      </c>
      <c r="G781" s="7">
        <v>105</v>
      </c>
      <c r="H781" s="18">
        <f t="shared" si="72"/>
        <v>573825</v>
      </c>
      <c r="I781" s="18">
        <f t="shared" si="73"/>
        <v>540</v>
      </c>
      <c r="J781" s="18">
        <f t="shared" si="74"/>
        <v>2951100</v>
      </c>
      <c r="K781" s="18">
        <f t="shared" si="75"/>
        <v>7.9899618815498688E-2</v>
      </c>
      <c r="L781" s="18">
        <f t="shared" si="76"/>
        <v>0.41091232533685035</v>
      </c>
      <c r="N781">
        <v>9</v>
      </c>
      <c r="P781">
        <v>5465</v>
      </c>
      <c r="Q781">
        <f t="shared" si="77"/>
        <v>0</v>
      </c>
    </row>
    <row r="782" spans="1:17">
      <c r="A782" s="18">
        <v>776</v>
      </c>
      <c r="B782" s="18" t="s">
        <v>1621</v>
      </c>
      <c r="C782" s="7" t="s">
        <v>1486</v>
      </c>
      <c r="D782" s="18" t="s">
        <v>27</v>
      </c>
      <c r="E782" s="18">
        <v>7181824</v>
      </c>
      <c r="F782" s="7">
        <v>7167</v>
      </c>
      <c r="G782" s="7">
        <v>143</v>
      </c>
      <c r="H782" s="18">
        <f t="shared" si="72"/>
        <v>1024881</v>
      </c>
      <c r="I782" s="18">
        <f t="shared" si="73"/>
        <v>720</v>
      </c>
      <c r="J782" s="18">
        <f t="shared" si="74"/>
        <v>5160240</v>
      </c>
      <c r="K782" s="18">
        <f t="shared" si="75"/>
        <v>0.14270483375810936</v>
      </c>
      <c r="L782" s="18">
        <f t="shared" si="76"/>
        <v>0.71851384829257858</v>
      </c>
      <c r="N782">
        <v>12</v>
      </c>
      <c r="P782">
        <v>7167</v>
      </c>
      <c r="Q782">
        <f t="shared" si="77"/>
        <v>0</v>
      </c>
    </row>
    <row r="783" spans="1:17">
      <c r="A783" s="18">
        <v>777</v>
      </c>
      <c r="B783" s="18" t="s">
        <v>1621</v>
      </c>
      <c r="C783" s="7" t="s">
        <v>1487</v>
      </c>
      <c r="D783" s="18" t="s">
        <v>27</v>
      </c>
      <c r="E783" s="18">
        <v>7181824</v>
      </c>
      <c r="F783" s="7">
        <v>6090</v>
      </c>
      <c r="G783" s="7">
        <v>213</v>
      </c>
      <c r="H783" s="18">
        <f t="shared" si="72"/>
        <v>1297170</v>
      </c>
      <c r="I783" s="18">
        <f t="shared" si="73"/>
        <v>1080</v>
      </c>
      <c r="J783" s="18">
        <f t="shared" si="74"/>
        <v>6577200</v>
      </c>
      <c r="K783" s="18">
        <f t="shared" si="75"/>
        <v>0.18061846127112</v>
      </c>
      <c r="L783" s="18">
        <f t="shared" si="76"/>
        <v>0.91581191630427039</v>
      </c>
      <c r="N783">
        <v>18</v>
      </c>
      <c r="P783">
        <v>6090</v>
      </c>
      <c r="Q783">
        <f t="shared" si="77"/>
        <v>0</v>
      </c>
    </row>
    <row r="784" spans="1:17">
      <c r="A784" s="18">
        <v>778</v>
      </c>
      <c r="B784" s="18" t="s">
        <v>1621</v>
      </c>
      <c r="C784" s="7" t="s">
        <v>1488</v>
      </c>
      <c r="D784" s="18" t="s">
        <v>27</v>
      </c>
      <c r="E784" s="18">
        <v>7181824</v>
      </c>
      <c r="F784" s="7">
        <v>9296</v>
      </c>
      <c r="G784" s="7">
        <v>227</v>
      </c>
      <c r="H784" s="18">
        <f t="shared" si="72"/>
        <v>2110192</v>
      </c>
      <c r="I784" s="18">
        <f t="shared" si="73"/>
        <v>1140</v>
      </c>
      <c r="J784" s="18">
        <f t="shared" si="74"/>
        <v>10597440</v>
      </c>
      <c r="K784" s="18">
        <f t="shared" si="75"/>
        <v>0.2938239644970414</v>
      </c>
      <c r="L784" s="18">
        <f t="shared" si="76"/>
        <v>1.4755917159763314</v>
      </c>
      <c r="N784">
        <v>19</v>
      </c>
      <c r="P784">
        <v>9296</v>
      </c>
      <c r="Q784">
        <f t="shared" si="77"/>
        <v>0</v>
      </c>
    </row>
    <row r="785" spans="1:17">
      <c r="A785" s="18">
        <v>779</v>
      </c>
      <c r="B785" s="18" t="s">
        <v>1621</v>
      </c>
      <c r="C785" s="7" t="s">
        <v>1489</v>
      </c>
      <c r="D785" s="18" t="s">
        <v>27</v>
      </c>
      <c r="E785" s="18">
        <v>7181824</v>
      </c>
      <c r="F785" s="7">
        <v>6028</v>
      </c>
      <c r="G785" s="7">
        <v>182</v>
      </c>
      <c r="H785" s="18">
        <f t="shared" si="72"/>
        <v>1097096</v>
      </c>
      <c r="I785" s="18">
        <f t="shared" si="73"/>
        <v>900</v>
      </c>
      <c r="J785" s="18">
        <f t="shared" si="74"/>
        <v>5425200</v>
      </c>
      <c r="K785" s="18">
        <f t="shared" si="75"/>
        <v>0.15276007877664505</v>
      </c>
      <c r="L785" s="18">
        <f t="shared" si="76"/>
        <v>0.75540698296143149</v>
      </c>
      <c r="N785">
        <v>15</v>
      </c>
      <c r="P785">
        <v>6028</v>
      </c>
      <c r="Q785">
        <f t="shared" si="77"/>
        <v>0</v>
      </c>
    </row>
    <row r="786" spans="1:17">
      <c r="A786" s="18">
        <v>780</v>
      </c>
      <c r="B786" s="18" t="s">
        <v>1621</v>
      </c>
      <c r="C786" s="7" t="s">
        <v>1490</v>
      </c>
      <c r="D786" s="18" t="s">
        <v>27</v>
      </c>
      <c r="E786" s="18">
        <v>7181824</v>
      </c>
      <c r="F786" s="7">
        <v>6432</v>
      </c>
      <c r="G786" s="7">
        <v>291</v>
      </c>
      <c r="H786" s="18">
        <f t="shared" si="72"/>
        <v>1871712</v>
      </c>
      <c r="I786" s="18">
        <f t="shared" si="73"/>
        <v>1440</v>
      </c>
      <c r="J786" s="18">
        <f t="shared" si="74"/>
        <v>9262080</v>
      </c>
      <c r="K786" s="18">
        <f t="shared" si="75"/>
        <v>0.26061791544877738</v>
      </c>
      <c r="L786" s="18">
        <f t="shared" si="76"/>
        <v>1.2896556640764241</v>
      </c>
      <c r="N786">
        <v>24</v>
      </c>
      <c r="P786">
        <v>6432</v>
      </c>
      <c r="Q786">
        <f t="shared" si="77"/>
        <v>0</v>
      </c>
    </row>
    <row r="787" spans="1:17">
      <c r="A787" s="18">
        <v>781</v>
      </c>
      <c r="B787" s="18" t="s">
        <v>1621</v>
      </c>
      <c r="C787" s="7" t="s">
        <v>1491</v>
      </c>
      <c r="D787" s="18" t="s">
        <v>27</v>
      </c>
      <c r="E787" s="18">
        <v>7181824</v>
      </c>
      <c r="F787" s="7">
        <v>968</v>
      </c>
      <c r="G787" s="7">
        <v>94</v>
      </c>
      <c r="H787" s="18">
        <f t="shared" si="72"/>
        <v>90992</v>
      </c>
      <c r="I787" s="18">
        <f t="shared" si="73"/>
        <v>420</v>
      </c>
      <c r="J787" s="18">
        <f t="shared" si="74"/>
        <v>406560</v>
      </c>
      <c r="K787" s="18">
        <f t="shared" si="75"/>
        <v>1.2669761887787838E-2</v>
      </c>
      <c r="L787" s="18">
        <f t="shared" si="76"/>
        <v>5.6609574392243532E-2</v>
      </c>
      <c r="N787">
        <v>7</v>
      </c>
      <c r="P787">
        <v>968</v>
      </c>
      <c r="Q787">
        <f t="shared" si="77"/>
        <v>0</v>
      </c>
    </row>
    <row r="788" spans="1:17">
      <c r="A788" s="18">
        <v>782</v>
      </c>
      <c r="B788" s="18" t="s">
        <v>1621</v>
      </c>
      <c r="C788" s="7" t="s">
        <v>1492</v>
      </c>
      <c r="D788" s="18" t="s">
        <v>27</v>
      </c>
      <c r="E788" s="18">
        <v>7181824</v>
      </c>
      <c r="F788" s="7">
        <v>1826</v>
      </c>
      <c r="G788" s="7">
        <v>57</v>
      </c>
      <c r="H788" s="18">
        <f t="shared" si="72"/>
        <v>104082</v>
      </c>
      <c r="I788" s="18">
        <f t="shared" si="73"/>
        <v>240</v>
      </c>
      <c r="J788" s="18">
        <f t="shared" si="74"/>
        <v>438240</v>
      </c>
      <c r="K788" s="18">
        <f t="shared" si="75"/>
        <v>1.4492418639053255E-2</v>
      </c>
      <c r="L788" s="18">
        <f t="shared" si="76"/>
        <v>6.1020710059171597E-2</v>
      </c>
      <c r="N788">
        <v>4</v>
      </c>
      <c r="P788">
        <v>1826</v>
      </c>
      <c r="Q788">
        <f t="shared" si="77"/>
        <v>0</v>
      </c>
    </row>
    <row r="789" spans="1:17">
      <c r="A789" s="18">
        <v>783</v>
      </c>
      <c r="B789" s="18" t="s">
        <v>1621</v>
      </c>
      <c r="C789" s="7" t="s">
        <v>1493</v>
      </c>
      <c r="D789" s="18" t="s">
        <v>27</v>
      </c>
      <c r="E789" s="18">
        <v>7181824</v>
      </c>
      <c r="F789" s="7">
        <v>3561</v>
      </c>
      <c r="G789" s="7">
        <v>213</v>
      </c>
      <c r="H789" s="18">
        <f t="shared" si="72"/>
        <v>758493</v>
      </c>
      <c r="I789" s="18">
        <f t="shared" si="73"/>
        <v>1020</v>
      </c>
      <c r="J789" s="18">
        <f t="shared" si="74"/>
        <v>3632220</v>
      </c>
      <c r="K789" s="18">
        <f t="shared" si="75"/>
        <v>0.1056128638073002</v>
      </c>
      <c r="L789" s="18">
        <f t="shared" si="76"/>
        <v>0.50575174217580376</v>
      </c>
      <c r="N789">
        <v>17</v>
      </c>
      <c r="P789">
        <v>3561</v>
      </c>
      <c r="Q789">
        <f t="shared" si="77"/>
        <v>0</v>
      </c>
    </row>
    <row r="790" spans="1:17">
      <c r="A790" s="18">
        <v>784</v>
      </c>
      <c r="B790" s="18" t="s">
        <v>1621</v>
      </c>
      <c r="C790" s="7" t="s">
        <v>1494</v>
      </c>
      <c r="D790" s="18" t="s">
        <v>27</v>
      </c>
      <c r="E790" s="18">
        <v>7181824</v>
      </c>
      <c r="F790" s="7">
        <v>6335</v>
      </c>
      <c r="G790" s="7">
        <v>191</v>
      </c>
      <c r="H790" s="18">
        <f t="shared" si="72"/>
        <v>1209985</v>
      </c>
      <c r="I790" s="18">
        <f t="shared" si="73"/>
        <v>900</v>
      </c>
      <c r="J790" s="18">
        <f t="shared" si="74"/>
        <v>5701500</v>
      </c>
      <c r="K790" s="18">
        <f t="shared" si="75"/>
        <v>0.16847878756148857</v>
      </c>
      <c r="L790" s="18">
        <f t="shared" si="76"/>
        <v>0.79387910369287806</v>
      </c>
      <c r="N790">
        <v>15</v>
      </c>
      <c r="P790">
        <v>6335</v>
      </c>
      <c r="Q790">
        <f t="shared" si="77"/>
        <v>0</v>
      </c>
    </row>
    <row r="791" spans="1:17">
      <c r="A791" s="18">
        <v>785</v>
      </c>
      <c r="B791" s="18" t="s">
        <v>1621</v>
      </c>
      <c r="C791" s="7" t="s">
        <v>1495</v>
      </c>
      <c r="D791" s="18" t="s">
        <v>27</v>
      </c>
      <c r="E791" s="18">
        <v>7181824</v>
      </c>
      <c r="F791" s="7">
        <v>6775</v>
      </c>
      <c r="G791" s="7">
        <v>491</v>
      </c>
      <c r="H791" s="18">
        <f t="shared" si="72"/>
        <v>3326525</v>
      </c>
      <c r="I791" s="18">
        <f t="shared" si="73"/>
        <v>2400</v>
      </c>
      <c r="J791" s="18">
        <f t="shared" si="74"/>
        <v>16260000</v>
      </c>
      <c r="K791" s="18">
        <f t="shared" si="75"/>
        <v>0.4631866500766379</v>
      </c>
      <c r="L791" s="18">
        <f t="shared" si="76"/>
        <v>2.2640487987452769</v>
      </c>
      <c r="N791">
        <v>40</v>
      </c>
      <c r="P791">
        <v>6775</v>
      </c>
      <c r="Q791">
        <f t="shared" si="77"/>
        <v>0</v>
      </c>
    </row>
    <row r="792" spans="1:17">
      <c r="A792" s="18">
        <v>786</v>
      </c>
      <c r="B792" s="18" t="s">
        <v>1621</v>
      </c>
      <c r="C792" s="7" t="s">
        <v>1496</v>
      </c>
      <c r="D792" s="18" t="s">
        <v>27</v>
      </c>
      <c r="E792" s="18">
        <v>7181824</v>
      </c>
      <c r="F792" s="7">
        <v>2992</v>
      </c>
      <c r="G792" s="7">
        <v>284</v>
      </c>
      <c r="H792" s="18">
        <f t="shared" si="72"/>
        <v>849728</v>
      </c>
      <c r="I792" s="18">
        <f t="shared" si="73"/>
        <v>1380</v>
      </c>
      <c r="J792" s="18">
        <f t="shared" si="74"/>
        <v>4128960</v>
      </c>
      <c r="K792" s="18">
        <f t="shared" si="75"/>
        <v>0.11831646111071505</v>
      </c>
      <c r="L792" s="18">
        <f t="shared" si="76"/>
        <v>0.57491801525629149</v>
      </c>
      <c r="N792">
        <v>23</v>
      </c>
      <c r="P792">
        <v>2992</v>
      </c>
      <c r="Q792">
        <f t="shared" si="77"/>
        <v>0</v>
      </c>
    </row>
    <row r="793" spans="1:17">
      <c r="A793" s="18">
        <v>787</v>
      </c>
      <c r="B793" s="18" t="s">
        <v>1621</v>
      </c>
      <c r="C793" s="7" t="s">
        <v>1497</v>
      </c>
      <c r="D793" s="18" t="s">
        <v>27</v>
      </c>
      <c r="E793" s="18">
        <v>7181824</v>
      </c>
      <c r="F793" s="7">
        <v>1870</v>
      </c>
      <c r="G793" s="7">
        <v>200</v>
      </c>
      <c r="H793" s="18">
        <f t="shared" si="72"/>
        <v>374000</v>
      </c>
      <c r="I793" s="18">
        <f t="shared" si="73"/>
        <v>960</v>
      </c>
      <c r="J793" s="18">
        <f t="shared" si="74"/>
        <v>1795200</v>
      </c>
      <c r="K793" s="18">
        <f t="shared" si="75"/>
        <v>5.2075907179011907E-2</v>
      </c>
      <c r="L793" s="18">
        <f t="shared" si="76"/>
        <v>0.24996435445925716</v>
      </c>
      <c r="N793">
        <v>16</v>
      </c>
      <c r="P793">
        <v>1870</v>
      </c>
      <c r="Q793">
        <f t="shared" si="77"/>
        <v>0</v>
      </c>
    </row>
    <row r="794" spans="1:17">
      <c r="A794" s="18">
        <v>788</v>
      </c>
      <c r="B794" s="18" t="s">
        <v>1621</v>
      </c>
      <c r="C794" s="7" t="s">
        <v>1498</v>
      </c>
      <c r="D794" s="18" t="s">
        <v>27</v>
      </c>
      <c r="E794" s="18">
        <v>7181824</v>
      </c>
      <c r="F794" s="7">
        <v>4387</v>
      </c>
      <c r="G794" s="7">
        <v>357</v>
      </c>
      <c r="H794" s="18">
        <f t="shared" si="72"/>
        <v>1566159</v>
      </c>
      <c r="I794" s="18">
        <f t="shared" si="73"/>
        <v>1740</v>
      </c>
      <c r="J794" s="18">
        <f t="shared" si="74"/>
        <v>7633380</v>
      </c>
      <c r="K794" s="18">
        <f t="shared" si="75"/>
        <v>0.21807259548549227</v>
      </c>
      <c r="L794" s="18">
        <f t="shared" si="76"/>
        <v>1.062874835139374</v>
      </c>
      <c r="N794">
        <v>29</v>
      </c>
      <c r="P794">
        <v>4387</v>
      </c>
      <c r="Q794">
        <f t="shared" si="77"/>
        <v>0</v>
      </c>
    </row>
    <row r="795" spans="1:17">
      <c r="A795" s="18">
        <v>789</v>
      </c>
      <c r="B795" s="18" t="s">
        <v>1621</v>
      </c>
      <c r="C795" s="7" t="s">
        <v>1499</v>
      </c>
      <c r="D795" s="18" t="s">
        <v>27</v>
      </c>
      <c r="E795" s="18">
        <v>7181824</v>
      </c>
      <c r="F795" s="7">
        <v>4741</v>
      </c>
      <c r="G795" s="7">
        <v>538</v>
      </c>
      <c r="H795" s="18">
        <f t="shared" si="72"/>
        <v>2550658</v>
      </c>
      <c r="I795" s="18">
        <f t="shared" si="73"/>
        <v>2640</v>
      </c>
      <c r="J795" s="18">
        <f t="shared" si="74"/>
        <v>12516240</v>
      </c>
      <c r="K795" s="18">
        <f t="shared" si="75"/>
        <v>0.35515462367220363</v>
      </c>
      <c r="L795" s="18">
        <f t="shared" si="76"/>
        <v>1.7427661830754972</v>
      </c>
      <c r="N795">
        <v>44</v>
      </c>
      <c r="P795">
        <v>4741</v>
      </c>
      <c r="Q795">
        <f t="shared" si="77"/>
        <v>0</v>
      </c>
    </row>
    <row r="796" spans="1:17">
      <c r="A796" s="18">
        <v>790</v>
      </c>
      <c r="B796" s="18" t="s">
        <v>1621</v>
      </c>
      <c r="C796" s="7" t="s">
        <v>1500</v>
      </c>
      <c r="D796" s="18" t="s">
        <v>27</v>
      </c>
      <c r="E796" s="18">
        <v>7181824</v>
      </c>
      <c r="F796" s="7">
        <v>6591</v>
      </c>
      <c r="G796" s="7">
        <v>797</v>
      </c>
      <c r="H796" s="18">
        <f t="shared" si="72"/>
        <v>5253027</v>
      </c>
      <c r="I796" s="18">
        <f t="shared" si="73"/>
        <v>3960</v>
      </c>
      <c r="J796" s="18">
        <f t="shared" si="74"/>
        <v>26100360</v>
      </c>
      <c r="K796" s="18">
        <f t="shared" si="75"/>
        <v>0.73143354668674698</v>
      </c>
      <c r="L796" s="18">
        <f t="shared" si="76"/>
        <v>3.6342243975903616</v>
      </c>
      <c r="N796">
        <v>66</v>
      </c>
      <c r="P796">
        <v>6591</v>
      </c>
      <c r="Q796">
        <f t="shared" si="77"/>
        <v>0</v>
      </c>
    </row>
    <row r="797" spans="1:17">
      <c r="A797" s="18">
        <v>791</v>
      </c>
      <c r="B797" s="18" t="s">
        <v>1621</v>
      </c>
      <c r="C797" s="7" t="s">
        <v>1501</v>
      </c>
      <c r="D797" s="18" t="s">
        <v>27</v>
      </c>
      <c r="E797" s="18">
        <v>7181824</v>
      </c>
      <c r="F797" s="7">
        <v>9507</v>
      </c>
      <c r="G797" s="7">
        <v>318</v>
      </c>
      <c r="H797" s="18">
        <f t="shared" si="72"/>
        <v>3023226</v>
      </c>
      <c r="I797" s="18">
        <f t="shared" si="73"/>
        <v>1560</v>
      </c>
      <c r="J797" s="18">
        <f t="shared" si="74"/>
        <v>14830920</v>
      </c>
      <c r="K797" s="18">
        <f t="shared" si="75"/>
        <v>0.42095517796036214</v>
      </c>
      <c r="L797" s="18">
        <f t="shared" si="76"/>
        <v>2.0650631371640409</v>
      </c>
      <c r="N797">
        <v>26</v>
      </c>
      <c r="P797">
        <v>9507</v>
      </c>
      <c r="Q797">
        <f t="shared" si="77"/>
        <v>0</v>
      </c>
    </row>
    <row r="798" spans="1:17">
      <c r="A798" s="18">
        <v>792</v>
      </c>
      <c r="B798" s="18" t="s">
        <v>1621</v>
      </c>
      <c r="C798" s="7" t="s">
        <v>951</v>
      </c>
      <c r="D798" s="18" t="s">
        <v>27</v>
      </c>
      <c r="E798" s="18">
        <v>7181824</v>
      </c>
      <c r="F798" s="7">
        <v>4810</v>
      </c>
      <c r="G798" s="7">
        <v>391</v>
      </c>
      <c r="H798" s="18">
        <f t="shared" si="72"/>
        <v>1880710</v>
      </c>
      <c r="I798" s="18">
        <f t="shared" si="73"/>
        <v>1920</v>
      </c>
      <c r="J798" s="18">
        <f t="shared" si="74"/>
        <v>9235200</v>
      </c>
      <c r="K798" s="18">
        <f t="shared" si="75"/>
        <v>0.26187080050973122</v>
      </c>
      <c r="L798" s="18">
        <f t="shared" si="76"/>
        <v>1.2859128822984245</v>
      </c>
      <c r="N798">
        <v>32</v>
      </c>
      <c r="P798">
        <v>4810</v>
      </c>
      <c r="Q798">
        <f t="shared" si="77"/>
        <v>0</v>
      </c>
    </row>
    <row r="799" spans="1:17">
      <c r="A799" s="18">
        <v>793</v>
      </c>
      <c r="B799" s="18" t="s">
        <v>1621</v>
      </c>
      <c r="C799" s="7" t="s">
        <v>1502</v>
      </c>
      <c r="D799" s="18" t="s">
        <v>27</v>
      </c>
      <c r="E799" s="18">
        <v>7181824</v>
      </c>
      <c r="F799" s="7">
        <v>3980</v>
      </c>
      <c r="G799" s="7">
        <v>697</v>
      </c>
      <c r="H799" s="18">
        <f t="shared" si="72"/>
        <v>2774060</v>
      </c>
      <c r="I799" s="18">
        <f t="shared" si="73"/>
        <v>3480</v>
      </c>
      <c r="J799" s="18">
        <f t="shared" si="74"/>
        <v>13850400</v>
      </c>
      <c r="K799" s="18">
        <f t="shared" si="75"/>
        <v>0.38626120606687103</v>
      </c>
      <c r="L799" s="18">
        <f t="shared" si="76"/>
        <v>1.9285351465031724</v>
      </c>
      <c r="N799">
        <v>58</v>
      </c>
      <c r="P799">
        <v>3980</v>
      </c>
      <c r="Q799">
        <f t="shared" si="77"/>
        <v>0</v>
      </c>
    </row>
    <row r="800" spans="1:17">
      <c r="A800" s="18">
        <v>794</v>
      </c>
      <c r="B800" s="18" t="s">
        <v>1621</v>
      </c>
      <c r="C800" s="7" t="s">
        <v>1503</v>
      </c>
      <c r="D800" s="18" t="s">
        <v>27</v>
      </c>
      <c r="E800" s="18">
        <v>7181824</v>
      </c>
      <c r="F800" s="7">
        <v>5032</v>
      </c>
      <c r="G800" s="7">
        <v>434</v>
      </c>
      <c r="H800" s="18">
        <f t="shared" si="72"/>
        <v>2183888</v>
      </c>
      <c r="I800" s="18">
        <f t="shared" si="73"/>
        <v>2160</v>
      </c>
      <c r="J800" s="18">
        <f t="shared" si="74"/>
        <v>10869120</v>
      </c>
      <c r="K800" s="18">
        <f t="shared" si="75"/>
        <v>0.30408542453839027</v>
      </c>
      <c r="L800" s="18">
        <f t="shared" si="76"/>
        <v>1.5134205460896841</v>
      </c>
      <c r="N800">
        <v>36</v>
      </c>
      <c r="P800">
        <v>5032</v>
      </c>
      <c r="Q800">
        <f t="shared" si="77"/>
        <v>0</v>
      </c>
    </row>
    <row r="801" spans="1:17">
      <c r="A801" s="18">
        <v>795</v>
      </c>
      <c r="B801" s="18" t="s">
        <v>1621</v>
      </c>
      <c r="C801" s="7" t="s">
        <v>1504</v>
      </c>
      <c r="D801" s="18" t="s">
        <v>27</v>
      </c>
      <c r="E801" s="18">
        <v>7181824</v>
      </c>
      <c r="F801" s="7">
        <v>2002</v>
      </c>
      <c r="G801" s="7">
        <v>275</v>
      </c>
      <c r="H801" s="18">
        <f t="shared" si="72"/>
        <v>550550</v>
      </c>
      <c r="I801" s="18">
        <f t="shared" si="73"/>
        <v>1320</v>
      </c>
      <c r="J801" s="18">
        <f t="shared" si="74"/>
        <v>2642640</v>
      </c>
      <c r="K801" s="18">
        <f t="shared" si="75"/>
        <v>7.665879865616311E-2</v>
      </c>
      <c r="L801" s="18">
        <f t="shared" si="76"/>
        <v>0.36796223354958296</v>
      </c>
      <c r="N801">
        <v>22</v>
      </c>
      <c r="P801">
        <v>2002</v>
      </c>
      <c r="Q801">
        <f t="shared" si="77"/>
        <v>0</v>
      </c>
    </row>
    <row r="802" spans="1:17">
      <c r="A802" s="18">
        <v>796</v>
      </c>
      <c r="B802" s="18" t="s">
        <v>1621</v>
      </c>
      <c r="C802" s="7" t="s">
        <v>1505</v>
      </c>
      <c r="D802" s="18" t="s">
        <v>27</v>
      </c>
      <c r="E802" s="18">
        <v>7181824</v>
      </c>
      <c r="F802" s="7">
        <v>5097</v>
      </c>
      <c r="G802" s="7">
        <v>144</v>
      </c>
      <c r="H802" s="18">
        <f t="shared" si="72"/>
        <v>733968</v>
      </c>
      <c r="I802" s="18">
        <f t="shared" si="73"/>
        <v>720</v>
      </c>
      <c r="J802" s="18">
        <f t="shared" si="74"/>
        <v>3669840</v>
      </c>
      <c r="K802" s="18">
        <f t="shared" si="75"/>
        <v>0.10219799315605618</v>
      </c>
      <c r="L802" s="18">
        <f t="shared" si="76"/>
        <v>0.51098996578028089</v>
      </c>
      <c r="N802">
        <v>12</v>
      </c>
      <c r="P802">
        <v>5097</v>
      </c>
      <c r="Q802">
        <f t="shared" si="77"/>
        <v>0</v>
      </c>
    </row>
    <row r="803" spans="1:17">
      <c r="A803" s="18">
        <v>797</v>
      </c>
      <c r="B803" s="18" t="s">
        <v>1621</v>
      </c>
      <c r="C803" s="7" t="s">
        <v>1506</v>
      </c>
      <c r="D803" s="18" t="s">
        <v>27</v>
      </c>
      <c r="E803" s="18">
        <v>7181824</v>
      </c>
      <c r="F803" s="7">
        <v>4566</v>
      </c>
      <c r="G803" s="7">
        <v>497</v>
      </c>
      <c r="H803" s="18">
        <f t="shared" si="72"/>
        <v>2269302</v>
      </c>
      <c r="I803" s="18">
        <f t="shared" si="73"/>
        <v>60</v>
      </c>
      <c r="J803" s="18">
        <f t="shared" si="74"/>
        <v>273960</v>
      </c>
      <c r="K803" s="18">
        <f t="shared" si="75"/>
        <v>0.31597850351108575</v>
      </c>
      <c r="L803" s="18">
        <f t="shared" si="76"/>
        <v>3.8146298210593857E-2</v>
      </c>
      <c r="N803">
        <v>1</v>
      </c>
      <c r="P803">
        <v>4566</v>
      </c>
      <c r="Q803">
        <f t="shared" si="77"/>
        <v>0</v>
      </c>
    </row>
    <row r="804" spans="1:17">
      <c r="A804" s="18">
        <v>798</v>
      </c>
      <c r="B804" s="18" t="s">
        <v>1621</v>
      </c>
      <c r="C804" s="7" t="s">
        <v>1507</v>
      </c>
      <c r="D804" s="18" t="s">
        <v>27</v>
      </c>
      <c r="E804" s="18">
        <v>7181824</v>
      </c>
      <c r="F804" s="7">
        <v>7753</v>
      </c>
      <c r="G804" s="7">
        <v>363</v>
      </c>
      <c r="H804" s="18">
        <f t="shared" si="72"/>
        <v>2814339</v>
      </c>
      <c r="I804" s="18">
        <f t="shared" si="73"/>
        <v>1800</v>
      </c>
      <c r="J804" s="18">
        <f t="shared" si="74"/>
        <v>13955400</v>
      </c>
      <c r="K804" s="18">
        <f t="shared" si="75"/>
        <v>0.3918696698777358</v>
      </c>
      <c r="L804" s="18">
        <f t="shared" si="76"/>
        <v>1.9431553878234833</v>
      </c>
      <c r="N804">
        <v>30</v>
      </c>
      <c r="P804">
        <v>7753</v>
      </c>
      <c r="Q804">
        <f t="shared" si="77"/>
        <v>0</v>
      </c>
    </row>
    <row r="805" spans="1:17">
      <c r="A805" s="18">
        <v>799</v>
      </c>
      <c r="B805" s="18" t="s">
        <v>1621</v>
      </c>
      <c r="C805" s="7" t="s">
        <v>1508</v>
      </c>
      <c r="D805" s="18" t="s">
        <v>27</v>
      </c>
      <c r="E805" s="18">
        <v>7181824</v>
      </c>
      <c r="F805" s="7">
        <v>6768</v>
      </c>
      <c r="G805" s="7">
        <v>466</v>
      </c>
      <c r="H805" s="18">
        <f t="shared" si="72"/>
        <v>3153888</v>
      </c>
      <c r="I805" s="18">
        <f t="shared" si="73"/>
        <v>2280</v>
      </c>
      <c r="J805" s="18">
        <f t="shared" si="74"/>
        <v>15431040</v>
      </c>
      <c r="K805" s="18">
        <f t="shared" si="75"/>
        <v>0.43914860625935698</v>
      </c>
      <c r="L805" s="18">
        <f t="shared" si="76"/>
        <v>2.1486240821273257</v>
      </c>
      <c r="N805">
        <v>38</v>
      </c>
      <c r="P805">
        <v>6768</v>
      </c>
      <c r="Q805">
        <f t="shared" si="77"/>
        <v>0</v>
      </c>
    </row>
    <row r="806" spans="1:17">
      <c r="A806" s="18">
        <v>800</v>
      </c>
      <c r="B806" s="18" t="s">
        <v>1621</v>
      </c>
      <c r="C806" s="7" t="s">
        <v>1509</v>
      </c>
      <c r="D806" s="18" t="s">
        <v>27</v>
      </c>
      <c r="E806" s="18">
        <v>7181824</v>
      </c>
      <c r="F806" s="7">
        <v>5430</v>
      </c>
      <c r="G806" s="7">
        <v>151</v>
      </c>
      <c r="H806" s="18">
        <f t="shared" si="72"/>
        <v>819930</v>
      </c>
      <c r="I806" s="18">
        <f t="shared" si="73"/>
        <v>720</v>
      </c>
      <c r="J806" s="18">
        <f t="shared" si="74"/>
        <v>3909600</v>
      </c>
      <c r="K806" s="18">
        <f t="shared" si="75"/>
        <v>0.11416737586440437</v>
      </c>
      <c r="L806" s="18">
        <f t="shared" si="76"/>
        <v>0.54437424253225919</v>
      </c>
      <c r="N806">
        <v>12</v>
      </c>
      <c r="P806">
        <v>5430</v>
      </c>
      <c r="Q806">
        <f t="shared" si="77"/>
        <v>0</v>
      </c>
    </row>
    <row r="807" spans="1:17">
      <c r="A807" s="18">
        <v>801</v>
      </c>
      <c r="B807" s="18" t="s">
        <v>1621</v>
      </c>
      <c r="C807" s="7" t="s">
        <v>1510</v>
      </c>
      <c r="D807" s="18" t="s">
        <v>27</v>
      </c>
      <c r="E807" s="18">
        <v>7181824</v>
      </c>
      <c r="F807" s="7">
        <v>3176</v>
      </c>
      <c r="G807" s="7">
        <v>73</v>
      </c>
      <c r="H807" s="18">
        <f t="shared" si="72"/>
        <v>231848</v>
      </c>
      <c r="I807" s="18">
        <f t="shared" si="73"/>
        <v>360</v>
      </c>
      <c r="J807" s="18">
        <f t="shared" si="74"/>
        <v>1143360</v>
      </c>
      <c r="K807" s="18">
        <f t="shared" si="75"/>
        <v>3.2282606758394526E-2</v>
      </c>
      <c r="L807" s="18">
        <f t="shared" si="76"/>
        <v>0.15920189634276752</v>
      </c>
      <c r="N807">
        <v>6</v>
      </c>
      <c r="P807">
        <v>3176</v>
      </c>
      <c r="Q807">
        <f t="shared" si="77"/>
        <v>0</v>
      </c>
    </row>
    <row r="808" spans="1:17">
      <c r="A808" s="18">
        <v>802</v>
      </c>
      <c r="B808" s="18" t="s">
        <v>1622</v>
      </c>
      <c r="C808" s="7" t="s">
        <v>1511</v>
      </c>
      <c r="D808" s="18" t="s">
        <v>27</v>
      </c>
      <c r="E808" s="18">
        <v>7181824</v>
      </c>
      <c r="F808" s="7">
        <v>4473</v>
      </c>
      <c r="G808" s="7">
        <v>48</v>
      </c>
      <c r="H808" s="18">
        <f t="shared" si="72"/>
        <v>214704</v>
      </c>
      <c r="I808" s="18">
        <f t="shared" si="73"/>
        <v>5580</v>
      </c>
      <c r="J808" s="18">
        <f t="shared" si="74"/>
        <v>24959340</v>
      </c>
      <c r="K808" s="18">
        <f t="shared" si="75"/>
        <v>2.9895469451771583E-2</v>
      </c>
      <c r="L808" s="18">
        <f t="shared" si="76"/>
        <v>3.4753483237684466</v>
      </c>
      <c r="N808">
        <v>93</v>
      </c>
      <c r="P808">
        <v>4473</v>
      </c>
      <c r="Q808">
        <f t="shared" si="77"/>
        <v>0</v>
      </c>
    </row>
    <row r="809" spans="1:17">
      <c r="A809" s="18">
        <v>803</v>
      </c>
      <c r="B809" s="18" t="s">
        <v>1622</v>
      </c>
      <c r="C809" s="7" t="s">
        <v>1512</v>
      </c>
      <c r="D809" s="18" t="s">
        <v>27</v>
      </c>
      <c r="E809" s="18">
        <v>7181824</v>
      </c>
      <c r="F809" s="7">
        <v>4938</v>
      </c>
      <c r="G809" s="7">
        <v>33</v>
      </c>
      <c r="H809" s="18">
        <f t="shared" si="72"/>
        <v>162954</v>
      </c>
      <c r="I809" s="18">
        <f t="shared" si="73"/>
        <v>5100</v>
      </c>
      <c r="J809" s="18">
        <f t="shared" si="74"/>
        <v>25183800</v>
      </c>
      <c r="K809" s="18">
        <f t="shared" si="75"/>
        <v>2.2689779086761248E-2</v>
      </c>
      <c r="L809" s="18">
        <f t="shared" si="76"/>
        <v>3.5066022224994655</v>
      </c>
      <c r="N809">
        <v>85</v>
      </c>
      <c r="P809">
        <v>4938</v>
      </c>
      <c r="Q809">
        <f t="shared" si="77"/>
        <v>0</v>
      </c>
    </row>
    <row r="810" spans="1:17">
      <c r="A810" s="18">
        <v>804</v>
      </c>
      <c r="B810" s="18" t="s">
        <v>1622</v>
      </c>
      <c r="C810" s="7" t="s">
        <v>1513</v>
      </c>
      <c r="D810" s="18" t="s">
        <v>27</v>
      </c>
      <c r="E810" s="18">
        <v>7181824</v>
      </c>
      <c r="F810" s="7">
        <v>6844</v>
      </c>
      <c r="G810" s="7">
        <v>15</v>
      </c>
      <c r="H810" s="18">
        <f t="shared" si="72"/>
        <v>102660</v>
      </c>
      <c r="I810" s="18">
        <f t="shared" si="73"/>
        <v>2640</v>
      </c>
      <c r="J810" s="18">
        <f t="shared" si="74"/>
        <v>18068160</v>
      </c>
      <c r="K810" s="18">
        <f t="shared" si="75"/>
        <v>1.4294418799458189E-2</v>
      </c>
      <c r="L810" s="18">
        <f t="shared" si="76"/>
        <v>2.5158177087046409</v>
      </c>
      <c r="N810">
        <v>44</v>
      </c>
      <c r="P810">
        <v>6844</v>
      </c>
      <c r="Q810">
        <f t="shared" si="77"/>
        <v>0</v>
      </c>
    </row>
    <row r="811" spans="1:17">
      <c r="A811" s="18">
        <v>805</v>
      </c>
      <c r="B811" s="18" t="s">
        <v>1622</v>
      </c>
      <c r="C811" s="7" t="s">
        <v>1514</v>
      </c>
      <c r="D811" s="18" t="s">
        <v>27</v>
      </c>
      <c r="E811" s="18">
        <v>7181824</v>
      </c>
      <c r="F811" s="7">
        <v>5791</v>
      </c>
      <c r="G811" s="7">
        <v>23</v>
      </c>
      <c r="H811" s="18">
        <f t="shared" si="72"/>
        <v>133193</v>
      </c>
      <c r="I811" s="18">
        <f t="shared" si="73"/>
        <v>3660</v>
      </c>
      <c r="J811" s="18">
        <f t="shared" si="74"/>
        <v>21195060</v>
      </c>
      <c r="K811" s="18">
        <f t="shared" si="75"/>
        <v>1.854584573501105E-2</v>
      </c>
      <c r="L811" s="18">
        <f t="shared" si="76"/>
        <v>2.9512084952234976</v>
      </c>
      <c r="N811">
        <v>61</v>
      </c>
      <c r="P811">
        <v>5791</v>
      </c>
      <c r="Q811">
        <f t="shared" si="77"/>
        <v>0</v>
      </c>
    </row>
    <row r="812" spans="1:17">
      <c r="A812" s="18">
        <v>806</v>
      </c>
      <c r="B812" s="18" t="s">
        <v>1622</v>
      </c>
      <c r="C812" s="7" t="s">
        <v>1515</v>
      </c>
      <c r="D812" s="18" t="s">
        <v>27</v>
      </c>
      <c r="E812" s="18">
        <v>7181824</v>
      </c>
      <c r="F812" s="7">
        <v>5629</v>
      </c>
      <c r="G812" s="7">
        <v>32</v>
      </c>
      <c r="H812" s="18">
        <f t="shared" si="72"/>
        <v>180128</v>
      </c>
      <c r="I812" s="18">
        <f t="shared" si="73"/>
        <v>3780</v>
      </c>
      <c r="J812" s="18">
        <f t="shared" si="74"/>
        <v>21277620</v>
      </c>
      <c r="K812" s="18">
        <f t="shared" si="75"/>
        <v>2.5081093605189991E-2</v>
      </c>
      <c r="L812" s="18">
        <f t="shared" si="76"/>
        <v>2.9627041821130677</v>
      </c>
      <c r="N812">
        <v>63</v>
      </c>
      <c r="P812">
        <v>5629</v>
      </c>
      <c r="Q812">
        <f t="shared" si="77"/>
        <v>0</v>
      </c>
    </row>
    <row r="813" spans="1:17">
      <c r="A813" s="18">
        <v>807</v>
      </c>
      <c r="B813" s="18" t="s">
        <v>1622</v>
      </c>
      <c r="C813" s="7" t="s">
        <v>1516</v>
      </c>
      <c r="D813" s="18" t="s">
        <v>27</v>
      </c>
      <c r="E813" s="18">
        <v>7181824</v>
      </c>
      <c r="F813" s="7">
        <v>5483</v>
      </c>
      <c r="G813" s="7">
        <v>25</v>
      </c>
      <c r="H813" s="18">
        <f t="shared" si="72"/>
        <v>137075</v>
      </c>
      <c r="I813" s="18">
        <f t="shared" si="73"/>
        <v>3900</v>
      </c>
      <c r="J813" s="18">
        <f t="shared" si="74"/>
        <v>21383700</v>
      </c>
      <c r="K813" s="18">
        <f t="shared" si="75"/>
        <v>1.9086376942681969E-2</v>
      </c>
      <c r="L813" s="18">
        <f t="shared" si="76"/>
        <v>2.9774748030583873</v>
      </c>
      <c r="N813">
        <v>65</v>
      </c>
      <c r="P813">
        <v>5483</v>
      </c>
      <c r="Q813">
        <f t="shared" si="77"/>
        <v>0</v>
      </c>
    </row>
    <row r="814" spans="1:17">
      <c r="A814" s="18">
        <v>808</v>
      </c>
      <c r="B814" s="18" t="s">
        <v>1622</v>
      </c>
      <c r="C814" s="7" t="s">
        <v>1517</v>
      </c>
      <c r="D814" s="18" t="s">
        <v>27</v>
      </c>
      <c r="E814" s="18">
        <v>7181824</v>
      </c>
      <c r="F814" s="7">
        <v>1182</v>
      </c>
      <c r="G814" s="7">
        <v>13</v>
      </c>
      <c r="H814" s="18">
        <f t="shared" si="72"/>
        <v>15366</v>
      </c>
      <c r="I814" s="18">
        <f t="shared" si="73"/>
        <v>2640</v>
      </c>
      <c r="J814" s="18">
        <f t="shared" si="74"/>
        <v>3120480</v>
      </c>
      <c r="K814" s="18">
        <f t="shared" si="75"/>
        <v>2.1395678869323446E-3</v>
      </c>
      <c r="L814" s="18">
        <f t="shared" si="76"/>
        <v>0.43449686319241465</v>
      </c>
      <c r="N814">
        <v>44</v>
      </c>
      <c r="P814">
        <v>1182</v>
      </c>
      <c r="Q814">
        <f t="shared" si="77"/>
        <v>0</v>
      </c>
    </row>
    <row r="815" spans="1:17">
      <c r="A815" s="18">
        <v>809</v>
      </c>
      <c r="B815" s="18" t="s">
        <v>1622</v>
      </c>
      <c r="C815" s="7" t="s">
        <v>1518</v>
      </c>
      <c r="D815" s="18" t="s">
        <v>27</v>
      </c>
      <c r="E815" s="18">
        <v>7181824</v>
      </c>
      <c r="F815" s="7">
        <v>3795</v>
      </c>
      <c r="G815" s="7">
        <v>32</v>
      </c>
      <c r="H815" s="18">
        <f t="shared" si="72"/>
        <v>121440</v>
      </c>
      <c r="I815" s="18">
        <f t="shared" si="73"/>
        <v>4800</v>
      </c>
      <c r="J815" s="18">
        <f t="shared" si="74"/>
        <v>18216000</v>
      </c>
      <c r="K815" s="18">
        <f t="shared" si="75"/>
        <v>1.6909353389890924E-2</v>
      </c>
      <c r="L815" s="18">
        <f t="shared" si="76"/>
        <v>2.5364030084836386</v>
      </c>
      <c r="N815">
        <v>80</v>
      </c>
      <c r="P815">
        <v>3795</v>
      </c>
      <c r="Q815">
        <f t="shared" si="77"/>
        <v>0</v>
      </c>
    </row>
    <row r="816" spans="1:17">
      <c r="A816" s="18">
        <v>810</v>
      </c>
      <c r="B816" s="18" t="s">
        <v>1622</v>
      </c>
      <c r="C816" s="7" t="s">
        <v>1519</v>
      </c>
      <c r="D816" s="18" t="s">
        <v>27</v>
      </c>
      <c r="E816" s="18">
        <v>7181824</v>
      </c>
      <c r="F816" s="7">
        <v>5265</v>
      </c>
      <c r="G816" s="7">
        <v>18</v>
      </c>
      <c r="H816" s="18">
        <f t="shared" si="72"/>
        <v>94770</v>
      </c>
      <c r="I816" s="18">
        <f t="shared" si="73"/>
        <v>3120</v>
      </c>
      <c r="J816" s="18">
        <f t="shared" si="74"/>
        <v>16426800</v>
      </c>
      <c r="K816" s="18">
        <f t="shared" si="75"/>
        <v>1.3195812094531974E-2</v>
      </c>
      <c r="L816" s="18">
        <f t="shared" si="76"/>
        <v>2.2872740963855422</v>
      </c>
      <c r="N816">
        <v>52</v>
      </c>
      <c r="P816">
        <v>5265</v>
      </c>
      <c r="Q816">
        <f t="shared" si="77"/>
        <v>0</v>
      </c>
    </row>
    <row r="817" spans="1:17">
      <c r="A817" s="18">
        <v>811</v>
      </c>
      <c r="B817" s="18" t="s">
        <v>1622</v>
      </c>
      <c r="C817" s="7" t="s">
        <v>1520</v>
      </c>
      <c r="D817" s="18" t="s">
        <v>27</v>
      </c>
      <c r="E817" s="18">
        <v>7181824</v>
      </c>
      <c r="F817" s="7">
        <v>4408</v>
      </c>
      <c r="G817" s="7">
        <v>19</v>
      </c>
      <c r="H817" s="18">
        <f t="shared" si="72"/>
        <v>83752</v>
      </c>
      <c r="I817" s="18">
        <f t="shared" si="73"/>
        <v>2400</v>
      </c>
      <c r="J817" s="18">
        <f t="shared" si="74"/>
        <v>10579200</v>
      </c>
      <c r="K817" s="18">
        <f t="shared" si="75"/>
        <v>1.1661661438654025E-2</v>
      </c>
      <c r="L817" s="18">
        <f t="shared" si="76"/>
        <v>1.4730519711984031</v>
      </c>
      <c r="N817">
        <v>40</v>
      </c>
      <c r="P817">
        <v>4408</v>
      </c>
      <c r="Q817">
        <f t="shared" si="77"/>
        <v>0</v>
      </c>
    </row>
    <row r="818" spans="1:17">
      <c r="A818" s="18">
        <v>812</v>
      </c>
      <c r="B818" s="18" t="s">
        <v>1622</v>
      </c>
      <c r="C818" s="7" t="s">
        <v>1521</v>
      </c>
      <c r="D818" s="18" t="s">
        <v>27</v>
      </c>
      <c r="E818" s="18">
        <v>7181824</v>
      </c>
      <c r="F818" s="7">
        <v>6737</v>
      </c>
      <c r="G818" s="7">
        <v>39</v>
      </c>
      <c r="H818" s="18">
        <f t="shared" si="72"/>
        <v>262743</v>
      </c>
      <c r="I818" s="18">
        <f t="shared" si="73"/>
        <v>5760</v>
      </c>
      <c r="J818" s="18">
        <f t="shared" si="74"/>
        <v>38805120</v>
      </c>
      <c r="K818" s="18">
        <f t="shared" si="75"/>
        <v>3.6584438716404079E-2</v>
      </c>
      <c r="L818" s="18">
        <f t="shared" si="76"/>
        <v>5.4032401796535252</v>
      </c>
      <c r="N818">
        <v>96</v>
      </c>
      <c r="P818">
        <v>6737</v>
      </c>
      <c r="Q818">
        <f t="shared" si="77"/>
        <v>0</v>
      </c>
    </row>
    <row r="819" spans="1:17">
      <c r="A819" s="18">
        <v>813</v>
      </c>
      <c r="B819" s="18" t="s">
        <v>1622</v>
      </c>
      <c r="C819" s="7" t="s">
        <v>1522</v>
      </c>
      <c r="D819" s="18" t="s">
        <v>27</v>
      </c>
      <c r="E819" s="18">
        <v>7181824</v>
      </c>
      <c r="F819" s="7">
        <v>5706</v>
      </c>
      <c r="G819" s="7">
        <v>22</v>
      </c>
      <c r="H819" s="18">
        <f t="shared" si="72"/>
        <v>125532</v>
      </c>
      <c r="I819" s="18">
        <f t="shared" si="73"/>
        <v>3780</v>
      </c>
      <c r="J819" s="18">
        <f t="shared" si="74"/>
        <v>21568680</v>
      </c>
      <c r="K819" s="18">
        <f t="shared" si="75"/>
        <v>1.7479125080202468E-2</v>
      </c>
      <c r="L819" s="18">
        <f t="shared" si="76"/>
        <v>3.0032314910529694</v>
      </c>
      <c r="N819">
        <v>63</v>
      </c>
      <c r="P819">
        <v>5706</v>
      </c>
      <c r="Q819">
        <f t="shared" si="77"/>
        <v>0</v>
      </c>
    </row>
    <row r="820" spans="1:17">
      <c r="A820" s="18">
        <v>814</v>
      </c>
      <c r="B820" s="18" t="s">
        <v>1622</v>
      </c>
      <c r="C820" s="7" t="s">
        <v>1523</v>
      </c>
      <c r="D820" s="18" t="s">
        <v>27</v>
      </c>
      <c r="E820" s="18">
        <v>7181824</v>
      </c>
      <c r="F820" s="7">
        <v>4730</v>
      </c>
      <c r="G820" s="7">
        <v>29</v>
      </c>
      <c r="H820" s="18">
        <f t="shared" si="72"/>
        <v>137170</v>
      </c>
      <c r="I820" s="18">
        <f t="shared" si="73"/>
        <v>5280</v>
      </c>
      <c r="J820" s="18">
        <f t="shared" si="74"/>
        <v>24974400</v>
      </c>
      <c r="K820" s="18">
        <f t="shared" si="75"/>
        <v>1.9099604780067014E-2</v>
      </c>
      <c r="L820" s="18">
        <f t="shared" si="76"/>
        <v>3.4774452840949599</v>
      </c>
      <c r="N820">
        <v>88</v>
      </c>
      <c r="P820">
        <v>4730</v>
      </c>
      <c r="Q820">
        <f t="shared" si="77"/>
        <v>0</v>
      </c>
    </row>
    <row r="821" spans="1:17">
      <c r="A821" s="18">
        <v>815</v>
      </c>
      <c r="B821" s="18" t="s">
        <v>1622</v>
      </c>
      <c r="C821" s="7" t="s">
        <v>1524</v>
      </c>
      <c r="D821" s="18" t="s">
        <v>27</v>
      </c>
      <c r="E821" s="18">
        <v>7181824</v>
      </c>
      <c r="F821" s="7">
        <v>5706</v>
      </c>
      <c r="G821" s="7">
        <v>24</v>
      </c>
      <c r="H821" s="18">
        <f t="shared" si="72"/>
        <v>136944</v>
      </c>
      <c r="I821" s="18">
        <f t="shared" si="73"/>
        <v>3000</v>
      </c>
      <c r="J821" s="18">
        <f t="shared" si="74"/>
        <v>17118000</v>
      </c>
      <c r="K821" s="18">
        <f t="shared" si="75"/>
        <v>1.9068136451129963E-2</v>
      </c>
      <c r="L821" s="18">
        <f t="shared" si="76"/>
        <v>2.3835170563912453</v>
      </c>
      <c r="N821">
        <v>50</v>
      </c>
      <c r="P821">
        <v>5706</v>
      </c>
      <c r="Q821">
        <f t="shared" si="77"/>
        <v>0</v>
      </c>
    </row>
    <row r="822" spans="1:17">
      <c r="A822" s="18">
        <v>816</v>
      </c>
      <c r="B822" s="18" t="s">
        <v>1622</v>
      </c>
      <c r="C822" s="7" t="s">
        <v>1525</v>
      </c>
      <c r="D822" s="18" t="s">
        <v>27</v>
      </c>
      <c r="E822" s="18">
        <v>7181824</v>
      </c>
      <c r="F822" s="7">
        <v>4932</v>
      </c>
      <c r="G822" s="7">
        <v>20</v>
      </c>
      <c r="H822" s="18">
        <f t="shared" si="72"/>
        <v>98640</v>
      </c>
      <c r="I822" s="18">
        <f t="shared" si="73"/>
        <v>3180</v>
      </c>
      <c r="J822" s="18">
        <f t="shared" si="74"/>
        <v>15683760</v>
      </c>
      <c r="K822" s="18">
        <f t="shared" si="75"/>
        <v>1.3734672417480573E-2</v>
      </c>
      <c r="L822" s="18">
        <f t="shared" si="76"/>
        <v>2.1838129143794109</v>
      </c>
      <c r="N822">
        <v>53</v>
      </c>
      <c r="P822">
        <v>4932</v>
      </c>
      <c r="Q822">
        <f t="shared" si="77"/>
        <v>0</v>
      </c>
    </row>
    <row r="823" spans="1:17">
      <c r="A823" s="18">
        <v>817</v>
      </c>
      <c r="B823" s="18" t="s">
        <v>1622</v>
      </c>
      <c r="C823" s="7" t="s">
        <v>1526</v>
      </c>
      <c r="D823" s="18" t="s">
        <v>27</v>
      </c>
      <c r="E823" s="18">
        <v>7181824</v>
      </c>
      <c r="F823" s="7">
        <v>2150</v>
      </c>
      <c r="G823" s="7">
        <v>13</v>
      </c>
      <c r="H823" s="18">
        <f t="shared" si="72"/>
        <v>27950</v>
      </c>
      <c r="I823" s="18">
        <f t="shared" si="73"/>
        <v>2100</v>
      </c>
      <c r="J823" s="18">
        <f t="shared" si="74"/>
        <v>4515000</v>
      </c>
      <c r="K823" s="18">
        <f t="shared" si="75"/>
        <v>3.891768999073216E-3</v>
      </c>
      <c r="L823" s="18">
        <f t="shared" si="76"/>
        <v>0.62867037677336568</v>
      </c>
      <c r="N823">
        <v>35</v>
      </c>
      <c r="P823">
        <v>2150</v>
      </c>
      <c r="Q823">
        <f t="shared" si="77"/>
        <v>0</v>
      </c>
    </row>
    <row r="824" spans="1:17">
      <c r="A824" s="18">
        <v>818</v>
      </c>
      <c r="B824" s="18" t="s">
        <v>1622</v>
      </c>
      <c r="C824" s="7" t="s">
        <v>1527</v>
      </c>
      <c r="D824" s="18" t="s">
        <v>27</v>
      </c>
      <c r="E824" s="18">
        <v>7181824</v>
      </c>
      <c r="F824" s="7">
        <v>5367</v>
      </c>
      <c r="G824" s="7">
        <v>28</v>
      </c>
      <c r="H824" s="18">
        <f t="shared" si="72"/>
        <v>150276</v>
      </c>
      <c r="I824" s="18">
        <f t="shared" si="73"/>
        <v>3600</v>
      </c>
      <c r="J824" s="18">
        <f t="shared" si="74"/>
        <v>19321200</v>
      </c>
      <c r="K824" s="18">
        <f t="shared" si="75"/>
        <v>2.092448937762886E-2</v>
      </c>
      <c r="L824" s="18">
        <f t="shared" si="76"/>
        <v>2.6902914914094245</v>
      </c>
      <c r="N824">
        <v>60</v>
      </c>
      <c r="P824">
        <v>5367</v>
      </c>
      <c r="Q824">
        <f t="shared" si="77"/>
        <v>0</v>
      </c>
    </row>
    <row r="825" spans="1:17">
      <c r="A825" s="18">
        <v>819</v>
      </c>
      <c r="B825" s="18" t="s">
        <v>1622</v>
      </c>
      <c r="C825" s="7" t="s">
        <v>1528</v>
      </c>
      <c r="D825" s="18" t="s">
        <v>27</v>
      </c>
      <c r="E825" s="18">
        <v>7181824</v>
      </c>
      <c r="F825" s="7">
        <v>7302</v>
      </c>
      <c r="G825" s="7">
        <v>30</v>
      </c>
      <c r="H825" s="18">
        <f t="shared" si="72"/>
        <v>219060</v>
      </c>
      <c r="I825" s="18">
        <f t="shared" si="73"/>
        <v>1560</v>
      </c>
      <c r="J825" s="18">
        <f t="shared" si="74"/>
        <v>11391120</v>
      </c>
      <c r="K825" s="18">
        <f t="shared" si="75"/>
        <v>3.0502000605974192E-2</v>
      </c>
      <c r="L825" s="18">
        <f t="shared" si="76"/>
        <v>1.586104031510658</v>
      </c>
      <c r="N825">
        <v>26</v>
      </c>
      <c r="P825">
        <v>7302</v>
      </c>
      <c r="Q825">
        <f t="shared" si="77"/>
        <v>0</v>
      </c>
    </row>
    <row r="826" spans="1:17">
      <c r="A826" s="18">
        <v>820</v>
      </c>
      <c r="B826" s="18" t="s">
        <v>1622</v>
      </c>
      <c r="C826" s="7" t="s">
        <v>1529</v>
      </c>
      <c r="D826" s="18" t="s">
        <v>27</v>
      </c>
      <c r="E826" s="18">
        <v>7181824</v>
      </c>
      <c r="F826" s="7">
        <v>6950</v>
      </c>
      <c r="G826" s="7">
        <v>14</v>
      </c>
      <c r="H826" s="18">
        <f t="shared" si="72"/>
        <v>97300</v>
      </c>
      <c r="I826" s="18">
        <f t="shared" si="73"/>
        <v>1980</v>
      </c>
      <c r="J826" s="18">
        <f t="shared" si="74"/>
        <v>13761000</v>
      </c>
      <c r="K826" s="18">
        <f t="shared" si="75"/>
        <v>1.3548090290154701E-2</v>
      </c>
      <c r="L826" s="18">
        <f t="shared" si="76"/>
        <v>1.9160870553218792</v>
      </c>
      <c r="N826">
        <v>33</v>
      </c>
      <c r="P826">
        <v>6950</v>
      </c>
      <c r="Q826">
        <f t="shared" si="77"/>
        <v>0</v>
      </c>
    </row>
    <row r="827" spans="1:17">
      <c r="A827" s="18">
        <v>821</v>
      </c>
      <c r="B827" s="18" t="s">
        <v>1622</v>
      </c>
      <c r="C827" s="7" t="s">
        <v>1530</v>
      </c>
      <c r="D827" s="18" t="s">
        <v>27</v>
      </c>
      <c r="E827" s="18">
        <v>7181824</v>
      </c>
      <c r="F827" s="7">
        <v>9345</v>
      </c>
      <c r="G827" s="7">
        <v>49</v>
      </c>
      <c r="H827" s="18">
        <f t="shared" si="72"/>
        <v>457905</v>
      </c>
      <c r="I827" s="18">
        <f t="shared" si="73"/>
        <v>5700</v>
      </c>
      <c r="J827" s="18">
        <f t="shared" si="74"/>
        <v>53266500</v>
      </c>
      <c r="K827" s="18">
        <f t="shared" si="75"/>
        <v>6.3758872397875532E-2</v>
      </c>
      <c r="L827" s="18">
        <f t="shared" si="76"/>
        <v>7.4168484217936834</v>
      </c>
      <c r="N827">
        <v>95</v>
      </c>
      <c r="P827">
        <v>9345</v>
      </c>
      <c r="Q827">
        <f t="shared" si="77"/>
        <v>0</v>
      </c>
    </row>
    <row r="828" spans="1:17">
      <c r="A828" s="18">
        <v>822</v>
      </c>
      <c r="B828" s="18" t="s">
        <v>1622</v>
      </c>
      <c r="C828" s="7" t="s">
        <v>1531</v>
      </c>
      <c r="D828" s="18" t="s">
        <v>27</v>
      </c>
      <c r="E828" s="18">
        <v>7181824</v>
      </c>
      <c r="F828" s="7">
        <v>6494</v>
      </c>
      <c r="G828" s="7">
        <v>19</v>
      </c>
      <c r="H828" s="18">
        <f t="shared" si="72"/>
        <v>123386</v>
      </c>
      <c r="I828" s="18">
        <f t="shared" si="73"/>
        <v>1200</v>
      </c>
      <c r="J828" s="18">
        <f t="shared" si="74"/>
        <v>7792800</v>
      </c>
      <c r="K828" s="18">
        <f t="shared" si="75"/>
        <v>1.7180315195694018E-2</v>
      </c>
      <c r="L828" s="18">
        <f t="shared" si="76"/>
        <v>1.0850725386754116</v>
      </c>
      <c r="N828">
        <v>20</v>
      </c>
      <c r="P828">
        <v>6494</v>
      </c>
      <c r="Q828">
        <f t="shared" si="77"/>
        <v>0</v>
      </c>
    </row>
    <row r="829" spans="1:17">
      <c r="A829" s="18">
        <v>823</v>
      </c>
      <c r="B829" s="18" t="s">
        <v>1622</v>
      </c>
      <c r="C829" s="7" t="s">
        <v>1532</v>
      </c>
      <c r="D829" s="18" t="s">
        <v>27</v>
      </c>
      <c r="E829" s="18">
        <v>7181824</v>
      </c>
      <c r="F829" s="7">
        <v>5311</v>
      </c>
      <c r="G829" s="7">
        <v>16</v>
      </c>
      <c r="H829" s="18">
        <f t="shared" si="72"/>
        <v>84976</v>
      </c>
      <c r="I829" s="18">
        <f t="shared" si="73"/>
        <v>2460</v>
      </c>
      <c r="J829" s="18">
        <f t="shared" si="74"/>
        <v>13065060</v>
      </c>
      <c r="K829" s="18">
        <f t="shared" si="75"/>
        <v>1.1832091680330791E-2</v>
      </c>
      <c r="L829" s="18">
        <f t="shared" si="76"/>
        <v>1.8191840958508592</v>
      </c>
      <c r="N829">
        <v>41</v>
      </c>
      <c r="P829">
        <v>5311</v>
      </c>
      <c r="Q829">
        <f t="shared" si="77"/>
        <v>0</v>
      </c>
    </row>
    <row r="830" spans="1:17">
      <c r="A830" s="18">
        <v>824</v>
      </c>
      <c r="B830" s="18" t="s">
        <v>1622</v>
      </c>
      <c r="C830" s="7" t="s">
        <v>1533</v>
      </c>
      <c r="D830" s="18" t="s">
        <v>27</v>
      </c>
      <c r="E830" s="18">
        <v>7181824</v>
      </c>
      <c r="F830" s="7">
        <v>4175</v>
      </c>
      <c r="G830" s="7">
        <v>12</v>
      </c>
      <c r="H830" s="18">
        <f t="shared" si="72"/>
        <v>50100</v>
      </c>
      <c r="I830" s="18">
        <f t="shared" si="73"/>
        <v>2760</v>
      </c>
      <c r="J830" s="18">
        <f t="shared" si="74"/>
        <v>11523000</v>
      </c>
      <c r="K830" s="18">
        <f t="shared" si="75"/>
        <v>6.975943715691167E-3</v>
      </c>
      <c r="L830" s="18">
        <f t="shared" si="76"/>
        <v>1.6044670546089683</v>
      </c>
      <c r="N830">
        <v>46</v>
      </c>
      <c r="P830">
        <v>4175</v>
      </c>
      <c r="Q830">
        <f t="shared" si="77"/>
        <v>0</v>
      </c>
    </row>
    <row r="831" spans="1:17">
      <c r="A831" s="18">
        <v>825</v>
      </c>
      <c r="B831" s="18" t="s">
        <v>1622</v>
      </c>
      <c r="C831" s="7" t="s">
        <v>366</v>
      </c>
      <c r="D831" s="18" t="s">
        <v>27</v>
      </c>
      <c r="E831" s="18">
        <v>7181824</v>
      </c>
      <c r="F831" s="7">
        <v>2508</v>
      </c>
      <c r="G831" s="7">
        <v>13</v>
      </c>
      <c r="H831" s="18">
        <f t="shared" si="72"/>
        <v>32604</v>
      </c>
      <c r="I831" s="18">
        <f t="shared" si="73"/>
        <v>2340</v>
      </c>
      <c r="J831" s="18">
        <f t="shared" si="74"/>
        <v>5868720</v>
      </c>
      <c r="K831" s="18">
        <f t="shared" si="75"/>
        <v>4.5397937905468028E-3</v>
      </c>
      <c r="L831" s="18">
        <f t="shared" si="76"/>
        <v>0.81716288229842449</v>
      </c>
      <c r="N831">
        <v>39</v>
      </c>
      <c r="P831">
        <v>2508</v>
      </c>
      <c r="Q831">
        <f t="shared" si="77"/>
        <v>0</v>
      </c>
    </row>
    <row r="832" spans="1:17">
      <c r="A832" s="18">
        <v>826</v>
      </c>
      <c r="B832" s="18" t="s">
        <v>1622</v>
      </c>
      <c r="C832" s="7" t="s">
        <v>1534</v>
      </c>
      <c r="D832" s="18" t="s">
        <v>27</v>
      </c>
      <c r="E832" s="18">
        <v>7181824</v>
      </c>
      <c r="F832" s="7">
        <v>3078</v>
      </c>
      <c r="G832" s="7">
        <v>15</v>
      </c>
      <c r="H832" s="18">
        <f t="shared" ref="H832:H887" si="78">G832*F832</f>
        <v>46170</v>
      </c>
      <c r="I832" s="18">
        <f t="shared" ref="I832:I887" si="79">N832*60</f>
        <v>2640</v>
      </c>
      <c r="J832" s="18">
        <f t="shared" ref="J832:J887" si="80">I832*F832</f>
        <v>8125920</v>
      </c>
      <c r="K832" s="18">
        <f t="shared" ref="K832:K887" si="81">H832/E832</f>
        <v>6.428728969130962E-3</v>
      </c>
      <c r="L832" s="18">
        <f t="shared" ref="L832:L887" si="82">J832/E832</f>
        <v>1.1314562985670493</v>
      </c>
      <c r="N832">
        <v>44</v>
      </c>
      <c r="P832">
        <v>3078</v>
      </c>
      <c r="Q832">
        <f t="shared" si="77"/>
        <v>0</v>
      </c>
    </row>
    <row r="833" spans="1:17">
      <c r="A833" s="18">
        <v>827</v>
      </c>
      <c r="B833" s="18" t="s">
        <v>1622</v>
      </c>
      <c r="C833" s="7" t="s">
        <v>1535</v>
      </c>
      <c r="D833" s="18" t="s">
        <v>27</v>
      </c>
      <c r="E833" s="18">
        <v>7181824</v>
      </c>
      <c r="F833" s="7">
        <v>2631</v>
      </c>
      <c r="G833" s="7">
        <v>13</v>
      </c>
      <c r="H833" s="18">
        <f t="shared" si="78"/>
        <v>34203</v>
      </c>
      <c r="I833" s="18">
        <f t="shared" si="79"/>
        <v>2160</v>
      </c>
      <c r="J833" s="18">
        <f t="shared" si="80"/>
        <v>5682960</v>
      </c>
      <c r="K833" s="18">
        <f t="shared" si="81"/>
        <v>4.7624391797961071E-3</v>
      </c>
      <c r="L833" s="18">
        <f t="shared" si="82"/>
        <v>0.79129758679689166</v>
      </c>
      <c r="N833">
        <v>36</v>
      </c>
      <c r="P833">
        <v>2631</v>
      </c>
      <c r="Q833">
        <f t="shared" si="77"/>
        <v>0</v>
      </c>
    </row>
    <row r="834" spans="1:17">
      <c r="A834" s="18">
        <v>828</v>
      </c>
      <c r="B834" s="18" t="s">
        <v>1622</v>
      </c>
      <c r="C834" s="7" t="s">
        <v>1536</v>
      </c>
      <c r="D834" s="18" t="s">
        <v>27</v>
      </c>
      <c r="E834" s="18">
        <v>7181824</v>
      </c>
      <c r="F834" s="7">
        <v>6585</v>
      </c>
      <c r="G834" s="7">
        <v>20</v>
      </c>
      <c r="H834" s="18">
        <f t="shared" si="78"/>
        <v>131700</v>
      </c>
      <c r="I834" s="18">
        <f t="shared" si="79"/>
        <v>2580</v>
      </c>
      <c r="J834" s="18">
        <f t="shared" si="80"/>
        <v>16989300</v>
      </c>
      <c r="K834" s="18">
        <f t="shared" si="81"/>
        <v>1.8337959827475582E-2</v>
      </c>
      <c r="L834" s="18">
        <f t="shared" si="82"/>
        <v>2.36559681774435</v>
      </c>
      <c r="N834">
        <v>43</v>
      </c>
      <c r="P834">
        <v>6585</v>
      </c>
      <c r="Q834">
        <f t="shared" si="77"/>
        <v>0</v>
      </c>
    </row>
    <row r="835" spans="1:17">
      <c r="A835" s="18">
        <v>829</v>
      </c>
      <c r="B835" s="18" t="s">
        <v>1622</v>
      </c>
      <c r="C835" s="7" t="s">
        <v>1537</v>
      </c>
      <c r="D835" s="18" t="s">
        <v>27</v>
      </c>
      <c r="E835" s="18">
        <v>7181824</v>
      </c>
      <c r="F835" s="7">
        <v>5355</v>
      </c>
      <c r="G835" s="7">
        <v>14</v>
      </c>
      <c r="H835" s="18">
        <f t="shared" si="78"/>
        <v>74970</v>
      </c>
      <c r="I835" s="18">
        <f t="shared" si="79"/>
        <v>2040</v>
      </c>
      <c r="J835" s="18">
        <f t="shared" si="80"/>
        <v>10924200</v>
      </c>
      <c r="K835" s="18">
        <f t="shared" si="81"/>
        <v>1.0438852302701931E-2</v>
      </c>
      <c r="L835" s="18">
        <f t="shared" si="82"/>
        <v>1.5210899069651387</v>
      </c>
      <c r="N835">
        <v>34</v>
      </c>
      <c r="P835">
        <v>5355</v>
      </c>
      <c r="Q835">
        <f t="shared" si="77"/>
        <v>0</v>
      </c>
    </row>
    <row r="836" spans="1:17">
      <c r="A836" s="18">
        <v>830</v>
      </c>
      <c r="B836" s="18" t="s">
        <v>1622</v>
      </c>
      <c r="C836" s="7" t="s">
        <v>1538</v>
      </c>
      <c r="D836" s="18" t="s">
        <v>27</v>
      </c>
      <c r="E836" s="18">
        <v>7181824</v>
      </c>
      <c r="F836" s="7">
        <v>3912</v>
      </c>
      <c r="G836" s="7">
        <v>24</v>
      </c>
      <c r="H836" s="18">
        <f t="shared" si="78"/>
        <v>93888</v>
      </c>
      <c r="I836" s="18">
        <f t="shared" si="79"/>
        <v>4140</v>
      </c>
      <c r="J836" s="18">
        <f t="shared" si="80"/>
        <v>16195680</v>
      </c>
      <c r="K836" s="18">
        <f t="shared" si="81"/>
        <v>1.3073002067441363E-2</v>
      </c>
      <c r="L836" s="18">
        <f t="shared" si="82"/>
        <v>2.255092856633635</v>
      </c>
      <c r="N836">
        <v>69</v>
      </c>
      <c r="P836">
        <v>3912</v>
      </c>
      <c r="Q836">
        <f t="shared" si="77"/>
        <v>0</v>
      </c>
    </row>
    <row r="837" spans="1:17">
      <c r="A837" s="18">
        <v>831</v>
      </c>
      <c r="B837" s="18" t="s">
        <v>1622</v>
      </c>
      <c r="C837" s="7" t="s">
        <v>1539</v>
      </c>
      <c r="D837" s="18" t="s">
        <v>27</v>
      </c>
      <c r="E837" s="18">
        <v>7181824</v>
      </c>
      <c r="F837" s="7">
        <v>4482</v>
      </c>
      <c r="G837" s="7">
        <v>19</v>
      </c>
      <c r="H837" s="18">
        <f t="shared" si="78"/>
        <v>85158</v>
      </c>
      <c r="I837" s="18">
        <f t="shared" si="79"/>
        <v>4080</v>
      </c>
      <c r="J837" s="18">
        <f t="shared" si="80"/>
        <v>18286560</v>
      </c>
      <c r="K837" s="18">
        <f t="shared" si="81"/>
        <v>1.1857433431952663E-2</v>
      </c>
      <c r="L837" s="18">
        <f t="shared" si="82"/>
        <v>2.5462278106508878</v>
      </c>
      <c r="N837">
        <v>68</v>
      </c>
      <c r="P837">
        <v>4482</v>
      </c>
      <c r="Q837">
        <f t="shared" si="77"/>
        <v>0</v>
      </c>
    </row>
    <row r="838" spans="1:17">
      <c r="A838" s="18">
        <v>832</v>
      </c>
      <c r="B838" s="18" t="s">
        <v>1622</v>
      </c>
      <c r="C838" s="7" t="s">
        <v>1540</v>
      </c>
      <c r="D838" s="18" t="s">
        <v>27</v>
      </c>
      <c r="E838" s="18">
        <v>7181824</v>
      </c>
      <c r="F838" s="7">
        <v>4630</v>
      </c>
      <c r="G838" s="7">
        <v>26</v>
      </c>
      <c r="H838" s="18">
        <f t="shared" si="78"/>
        <v>120380</v>
      </c>
      <c r="I838" s="18">
        <f t="shared" si="79"/>
        <v>5520</v>
      </c>
      <c r="J838" s="18">
        <f t="shared" si="80"/>
        <v>25557600</v>
      </c>
      <c r="K838" s="18">
        <f t="shared" si="81"/>
        <v>1.6761758572752548E-2</v>
      </c>
      <c r="L838" s="18">
        <f t="shared" si="82"/>
        <v>3.558650281599772</v>
      </c>
      <c r="N838">
        <v>92</v>
      </c>
      <c r="P838">
        <v>4630</v>
      </c>
      <c r="Q838">
        <f t="shared" si="77"/>
        <v>0</v>
      </c>
    </row>
    <row r="839" spans="1:17">
      <c r="A839" s="18">
        <v>833</v>
      </c>
      <c r="B839" s="18" t="s">
        <v>1622</v>
      </c>
      <c r="C839" s="7" t="s">
        <v>1541</v>
      </c>
      <c r="D839" s="18" t="s">
        <v>27</v>
      </c>
      <c r="E839" s="18">
        <v>7181824</v>
      </c>
      <c r="F839" s="7">
        <v>6377</v>
      </c>
      <c r="G839" s="7">
        <v>28</v>
      </c>
      <c r="H839" s="18">
        <f t="shared" si="78"/>
        <v>178556</v>
      </c>
      <c r="I839" s="18">
        <f t="shared" si="79"/>
        <v>4200</v>
      </c>
      <c r="J839" s="18">
        <f t="shared" si="80"/>
        <v>26783400</v>
      </c>
      <c r="K839" s="18">
        <f t="shared" si="81"/>
        <v>2.4862207706565907E-2</v>
      </c>
      <c r="L839" s="18">
        <f t="shared" si="82"/>
        <v>3.7293311559848861</v>
      </c>
      <c r="N839">
        <v>70</v>
      </c>
      <c r="P839">
        <v>6377</v>
      </c>
      <c r="Q839">
        <f t="shared" si="77"/>
        <v>0</v>
      </c>
    </row>
    <row r="840" spans="1:17">
      <c r="A840" s="18">
        <v>834</v>
      </c>
      <c r="B840" s="18" t="s">
        <v>1622</v>
      </c>
      <c r="C840" s="7" t="s">
        <v>1542</v>
      </c>
      <c r="D840" s="18" t="s">
        <v>27</v>
      </c>
      <c r="E840" s="18">
        <v>7181824</v>
      </c>
      <c r="F840" s="7">
        <v>2237</v>
      </c>
      <c r="G840" s="7">
        <v>29</v>
      </c>
      <c r="H840" s="18">
        <f t="shared" si="78"/>
        <v>64873</v>
      </c>
      <c r="I840" s="18">
        <f t="shared" si="79"/>
        <v>4380</v>
      </c>
      <c r="J840" s="18">
        <f t="shared" si="80"/>
        <v>9798060</v>
      </c>
      <c r="K840" s="18">
        <f t="shared" si="81"/>
        <v>9.0329420492621382E-3</v>
      </c>
      <c r="L840" s="18">
        <f t="shared" si="82"/>
        <v>1.3642857301989022</v>
      </c>
      <c r="N840">
        <v>73</v>
      </c>
      <c r="P840">
        <v>2237</v>
      </c>
      <c r="Q840">
        <f t="shared" ref="Q840:Q887" si="83">P840-F840</f>
        <v>0</v>
      </c>
    </row>
    <row r="841" spans="1:17">
      <c r="A841" s="18">
        <v>835</v>
      </c>
      <c r="B841" s="18" t="s">
        <v>1622</v>
      </c>
      <c r="C841" s="7" t="s">
        <v>1543</v>
      </c>
      <c r="D841" s="18" t="s">
        <v>27</v>
      </c>
      <c r="E841" s="18">
        <v>7181824</v>
      </c>
      <c r="F841" s="7">
        <v>3261</v>
      </c>
      <c r="G841" s="7">
        <v>8</v>
      </c>
      <c r="H841" s="18">
        <f t="shared" si="78"/>
        <v>26088</v>
      </c>
      <c r="I841" s="18">
        <f t="shared" si="79"/>
        <v>1260</v>
      </c>
      <c r="J841" s="18">
        <f t="shared" si="80"/>
        <v>4108860</v>
      </c>
      <c r="K841" s="18">
        <f t="shared" si="81"/>
        <v>3.6325033863263707E-3</v>
      </c>
      <c r="L841" s="18">
        <f t="shared" si="82"/>
        <v>0.57211928334640338</v>
      </c>
      <c r="N841">
        <v>21</v>
      </c>
      <c r="P841">
        <v>3261</v>
      </c>
      <c r="Q841">
        <f t="shared" si="83"/>
        <v>0</v>
      </c>
    </row>
    <row r="842" spans="1:17">
      <c r="A842" s="18">
        <v>836</v>
      </c>
      <c r="B842" s="18" t="s">
        <v>1622</v>
      </c>
      <c r="C842" s="7" t="s">
        <v>1544</v>
      </c>
      <c r="D842" s="18" t="s">
        <v>27</v>
      </c>
      <c r="E842" s="18">
        <v>7181824</v>
      </c>
      <c r="F842" s="7">
        <v>7147</v>
      </c>
      <c r="G842" s="7">
        <v>15</v>
      </c>
      <c r="H842" s="18">
        <f t="shared" si="78"/>
        <v>107205</v>
      </c>
      <c r="I842" s="18">
        <f t="shared" si="79"/>
        <v>1080</v>
      </c>
      <c r="J842" s="18">
        <f t="shared" si="80"/>
        <v>7718760</v>
      </c>
      <c r="K842" s="18">
        <f t="shared" si="81"/>
        <v>1.4927266388037357E-2</v>
      </c>
      <c r="L842" s="18">
        <f t="shared" si="82"/>
        <v>1.0747631799386896</v>
      </c>
      <c r="N842">
        <v>18</v>
      </c>
      <c r="P842">
        <v>7147</v>
      </c>
      <c r="Q842">
        <f t="shared" si="83"/>
        <v>0</v>
      </c>
    </row>
    <row r="843" spans="1:17">
      <c r="A843" s="18">
        <v>837</v>
      </c>
      <c r="B843" s="18" t="s">
        <v>1622</v>
      </c>
      <c r="C843" s="7" t="s">
        <v>1545</v>
      </c>
      <c r="D843" s="18" t="s">
        <v>27</v>
      </c>
      <c r="E843" s="18">
        <v>7181824</v>
      </c>
      <c r="F843" s="7">
        <v>6209</v>
      </c>
      <c r="G843" s="7">
        <v>24</v>
      </c>
      <c r="H843" s="18">
        <f t="shared" si="78"/>
        <v>149016</v>
      </c>
      <c r="I843" s="18">
        <f t="shared" si="79"/>
        <v>3240</v>
      </c>
      <c r="J843" s="18">
        <f t="shared" si="80"/>
        <v>20117160</v>
      </c>
      <c r="K843" s="18">
        <f t="shared" si="81"/>
        <v>2.0749046481785129E-2</v>
      </c>
      <c r="L843" s="18">
        <f t="shared" si="82"/>
        <v>2.8011212750409924</v>
      </c>
      <c r="N843">
        <v>54</v>
      </c>
      <c r="P843">
        <v>6209</v>
      </c>
      <c r="Q843">
        <f t="shared" si="83"/>
        <v>0</v>
      </c>
    </row>
    <row r="844" spans="1:17">
      <c r="A844" s="18">
        <v>838</v>
      </c>
      <c r="B844" s="18" t="s">
        <v>1622</v>
      </c>
      <c r="C844" s="7" t="s">
        <v>1546</v>
      </c>
      <c r="D844" s="18" t="s">
        <v>27</v>
      </c>
      <c r="E844" s="18">
        <v>7181824</v>
      </c>
      <c r="F844" s="7">
        <v>3805</v>
      </c>
      <c r="G844" s="7">
        <v>9</v>
      </c>
      <c r="H844" s="18">
        <f t="shared" si="78"/>
        <v>34245</v>
      </c>
      <c r="I844" s="18">
        <f t="shared" si="79"/>
        <v>780</v>
      </c>
      <c r="J844" s="18">
        <f t="shared" si="80"/>
        <v>2967900</v>
      </c>
      <c r="K844" s="18">
        <f t="shared" si="81"/>
        <v>4.7682872763242321E-3</v>
      </c>
      <c r="L844" s="18">
        <f t="shared" si="82"/>
        <v>0.41325156394810009</v>
      </c>
      <c r="N844">
        <v>13</v>
      </c>
      <c r="P844">
        <v>3805</v>
      </c>
      <c r="Q844">
        <f t="shared" si="83"/>
        <v>0</v>
      </c>
    </row>
    <row r="845" spans="1:17">
      <c r="A845" s="18">
        <v>839</v>
      </c>
      <c r="B845" s="18" t="s">
        <v>1622</v>
      </c>
      <c r="C845" s="7" t="s">
        <v>1547</v>
      </c>
      <c r="D845" s="18" t="s">
        <v>27</v>
      </c>
      <c r="E845" s="18">
        <v>7181824</v>
      </c>
      <c r="F845" s="7">
        <v>5004</v>
      </c>
      <c r="G845" s="7">
        <v>8</v>
      </c>
      <c r="H845" s="18">
        <f t="shared" si="78"/>
        <v>40032</v>
      </c>
      <c r="I845" s="18">
        <f t="shared" si="79"/>
        <v>900</v>
      </c>
      <c r="J845" s="18">
        <f t="shared" si="80"/>
        <v>4503600</v>
      </c>
      <c r="K845" s="18">
        <f t="shared" si="81"/>
        <v>5.5740714336636483E-3</v>
      </c>
      <c r="L845" s="18">
        <f t="shared" si="82"/>
        <v>0.62708303628716044</v>
      </c>
      <c r="N845">
        <v>15</v>
      </c>
      <c r="P845">
        <v>5004</v>
      </c>
      <c r="Q845">
        <f t="shared" si="83"/>
        <v>0</v>
      </c>
    </row>
    <row r="846" spans="1:17">
      <c r="A846" s="18">
        <v>840</v>
      </c>
      <c r="B846" s="18" t="s">
        <v>1622</v>
      </c>
      <c r="C846" s="7" t="s">
        <v>1548</v>
      </c>
      <c r="D846" s="18" t="s">
        <v>27</v>
      </c>
      <c r="E846" s="18">
        <v>7181824</v>
      </c>
      <c r="F846" s="7">
        <v>4255</v>
      </c>
      <c r="G846" s="7">
        <v>7</v>
      </c>
      <c r="H846" s="18">
        <f t="shared" si="78"/>
        <v>29785</v>
      </c>
      <c r="I846" s="18">
        <f t="shared" si="79"/>
        <v>780</v>
      </c>
      <c r="J846" s="18">
        <f t="shared" si="80"/>
        <v>3318900</v>
      </c>
      <c r="K846" s="18">
        <f t="shared" si="81"/>
        <v>4.1472751211948386E-3</v>
      </c>
      <c r="L846" s="18">
        <f t="shared" si="82"/>
        <v>0.4621249420759963</v>
      </c>
      <c r="N846">
        <v>13</v>
      </c>
      <c r="P846">
        <v>4255</v>
      </c>
      <c r="Q846">
        <f t="shared" si="83"/>
        <v>0</v>
      </c>
    </row>
    <row r="847" spans="1:17">
      <c r="A847" s="18">
        <v>841</v>
      </c>
      <c r="B847" s="18" t="s">
        <v>1622</v>
      </c>
      <c r="C847" s="7" t="s">
        <v>1549</v>
      </c>
      <c r="D847" s="18" t="s">
        <v>27</v>
      </c>
      <c r="E847" s="18">
        <v>7181824</v>
      </c>
      <c r="F847" s="7">
        <v>5833</v>
      </c>
      <c r="G847" s="7">
        <v>36</v>
      </c>
      <c r="H847" s="18">
        <f t="shared" si="78"/>
        <v>209988</v>
      </c>
      <c r="I847" s="18">
        <f t="shared" si="79"/>
        <v>3900</v>
      </c>
      <c r="J847" s="18">
        <f t="shared" si="80"/>
        <v>22748700</v>
      </c>
      <c r="K847" s="18">
        <f t="shared" si="81"/>
        <v>2.9238811755899336E-2</v>
      </c>
      <c r="L847" s="18">
        <f t="shared" si="82"/>
        <v>3.1675379402224282</v>
      </c>
      <c r="N847">
        <v>65</v>
      </c>
      <c r="P847">
        <v>5833</v>
      </c>
      <c r="Q847">
        <f t="shared" si="83"/>
        <v>0</v>
      </c>
    </row>
    <row r="848" spans="1:17">
      <c r="A848" s="18">
        <v>842</v>
      </c>
      <c r="B848" s="18" t="s">
        <v>1622</v>
      </c>
      <c r="C848" s="7" t="s">
        <v>1550</v>
      </c>
      <c r="D848" s="18" t="s">
        <v>27</v>
      </c>
      <c r="E848" s="18">
        <v>7181824</v>
      </c>
      <c r="F848" s="7">
        <v>4092</v>
      </c>
      <c r="G848" s="7">
        <v>14</v>
      </c>
      <c r="H848" s="18">
        <f t="shared" si="78"/>
        <v>57288</v>
      </c>
      <c r="I848" s="18">
        <f t="shared" si="79"/>
        <v>1980</v>
      </c>
      <c r="J848" s="18">
        <f t="shared" si="80"/>
        <v>8102160</v>
      </c>
      <c r="K848" s="18">
        <f t="shared" si="81"/>
        <v>7.9768036643615876E-3</v>
      </c>
      <c r="L848" s="18">
        <f t="shared" si="82"/>
        <v>1.1281479468168532</v>
      </c>
      <c r="N848">
        <v>33</v>
      </c>
      <c r="P848">
        <v>4092</v>
      </c>
      <c r="Q848">
        <f t="shared" si="83"/>
        <v>0</v>
      </c>
    </row>
    <row r="849" spans="1:17">
      <c r="A849" s="18">
        <v>843</v>
      </c>
      <c r="B849" s="18" t="s">
        <v>1622</v>
      </c>
      <c r="C849" s="7" t="s">
        <v>1551</v>
      </c>
      <c r="D849" s="18" t="s">
        <v>27</v>
      </c>
      <c r="E849" s="18">
        <v>7181824</v>
      </c>
      <c r="F849" s="7">
        <v>5699</v>
      </c>
      <c r="G849" s="7">
        <v>15</v>
      </c>
      <c r="H849" s="18">
        <f t="shared" si="78"/>
        <v>85485</v>
      </c>
      <c r="I849" s="18">
        <f t="shared" si="79"/>
        <v>2160</v>
      </c>
      <c r="J849" s="18">
        <f t="shared" si="80"/>
        <v>12309840</v>
      </c>
      <c r="K849" s="18">
        <f t="shared" si="81"/>
        <v>1.1902965040635916E-2</v>
      </c>
      <c r="L849" s="18">
        <f t="shared" si="82"/>
        <v>1.7140269658515719</v>
      </c>
      <c r="N849">
        <v>36</v>
      </c>
      <c r="P849">
        <v>5699</v>
      </c>
      <c r="Q849">
        <f t="shared" si="83"/>
        <v>0</v>
      </c>
    </row>
    <row r="850" spans="1:17">
      <c r="A850" s="18">
        <v>844</v>
      </c>
      <c r="B850" s="18" t="s">
        <v>1622</v>
      </c>
      <c r="C850" s="7" t="s">
        <v>1552</v>
      </c>
      <c r="D850" s="18" t="s">
        <v>27</v>
      </c>
      <c r="E850" s="18">
        <v>7181824</v>
      </c>
      <c r="F850" s="7">
        <v>2190</v>
      </c>
      <c r="G850" s="7">
        <v>9</v>
      </c>
      <c r="H850" s="18">
        <f t="shared" si="78"/>
        <v>19710</v>
      </c>
      <c r="I850" s="18">
        <f t="shared" si="79"/>
        <v>360</v>
      </c>
      <c r="J850" s="18">
        <f t="shared" si="80"/>
        <v>788400</v>
      </c>
      <c r="K850" s="18">
        <f t="shared" si="81"/>
        <v>2.744428156412633E-3</v>
      </c>
      <c r="L850" s="18">
        <f t="shared" si="82"/>
        <v>0.10977712625650531</v>
      </c>
      <c r="N850">
        <v>6</v>
      </c>
      <c r="P850">
        <v>2190</v>
      </c>
      <c r="Q850">
        <f t="shared" si="83"/>
        <v>0</v>
      </c>
    </row>
    <row r="851" spans="1:17">
      <c r="A851" s="18">
        <v>845</v>
      </c>
      <c r="B851" s="18" t="s">
        <v>1622</v>
      </c>
      <c r="C851" s="7" t="s">
        <v>1093</v>
      </c>
      <c r="D851" s="18" t="s">
        <v>27</v>
      </c>
      <c r="E851" s="18">
        <v>7181824</v>
      </c>
      <c r="F851" s="7">
        <v>4268</v>
      </c>
      <c r="G851" s="7">
        <v>19</v>
      </c>
      <c r="H851" s="18">
        <f t="shared" si="78"/>
        <v>81092</v>
      </c>
      <c r="I851" s="18">
        <f t="shared" si="79"/>
        <v>2340</v>
      </c>
      <c r="J851" s="18">
        <f t="shared" si="80"/>
        <v>9987120</v>
      </c>
      <c r="K851" s="18">
        <f t="shared" si="81"/>
        <v>1.1291281991872817E-2</v>
      </c>
      <c r="L851" s="18">
        <f t="shared" si="82"/>
        <v>1.3906105189990732</v>
      </c>
      <c r="N851">
        <v>39</v>
      </c>
      <c r="P851">
        <v>4268</v>
      </c>
      <c r="Q851">
        <f t="shared" si="83"/>
        <v>0</v>
      </c>
    </row>
    <row r="852" spans="1:17">
      <c r="A852" s="18">
        <v>846</v>
      </c>
      <c r="B852" s="18" t="s">
        <v>1622</v>
      </c>
      <c r="C852" s="7" t="s">
        <v>1553</v>
      </c>
      <c r="D852" s="18" t="s">
        <v>27</v>
      </c>
      <c r="E852" s="18">
        <v>7181824</v>
      </c>
      <c r="F852" s="7">
        <v>4759</v>
      </c>
      <c r="G852" s="7">
        <v>28</v>
      </c>
      <c r="H852" s="18">
        <f t="shared" si="78"/>
        <v>133252</v>
      </c>
      <c r="I852" s="18">
        <f t="shared" si="79"/>
        <v>3600</v>
      </c>
      <c r="J852" s="18">
        <f t="shared" si="80"/>
        <v>17132400</v>
      </c>
      <c r="K852" s="18">
        <f t="shared" si="81"/>
        <v>1.8554060918229129E-2</v>
      </c>
      <c r="L852" s="18">
        <f t="shared" si="82"/>
        <v>2.3855221180580308</v>
      </c>
      <c r="N852">
        <v>60</v>
      </c>
      <c r="P852">
        <v>4759</v>
      </c>
      <c r="Q852">
        <f t="shared" si="83"/>
        <v>0</v>
      </c>
    </row>
    <row r="853" spans="1:17">
      <c r="A853" s="18">
        <v>847</v>
      </c>
      <c r="B853" s="18" t="s">
        <v>1622</v>
      </c>
      <c r="C853" s="7" t="s">
        <v>1554</v>
      </c>
      <c r="D853" s="18" t="s">
        <v>27</v>
      </c>
      <c r="E853" s="18">
        <v>7181824</v>
      </c>
      <c r="F853" s="7">
        <v>4382</v>
      </c>
      <c r="G853" s="7">
        <v>28</v>
      </c>
      <c r="H853" s="18">
        <f t="shared" si="78"/>
        <v>122696</v>
      </c>
      <c r="I853" s="18">
        <f t="shared" si="79"/>
        <v>3060</v>
      </c>
      <c r="J853" s="18">
        <f t="shared" si="80"/>
        <v>13408920</v>
      </c>
      <c r="K853" s="18">
        <f t="shared" si="81"/>
        <v>1.7084239324160547E-2</v>
      </c>
      <c r="L853" s="18">
        <f t="shared" si="82"/>
        <v>1.867063297568974</v>
      </c>
      <c r="N853">
        <v>51</v>
      </c>
      <c r="P853">
        <v>4382</v>
      </c>
      <c r="Q853">
        <f t="shared" si="83"/>
        <v>0</v>
      </c>
    </row>
    <row r="854" spans="1:17">
      <c r="A854" s="18">
        <v>848</v>
      </c>
      <c r="B854" s="18" t="s">
        <v>1622</v>
      </c>
      <c r="C854" s="7" t="s">
        <v>1555</v>
      </c>
      <c r="D854" s="18" t="s">
        <v>27</v>
      </c>
      <c r="E854" s="18">
        <v>7181824</v>
      </c>
      <c r="F854" s="7">
        <v>4376</v>
      </c>
      <c r="G854" s="7">
        <v>20</v>
      </c>
      <c r="H854" s="18">
        <f t="shared" si="78"/>
        <v>87520</v>
      </c>
      <c r="I854" s="18">
        <f t="shared" si="79"/>
        <v>1620</v>
      </c>
      <c r="J854" s="18">
        <f t="shared" si="80"/>
        <v>7089120</v>
      </c>
      <c r="K854" s="18">
        <f t="shared" si="81"/>
        <v>1.2186319241462892E-2</v>
      </c>
      <c r="L854" s="18">
        <f t="shared" si="82"/>
        <v>0.98709185855849435</v>
      </c>
      <c r="N854">
        <v>27</v>
      </c>
      <c r="P854">
        <v>4376</v>
      </c>
      <c r="Q854">
        <f t="shared" si="83"/>
        <v>0</v>
      </c>
    </row>
    <row r="855" spans="1:17">
      <c r="A855" s="18">
        <v>849</v>
      </c>
      <c r="B855" s="18" t="s">
        <v>1622</v>
      </c>
      <c r="C855" s="7" t="s">
        <v>1556</v>
      </c>
      <c r="D855" s="18" t="s">
        <v>27</v>
      </c>
      <c r="E855" s="18">
        <v>7181824</v>
      </c>
      <c r="F855" s="7">
        <v>10945</v>
      </c>
      <c r="G855" s="7">
        <v>29</v>
      </c>
      <c r="H855" s="18">
        <f t="shared" si="78"/>
        <v>317405</v>
      </c>
      <c r="I855" s="18">
        <f t="shared" si="79"/>
        <v>3420</v>
      </c>
      <c r="J855" s="18">
        <f t="shared" si="80"/>
        <v>37431900</v>
      </c>
      <c r="K855" s="18">
        <f t="shared" si="81"/>
        <v>4.4195597107364371E-2</v>
      </c>
      <c r="L855" s="18">
        <f t="shared" si="82"/>
        <v>5.2120324864546941</v>
      </c>
      <c r="N855">
        <v>57</v>
      </c>
      <c r="P855">
        <v>10945</v>
      </c>
      <c r="Q855">
        <f t="shared" si="83"/>
        <v>0</v>
      </c>
    </row>
    <row r="856" spans="1:17">
      <c r="A856" s="18">
        <v>850</v>
      </c>
      <c r="B856" s="18" t="s">
        <v>1622</v>
      </c>
      <c r="C856" s="7" t="s">
        <v>1557</v>
      </c>
      <c r="D856" s="18" t="s">
        <v>27</v>
      </c>
      <c r="E856" s="18">
        <v>7181824</v>
      </c>
      <c r="F856" s="7">
        <v>8500</v>
      </c>
      <c r="G856" s="7">
        <v>36</v>
      </c>
      <c r="H856" s="18">
        <f t="shared" si="78"/>
        <v>306000</v>
      </c>
      <c r="I856" s="18">
        <f t="shared" si="79"/>
        <v>4260</v>
      </c>
      <c r="J856" s="18">
        <f t="shared" si="80"/>
        <v>36210000</v>
      </c>
      <c r="K856" s="18">
        <f t="shared" si="81"/>
        <v>4.2607560419191559E-2</v>
      </c>
      <c r="L856" s="18">
        <f t="shared" si="82"/>
        <v>5.0418946496043349</v>
      </c>
      <c r="N856">
        <v>71</v>
      </c>
      <c r="P856">
        <v>8500</v>
      </c>
      <c r="Q856">
        <f t="shared" si="83"/>
        <v>0</v>
      </c>
    </row>
    <row r="857" spans="1:17">
      <c r="A857" s="18">
        <v>851</v>
      </c>
      <c r="B857" s="18" t="s">
        <v>1622</v>
      </c>
      <c r="C857" s="7" t="s">
        <v>1558</v>
      </c>
      <c r="D857" s="18" t="s">
        <v>27</v>
      </c>
      <c r="E857" s="18">
        <v>7181824</v>
      </c>
      <c r="F857" s="7">
        <v>6733</v>
      </c>
      <c r="G857" s="7">
        <v>26</v>
      </c>
      <c r="H857" s="18">
        <f t="shared" si="78"/>
        <v>175058</v>
      </c>
      <c r="I857" s="18">
        <f t="shared" si="79"/>
        <v>2040</v>
      </c>
      <c r="J857" s="18">
        <f t="shared" si="80"/>
        <v>13735320</v>
      </c>
      <c r="K857" s="18">
        <f t="shared" si="81"/>
        <v>2.4375144810009269E-2</v>
      </c>
      <c r="L857" s="18">
        <f t="shared" si="82"/>
        <v>1.9125113620161118</v>
      </c>
      <c r="N857">
        <v>34</v>
      </c>
      <c r="P857">
        <v>6733</v>
      </c>
      <c r="Q857">
        <f t="shared" si="83"/>
        <v>0</v>
      </c>
    </row>
    <row r="858" spans="1:17">
      <c r="A858" s="18">
        <v>852</v>
      </c>
      <c r="B858" s="18" t="s">
        <v>1622</v>
      </c>
      <c r="C858" s="7" t="s">
        <v>1026</v>
      </c>
      <c r="D858" s="18" t="s">
        <v>27</v>
      </c>
      <c r="E858" s="18">
        <v>7181824</v>
      </c>
      <c r="F858" s="7">
        <v>4516</v>
      </c>
      <c r="G858" s="7">
        <v>14</v>
      </c>
      <c r="H858" s="18">
        <f t="shared" si="78"/>
        <v>63224</v>
      </c>
      <c r="I858" s="18">
        <f t="shared" si="79"/>
        <v>1260</v>
      </c>
      <c r="J858" s="18">
        <f t="shared" si="80"/>
        <v>5690160</v>
      </c>
      <c r="K858" s="18">
        <f t="shared" si="81"/>
        <v>8.8033346403364934E-3</v>
      </c>
      <c r="L858" s="18">
        <f t="shared" si="82"/>
        <v>0.79230011763028441</v>
      </c>
      <c r="N858">
        <v>21</v>
      </c>
      <c r="P858">
        <v>4516</v>
      </c>
      <c r="Q858">
        <f t="shared" si="83"/>
        <v>0</v>
      </c>
    </row>
    <row r="859" spans="1:17">
      <c r="A859" s="18">
        <v>853</v>
      </c>
      <c r="B859" s="18" t="s">
        <v>1622</v>
      </c>
      <c r="C859" s="7" t="s">
        <v>1559</v>
      </c>
      <c r="D859" s="18" t="s">
        <v>27</v>
      </c>
      <c r="E859" s="18">
        <v>7181824</v>
      </c>
      <c r="F859" s="7">
        <v>6858</v>
      </c>
      <c r="G859" s="7">
        <v>28</v>
      </c>
      <c r="H859" s="18">
        <f t="shared" si="78"/>
        <v>192024</v>
      </c>
      <c r="I859" s="18">
        <f t="shared" si="79"/>
        <v>2340</v>
      </c>
      <c r="J859" s="18">
        <f t="shared" si="80"/>
        <v>16047720</v>
      </c>
      <c r="K859" s="18">
        <f t="shared" si="81"/>
        <v>2.6737497326584446E-2</v>
      </c>
      <c r="L859" s="18">
        <f t="shared" si="82"/>
        <v>2.2344908480074142</v>
      </c>
      <c r="N859">
        <v>39</v>
      </c>
      <c r="P859">
        <v>6858</v>
      </c>
      <c r="Q859">
        <f t="shared" si="83"/>
        <v>0</v>
      </c>
    </row>
    <row r="860" spans="1:17">
      <c r="A860" s="18">
        <v>854</v>
      </c>
      <c r="B860" s="18" t="s">
        <v>1622</v>
      </c>
      <c r="C860" s="7" t="s">
        <v>1560</v>
      </c>
      <c r="D860" s="18" t="s">
        <v>27</v>
      </c>
      <c r="E860" s="18">
        <v>7181824</v>
      </c>
      <c r="F860" s="7">
        <v>3585</v>
      </c>
      <c r="G860" s="7">
        <v>8</v>
      </c>
      <c r="H860" s="18">
        <f t="shared" si="78"/>
        <v>28680</v>
      </c>
      <c r="I860" s="18">
        <f t="shared" si="79"/>
        <v>720</v>
      </c>
      <c r="J860" s="18">
        <f t="shared" si="80"/>
        <v>2581200</v>
      </c>
      <c r="K860" s="18">
        <f t="shared" si="81"/>
        <v>3.9934144863477579E-3</v>
      </c>
      <c r="L860" s="18">
        <f t="shared" si="82"/>
        <v>0.3594073037712982</v>
      </c>
      <c r="N860">
        <v>12</v>
      </c>
      <c r="P860">
        <v>3585</v>
      </c>
      <c r="Q860">
        <f t="shared" si="83"/>
        <v>0</v>
      </c>
    </row>
    <row r="861" spans="1:17">
      <c r="A861" s="18">
        <v>855</v>
      </c>
      <c r="B861" s="18" t="s">
        <v>1622</v>
      </c>
      <c r="C861" s="7" t="s">
        <v>793</v>
      </c>
      <c r="D861" s="18" t="s">
        <v>27</v>
      </c>
      <c r="E861" s="18">
        <v>7181824</v>
      </c>
      <c r="F861" s="7">
        <v>6021</v>
      </c>
      <c r="G861" s="7">
        <v>17</v>
      </c>
      <c r="H861" s="18">
        <f t="shared" si="78"/>
        <v>102357</v>
      </c>
      <c r="I861" s="18">
        <f t="shared" si="79"/>
        <v>2340</v>
      </c>
      <c r="J861" s="18">
        <f t="shared" si="80"/>
        <v>14089140</v>
      </c>
      <c r="K861" s="18">
        <f t="shared" si="81"/>
        <v>1.4252228960219576E-2</v>
      </c>
      <c r="L861" s="18">
        <f t="shared" si="82"/>
        <v>1.9617773980537534</v>
      </c>
      <c r="N861">
        <v>39</v>
      </c>
      <c r="P861">
        <v>6021</v>
      </c>
      <c r="Q861">
        <f t="shared" si="83"/>
        <v>0</v>
      </c>
    </row>
    <row r="862" spans="1:17">
      <c r="A862" s="18">
        <v>856</v>
      </c>
      <c r="B862" s="18" t="s">
        <v>1622</v>
      </c>
      <c r="C862" s="7" t="s">
        <v>1561</v>
      </c>
      <c r="D862" s="18" t="s">
        <v>27</v>
      </c>
      <c r="E862" s="18">
        <v>7181824</v>
      </c>
      <c r="F862" s="7">
        <v>4811</v>
      </c>
      <c r="G862" s="7">
        <v>20</v>
      </c>
      <c r="H862" s="18">
        <f t="shared" si="78"/>
        <v>96220</v>
      </c>
      <c r="I862" s="18">
        <f t="shared" si="79"/>
        <v>4140</v>
      </c>
      <c r="J862" s="18">
        <f t="shared" si="80"/>
        <v>19917540</v>
      </c>
      <c r="K862" s="18">
        <f t="shared" si="81"/>
        <v>1.3397710665145791E-2</v>
      </c>
      <c r="L862" s="18">
        <f t="shared" si="82"/>
        <v>2.7733261076851785</v>
      </c>
      <c r="N862">
        <v>69</v>
      </c>
      <c r="P862">
        <v>4811</v>
      </c>
      <c r="Q862">
        <f t="shared" si="83"/>
        <v>0</v>
      </c>
    </row>
    <row r="863" spans="1:17">
      <c r="A863" s="18">
        <v>857</v>
      </c>
      <c r="B863" s="18" t="s">
        <v>1622</v>
      </c>
      <c r="C863" s="7" t="s">
        <v>1562</v>
      </c>
      <c r="D863" s="18" t="s">
        <v>27</v>
      </c>
      <c r="E863" s="18">
        <v>7181824</v>
      </c>
      <c r="F863" s="7">
        <v>4336</v>
      </c>
      <c r="G863" s="7">
        <v>14</v>
      </c>
      <c r="H863" s="18">
        <f t="shared" si="78"/>
        <v>60704</v>
      </c>
      <c r="I863" s="18">
        <f t="shared" si="79"/>
        <v>3240</v>
      </c>
      <c r="J863" s="18">
        <f t="shared" si="80"/>
        <v>14048640</v>
      </c>
      <c r="K863" s="18">
        <f t="shared" si="81"/>
        <v>8.4524488486490343E-3</v>
      </c>
      <c r="L863" s="18">
        <f t="shared" si="82"/>
        <v>1.9561381621159193</v>
      </c>
      <c r="N863">
        <v>54</v>
      </c>
      <c r="P863">
        <v>4336</v>
      </c>
      <c r="Q863">
        <f t="shared" si="83"/>
        <v>0</v>
      </c>
    </row>
    <row r="864" spans="1:17">
      <c r="A864" s="18">
        <v>858</v>
      </c>
      <c r="B864" s="18" t="s">
        <v>1622</v>
      </c>
      <c r="C864" s="7" t="s">
        <v>1563</v>
      </c>
      <c r="D864" s="18" t="s">
        <v>27</v>
      </c>
      <c r="E864" s="18">
        <v>7181824</v>
      </c>
      <c r="F864" s="7">
        <v>4958</v>
      </c>
      <c r="G864" s="7">
        <v>21</v>
      </c>
      <c r="H864" s="18">
        <f t="shared" si="78"/>
        <v>104118</v>
      </c>
      <c r="I864" s="18">
        <f t="shared" si="79"/>
        <v>3780</v>
      </c>
      <c r="J864" s="18">
        <f t="shared" si="80"/>
        <v>18741240</v>
      </c>
      <c r="K864" s="18">
        <f t="shared" si="81"/>
        <v>1.4497431293220219E-2</v>
      </c>
      <c r="L864" s="18">
        <f t="shared" si="82"/>
        <v>2.6095376327796393</v>
      </c>
      <c r="N864">
        <v>63</v>
      </c>
      <c r="P864">
        <v>4958</v>
      </c>
      <c r="Q864">
        <f t="shared" si="83"/>
        <v>0</v>
      </c>
    </row>
    <row r="865" spans="1:17">
      <c r="A865" s="18">
        <v>859</v>
      </c>
      <c r="B865" s="18" t="s">
        <v>1622</v>
      </c>
      <c r="C865" s="7" t="s">
        <v>1564</v>
      </c>
      <c r="D865" s="18" t="s">
        <v>27</v>
      </c>
      <c r="E865" s="18">
        <v>7181824</v>
      </c>
      <c r="F865" s="7">
        <v>4402</v>
      </c>
      <c r="G865" s="7">
        <v>26</v>
      </c>
      <c r="H865" s="18">
        <f t="shared" si="78"/>
        <v>114452</v>
      </c>
      <c r="I865" s="18">
        <f t="shared" si="79"/>
        <v>5040</v>
      </c>
      <c r="J865" s="18">
        <f t="shared" si="80"/>
        <v>22186080</v>
      </c>
      <c r="K865" s="18">
        <f t="shared" si="81"/>
        <v>1.5936341519925856E-2</v>
      </c>
      <c r="L865" s="18">
        <f t="shared" si="82"/>
        <v>3.0891985100163968</v>
      </c>
      <c r="N865">
        <v>84</v>
      </c>
      <c r="P865">
        <v>4402</v>
      </c>
      <c r="Q865">
        <f t="shared" si="83"/>
        <v>0</v>
      </c>
    </row>
    <row r="866" spans="1:17">
      <c r="A866" s="18">
        <v>860</v>
      </c>
      <c r="B866" s="18" t="s">
        <v>1622</v>
      </c>
      <c r="C866" s="7" t="s">
        <v>1565</v>
      </c>
      <c r="D866" s="18" t="s">
        <v>27</v>
      </c>
      <c r="E866" s="18">
        <v>7181824</v>
      </c>
      <c r="F866" s="7">
        <v>3171</v>
      </c>
      <c r="G866" s="7">
        <v>27</v>
      </c>
      <c r="H866" s="18">
        <f t="shared" si="78"/>
        <v>85617</v>
      </c>
      <c r="I866" s="18">
        <f t="shared" si="79"/>
        <v>4560</v>
      </c>
      <c r="J866" s="18">
        <f t="shared" si="80"/>
        <v>14459760</v>
      </c>
      <c r="K866" s="18">
        <f t="shared" si="81"/>
        <v>1.1921344772581451E-2</v>
      </c>
      <c r="L866" s="18">
        <f t="shared" si="82"/>
        <v>2.0133826727026447</v>
      </c>
      <c r="N866">
        <v>76</v>
      </c>
      <c r="P866">
        <v>3171</v>
      </c>
      <c r="Q866">
        <f t="shared" si="83"/>
        <v>0</v>
      </c>
    </row>
    <row r="867" spans="1:17">
      <c r="A867" s="18">
        <v>861</v>
      </c>
      <c r="B867" s="18" t="s">
        <v>1622</v>
      </c>
      <c r="C867" s="7" t="s">
        <v>1566</v>
      </c>
      <c r="D867" s="18" t="s">
        <v>27</v>
      </c>
      <c r="E867" s="18">
        <v>7181824</v>
      </c>
      <c r="F867" s="7">
        <v>6432</v>
      </c>
      <c r="G867" s="7">
        <v>14</v>
      </c>
      <c r="H867" s="18">
        <f t="shared" si="78"/>
        <v>90048</v>
      </c>
      <c r="I867" s="18">
        <f t="shared" si="79"/>
        <v>2100</v>
      </c>
      <c r="J867" s="18">
        <f t="shared" si="80"/>
        <v>13507200</v>
      </c>
      <c r="K867" s="18">
        <f t="shared" si="81"/>
        <v>1.2538318956298568E-2</v>
      </c>
      <c r="L867" s="18">
        <f t="shared" si="82"/>
        <v>1.8807478434447851</v>
      </c>
      <c r="N867">
        <v>35</v>
      </c>
      <c r="P867">
        <v>6432</v>
      </c>
      <c r="Q867">
        <f t="shared" si="83"/>
        <v>0</v>
      </c>
    </row>
    <row r="868" spans="1:17">
      <c r="A868" s="18">
        <v>862</v>
      </c>
      <c r="B868" s="18" t="s">
        <v>1622</v>
      </c>
      <c r="C868" s="7" t="s">
        <v>1567</v>
      </c>
      <c r="D868" s="18" t="s">
        <v>27</v>
      </c>
      <c r="E868" s="18">
        <v>7181824</v>
      </c>
      <c r="F868" s="7">
        <v>4250</v>
      </c>
      <c r="G868" s="7">
        <v>8</v>
      </c>
      <c r="H868" s="18">
        <f t="shared" si="78"/>
        <v>34000</v>
      </c>
      <c r="I868" s="18">
        <f t="shared" si="79"/>
        <v>1680</v>
      </c>
      <c r="J868" s="18">
        <f t="shared" si="80"/>
        <v>7140000</v>
      </c>
      <c r="K868" s="18">
        <f t="shared" si="81"/>
        <v>4.7341733799101731E-3</v>
      </c>
      <c r="L868" s="18">
        <f t="shared" si="82"/>
        <v>0.99417640978113642</v>
      </c>
      <c r="N868">
        <v>28</v>
      </c>
      <c r="P868">
        <v>4250</v>
      </c>
      <c r="Q868">
        <f t="shared" si="83"/>
        <v>0</v>
      </c>
    </row>
    <row r="869" spans="1:17">
      <c r="A869" s="18">
        <v>863</v>
      </c>
      <c r="B869" s="18" t="s">
        <v>1622</v>
      </c>
      <c r="C869" s="7" t="s">
        <v>1568</v>
      </c>
      <c r="D869" s="18" t="s">
        <v>27</v>
      </c>
      <c r="E869" s="18">
        <v>7181824</v>
      </c>
      <c r="F869" s="7">
        <v>4936</v>
      </c>
      <c r="G869" s="7">
        <v>31</v>
      </c>
      <c r="H869" s="18">
        <f t="shared" si="78"/>
        <v>153016</v>
      </c>
      <c r="I869" s="18">
        <f t="shared" si="79"/>
        <v>3120</v>
      </c>
      <c r="J869" s="18">
        <f t="shared" si="80"/>
        <v>15400320</v>
      </c>
      <c r="K869" s="18">
        <f t="shared" si="81"/>
        <v>2.1306008055892209E-2</v>
      </c>
      <c r="L869" s="18">
        <f t="shared" si="82"/>
        <v>2.1443466172381833</v>
      </c>
      <c r="N869">
        <v>52</v>
      </c>
      <c r="P869">
        <v>4936</v>
      </c>
      <c r="Q869">
        <f t="shared" si="83"/>
        <v>0</v>
      </c>
    </row>
    <row r="870" spans="1:17">
      <c r="A870" s="18">
        <v>864</v>
      </c>
      <c r="B870" s="18" t="s">
        <v>1622</v>
      </c>
      <c r="C870" s="7" t="s">
        <v>1569</v>
      </c>
      <c r="D870" s="18" t="s">
        <v>27</v>
      </c>
      <c r="E870" s="18">
        <v>7181824</v>
      </c>
      <c r="F870" s="7">
        <v>4692</v>
      </c>
      <c r="G870" s="7">
        <v>5</v>
      </c>
      <c r="H870" s="18">
        <f t="shared" si="78"/>
        <v>23460</v>
      </c>
      <c r="I870" s="18">
        <f t="shared" si="79"/>
        <v>1140</v>
      </c>
      <c r="J870" s="18">
        <f t="shared" si="80"/>
        <v>5348880</v>
      </c>
      <c r="K870" s="18">
        <f t="shared" si="81"/>
        <v>3.2665796321380194E-3</v>
      </c>
      <c r="L870" s="18">
        <f t="shared" si="82"/>
        <v>0.74478015612746851</v>
      </c>
      <c r="N870">
        <v>19</v>
      </c>
      <c r="P870">
        <v>4692</v>
      </c>
      <c r="Q870">
        <f t="shared" si="83"/>
        <v>0</v>
      </c>
    </row>
    <row r="871" spans="1:17">
      <c r="A871" s="18">
        <v>865</v>
      </c>
      <c r="B871" s="18" t="s">
        <v>1622</v>
      </c>
      <c r="C871" s="7" t="s">
        <v>1570</v>
      </c>
      <c r="D871" s="18" t="s">
        <v>27</v>
      </c>
      <c r="E871" s="18">
        <v>7181824</v>
      </c>
      <c r="F871" s="7">
        <v>2865</v>
      </c>
      <c r="G871" s="7">
        <v>12</v>
      </c>
      <c r="H871" s="18">
        <f t="shared" si="78"/>
        <v>34380</v>
      </c>
      <c r="I871" s="18">
        <f t="shared" si="79"/>
        <v>2160</v>
      </c>
      <c r="J871" s="18">
        <f t="shared" si="80"/>
        <v>6188400</v>
      </c>
      <c r="K871" s="18">
        <f t="shared" si="81"/>
        <v>4.7870847294503461E-3</v>
      </c>
      <c r="L871" s="18">
        <f t="shared" si="82"/>
        <v>0.86167525130106226</v>
      </c>
      <c r="N871">
        <v>36</v>
      </c>
      <c r="P871">
        <v>2865</v>
      </c>
      <c r="Q871">
        <f t="shared" si="83"/>
        <v>0</v>
      </c>
    </row>
    <row r="872" spans="1:17">
      <c r="A872" s="18">
        <v>866</v>
      </c>
      <c r="B872" s="18" t="s">
        <v>1622</v>
      </c>
      <c r="C872" s="7" t="s">
        <v>1571</v>
      </c>
      <c r="D872" s="18" t="s">
        <v>27</v>
      </c>
      <c r="E872" s="18">
        <v>7181824</v>
      </c>
      <c r="F872" s="7">
        <v>3600</v>
      </c>
      <c r="G872" s="7">
        <v>17</v>
      </c>
      <c r="H872" s="18">
        <f t="shared" si="78"/>
        <v>61200</v>
      </c>
      <c r="I872" s="18">
        <f t="shared" si="79"/>
        <v>1920</v>
      </c>
      <c r="J872" s="18">
        <f t="shared" si="80"/>
        <v>6912000</v>
      </c>
      <c r="K872" s="18">
        <f t="shared" si="81"/>
        <v>8.5215120838383115E-3</v>
      </c>
      <c r="L872" s="18">
        <f t="shared" si="82"/>
        <v>0.96242960005703282</v>
      </c>
      <c r="N872">
        <v>32</v>
      </c>
      <c r="P872">
        <v>3600</v>
      </c>
      <c r="Q872">
        <f t="shared" si="83"/>
        <v>0</v>
      </c>
    </row>
    <row r="873" spans="1:17">
      <c r="A873" s="18">
        <v>867</v>
      </c>
      <c r="B873" s="18" t="s">
        <v>1622</v>
      </c>
      <c r="C873" s="7" t="s">
        <v>1572</v>
      </c>
      <c r="D873" s="18" t="s">
        <v>27</v>
      </c>
      <c r="E873" s="18">
        <v>7181824</v>
      </c>
      <c r="F873" s="7">
        <v>5492</v>
      </c>
      <c r="G873" s="7">
        <v>17</v>
      </c>
      <c r="H873" s="18">
        <f t="shared" si="78"/>
        <v>93364</v>
      </c>
      <c r="I873" s="18">
        <f t="shared" si="79"/>
        <v>3420</v>
      </c>
      <c r="J873" s="18">
        <f t="shared" si="80"/>
        <v>18782640</v>
      </c>
      <c r="K873" s="18">
        <f t="shared" si="81"/>
        <v>1.3000040101233335E-2</v>
      </c>
      <c r="L873" s="18">
        <f t="shared" si="82"/>
        <v>2.6153021850716476</v>
      </c>
      <c r="N873">
        <v>57</v>
      </c>
      <c r="P873">
        <v>5492</v>
      </c>
      <c r="Q873">
        <f t="shared" si="83"/>
        <v>0</v>
      </c>
    </row>
    <row r="874" spans="1:17">
      <c r="A874" s="18">
        <v>868</v>
      </c>
      <c r="B874" s="18" t="s">
        <v>1622</v>
      </c>
      <c r="C874" s="7" t="s">
        <v>1573</v>
      </c>
      <c r="D874" s="18" t="s">
        <v>27</v>
      </c>
      <c r="E874" s="18">
        <v>7181824</v>
      </c>
      <c r="F874" s="7">
        <v>7076</v>
      </c>
      <c r="G874" s="7">
        <v>31</v>
      </c>
      <c r="H874" s="18">
        <f t="shared" si="78"/>
        <v>219356</v>
      </c>
      <c r="I874" s="18">
        <f t="shared" si="79"/>
        <v>3660</v>
      </c>
      <c r="J874" s="18">
        <f t="shared" si="80"/>
        <v>25898160</v>
      </c>
      <c r="K874" s="18">
        <f t="shared" si="81"/>
        <v>3.0543215762458116E-2</v>
      </c>
      <c r="L874" s="18">
        <f t="shared" si="82"/>
        <v>3.6060699900192486</v>
      </c>
      <c r="N874">
        <v>61</v>
      </c>
      <c r="P874">
        <v>7076</v>
      </c>
      <c r="Q874">
        <f t="shared" si="83"/>
        <v>0</v>
      </c>
    </row>
    <row r="875" spans="1:17">
      <c r="A875" s="18">
        <v>869</v>
      </c>
      <c r="B875" s="18" t="s">
        <v>1622</v>
      </c>
      <c r="C875" s="7" t="s">
        <v>1574</v>
      </c>
      <c r="D875" s="18" t="s">
        <v>27</v>
      </c>
      <c r="E875" s="18">
        <v>7181824</v>
      </c>
      <c r="F875" s="7">
        <v>5856</v>
      </c>
      <c r="G875" s="7">
        <v>22</v>
      </c>
      <c r="H875" s="18">
        <f t="shared" si="78"/>
        <v>128832</v>
      </c>
      <c r="I875" s="18">
        <f t="shared" si="79"/>
        <v>2880</v>
      </c>
      <c r="J875" s="18">
        <f t="shared" si="80"/>
        <v>16865280</v>
      </c>
      <c r="K875" s="18">
        <f t="shared" si="81"/>
        <v>1.7938618378840806E-2</v>
      </c>
      <c r="L875" s="18">
        <f t="shared" si="82"/>
        <v>2.3483282241391601</v>
      </c>
      <c r="N875">
        <v>48</v>
      </c>
      <c r="P875">
        <v>5856</v>
      </c>
      <c r="Q875">
        <f t="shared" si="83"/>
        <v>0</v>
      </c>
    </row>
    <row r="876" spans="1:17">
      <c r="A876" s="18">
        <v>870</v>
      </c>
      <c r="B876" s="18" t="s">
        <v>1622</v>
      </c>
      <c r="C876" s="7" t="s">
        <v>1575</v>
      </c>
      <c r="D876" s="18" t="s">
        <v>27</v>
      </c>
      <c r="E876" s="18">
        <v>7181824</v>
      </c>
      <c r="F876" s="7">
        <v>4166</v>
      </c>
      <c r="G876" s="7">
        <v>5</v>
      </c>
      <c r="H876" s="18">
        <f t="shared" si="78"/>
        <v>20830</v>
      </c>
      <c r="I876" s="18">
        <f t="shared" si="79"/>
        <v>960</v>
      </c>
      <c r="J876" s="18">
        <f t="shared" si="80"/>
        <v>3999360</v>
      </c>
      <c r="K876" s="18">
        <f t="shared" si="81"/>
        <v>2.9003773971626149E-3</v>
      </c>
      <c r="L876" s="18">
        <f t="shared" si="82"/>
        <v>0.55687246025522208</v>
      </c>
      <c r="N876">
        <v>16</v>
      </c>
      <c r="P876">
        <v>4166</v>
      </c>
      <c r="Q876">
        <f t="shared" si="83"/>
        <v>0</v>
      </c>
    </row>
    <row r="877" spans="1:17">
      <c r="A877" s="18">
        <v>871</v>
      </c>
      <c r="B877" s="18" t="s">
        <v>1622</v>
      </c>
      <c r="C877" s="7" t="s">
        <v>1576</v>
      </c>
      <c r="D877" s="18" t="s">
        <v>27</v>
      </c>
      <c r="E877" s="18">
        <v>7181824</v>
      </c>
      <c r="F877" s="7">
        <v>2480</v>
      </c>
      <c r="G877" s="7">
        <v>7</v>
      </c>
      <c r="H877" s="18">
        <f t="shared" si="78"/>
        <v>17360</v>
      </c>
      <c r="I877" s="18">
        <f t="shared" si="79"/>
        <v>1020</v>
      </c>
      <c r="J877" s="18">
        <f t="shared" si="80"/>
        <v>2529600</v>
      </c>
      <c r="K877" s="18">
        <f t="shared" si="81"/>
        <v>2.4172132316247238E-3</v>
      </c>
      <c r="L877" s="18">
        <f t="shared" si="82"/>
        <v>0.35222249946531686</v>
      </c>
      <c r="N877">
        <v>17</v>
      </c>
      <c r="P877">
        <v>2480</v>
      </c>
      <c r="Q877">
        <f t="shared" si="83"/>
        <v>0</v>
      </c>
    </row>
    <row r="878" spans="1:17">
      <c r="A878" s="18">
        <v>872</v>
      </c>
      <c r="B878" s="18" t="s">
        <v>1622</v>
      </c>
      <c r="C878" s="7" t="s">
        <v>1577</v>
      </c>
      <c r="D878" s="18" t="s">
        <v>27</v>
      </c>
      <c r="E878" s="18">
        <v>7181824</v>
      </c>
      <c r="F878" s="7">
        <v>6339</v>
      </c>
      <c r="G878" s="7">
        <v>19</v>
      </c>
      <c r="H878" s="18">
        <f t="shared" si="78"/>
        <v>120441</v>
      </c>
      <c r="I878" s="18">
        <f t="shared" si="79"/>
        <v>2520</v>
      </c>
      <c r="J878" s="18">
        <f t="shared" si="80"/>
        <v>15974280</v>
      </c>
      <c r="K878" s="18">
        <f t="shared" si="81"/>
        <v>1.6770252236757682E-2</v>
      </c>
      <c r="L878" s="18">
        <f t="shared" si="82"/>
        <v>2.2242650335068084</v>
      </c>
      <c r="N878">
        <v>42</v>
      </c>
      <c r="P878">
        <v>6339</v>
      </c>
      <c r="Q878">
        <f t="shared" si="83"/>
        <v>0</v>
      </c>
    </row>
    <row r="879" spans="1:17">
      <c r="A879" s="18">
        <v>873</v>
      </c>
      <c r="B879" s="18" t="s">
        <v>1622</v>
      </c>
      <c r="C879" s="7" t="s">
        <v>1578</v>
      </c>
      <c r="D879" s="18" t="s">
        <v>27</v>
      </c>
      <c r="E879" s="18">
        <v>7181824</v>
      </c>
      <c r="F879" s="7">
        <v>8250</v>
      </c>
      <c r="G879" s="7">
        <v>19</v>
      </c>
      <c r="H879" s="18">
        <f t="shared" si="78"/>
        <v>156750</v>
      </c>
      <c r="I879" s="18">
        <f t="shared" si="79"/>
        <v>4200</v>
      </c>
      <c r="J879" s="18">
        <f t="shared" si="80"/>
        <v>34650000</v>
      </c>
      <c r="K879" s="18">
        <f t="shared" si="81"/>
        <v>2.1825931685321168E-2</v>
      </c>
      <c r="L879" s="18">
        <f t="shared" si="82"/>
        <v>4.8246796357025739</v>
      </c>
      <c r="N879">
        <v>70</v>
      </c>
      <c r="P879">
        <v>8250</v>
      </c>
      <c r="Q879">
        <f t="shared" si="83"/>
        <v>0</v>
      </c>
    </row>
    <row r="880" spans="1:17">
      <c r="A880" s="18">
        <v>874</v>
      </c>
      <c r="B880" s="18" t="s">
        <v>1622</v>
      </c>
      <c r="C880" s="7" t="s">
        <v>1579</v>
      </c>
      <c r="D880" s="18" t="s">
        <v>27</v>
      </c>
      <c r="E880" s="18">
        <v>7181824</v>
      </c>
      <c r="F880" s="7">
        <v>7004</v>
      </c>
      <c r="G880" s="7">
        <v>28</v>
      </c>
      <c r="H880" s="18">
        <f t="shared" si="78"/>
        <v>196112</v>
      </c>
      <c r="I880" s="18">
        <f t="shared" si="79"/>
        <v>5220</v>
      </c>
      <c r="J880" s="18">
        <f t="shared" si="80"/>
        <v>36560880</v>
      </c>
      <c r="K880" s="18">
        <f t="shared" si="81"/>
        <v>2.7306712055321879E-2</v>
      </c>
      <c r="L880" s="18">
        <f t="shared" si="82"/>
        <v>5.0907513188850073</v>
      </c>
      <c r="N880">
        <v>87</v>
      </c>
      <c r="P880">
        <v>7004</v>
      </c>
      <c r="Q880">
        <f t="shared" si="83"/>
        <v>0</v>
      </c>
    </row>
    <row r="881" spans="1:17">
      <c r="A881" s="18">
        <v>875</v>
      </c>
      <c r="B881" s="18" t="s">
        <v>1622</v>
      </c>
      <c r="C881" s="7" t="s">
        <v>1580</v>
      </c>
      <c r="D881" s="18" t="s">
        <v>27</v>
      </c>
      <c r="E881" s="18">
        <v>7181824</v>
      </c>
      <c r="F881" s="7">
        <v>4457</v>
      </c>
      <c r="G881" s="7">
        <v>13</v>
      </c>
      <c r="H881" s="18">
        <f t="shared" si="78"/>
        <v>57941</v>
      </c>
      <c r="I881" s="18">
        <f t="shared" si="79"/>
        <v>3000</v>
      </c>
      <c r="J881" s="18">
        <f t="shared" si="80"/>
        <v>13371000</v>
      </c>
      <c r="K881" s="18">
        <f t="shared" si="81"/>
        <v>8.067727641334569E-3</v>
      </c>
      <c r="L881" s="18">
        <f t="shared" si="82"/>
        <v>1.8617833018464389</v>
      </c>
      <c r="N881">
        <v>50</v>
      </c>
      <c r="P881">
        <v>4457</v>
      </c>
      <c r="Q881">
        <f t="shared" si="83"/>
        <v>0</v>
      </c>
    </row>
    <row r="882" spans="1:17">
      <c r="A882" s="18">
        <v>876</v>
      </c>
      <c r="B882" s="18" t="s">
        <v>1622</v>
      </c>
      <c r="C882" s="7" t="s">
        <v>1581</v>
      </c>
      <c r="D882" s="18" t="s">
        <v>27</v>
      </c>
      <c r="E882" s="18">
        <v>7181824</v>
      </c>
      <c r="F882" s="7">
        <v>4809</v>
      </c>
      <c r="G882" s="7">
        <v>21</v>
      </c>
      <c r="H882" s="18">
        <f t="shared" si="78"/>
        <v>100989</v>
      </c>
      <c r="I882" s="18">
        <f t="shared" si="79"/>
        <v>3900</v>
      </c>
      <c r="J882" s="18">
        <f t="shared" si="80"/>
        <v>18755100</v>
      </c>
      <c r="K882" s="18">
        <f t="shared" si="81"/>
        <v>1.4061748101874955E-2</v>
      </c>
      <c r="L882" s="18">
        <f t="shared" si="82"/>
        <v>2.6114675046339202</v>
      </c>
      <c r="N882">
        <v>65</v>
      </c>
      <c r="P882">
        <v>4809</v>
      </c>
      <c r="Q882">
        <f t="shared" si="83"/>
        <v>0</v>
      </c>
    </row>
    <row r="883" spans="1:17">
      <c r="A883" s="18">
        <v>877</v>
      </c>
      <c r="B883" s="18" t="s">
        <v>1622</v>
      </c>
      <c r="C883" s="7" t="s">
        <v>1190</v>
      </c>
      <c r="D883" s="18" t="s">
        <v>27</v>
      </c>
      <c r="E883" s="18">
        <v>7181824</v>
      </c>
      <c r="F883" s="7">
        <v>6017</v>
      </c>
      <c r="G883" s="7">
        <v>16</v>
      </c>
      <c r="H883" s="18">
        <f t="shared" si="78"/>
        <v>96272</v>
      </c>
      <c r="I883" s="18">
        <f t="shared" si="79"/>
        <v>3000</v>
      </c>
      <c r="J883" s="18">
        <f t="shared" si="80"/>
        <v>18051000</v>
      </c>
      <c r="K883" s="18">
        <f t="shared" si="81"/>
        <v>1.3404951165609183E-2</v>
      </c>
      <c r="L883" s="18">
        <f t="shared" si="82"/>
        <v>2.5134283435517215</v>
      </c>
      <c r="N883">
        <v>50</v>
      </c>
      <c r="P883">
        <v>6017</v>
      </c>
      <c r="Q883">
        <f t="shared" si="83"/>
        <v>0</v>
      </c>
    </row>
    <row r="884" spans="1:17">
      <c r="A884" s="18">
        <v>878</v>
      </c>
      <c r="B884" s="18" t="s">
        <v>1622</v>
      </c>
      <c r="C884" s="7" t="s">
        <v>1582</v>
      </c>
      <c r="D884" s="18" t="s">
        <v>27</v>
      </c>
      <c r="E884" s="18">
        <v>7181824</v>
      </c>
      <c r="F884" s="7">
        <v>6427</v>
      </c>
      <c r="G884" s="7">
        <v>26</v>
      </c>
      <c r="H884" s="18">
        <f t="shared" si="78"/>
        <v>167102</v>
      </c>
      <c r="I884" s="18">
        <f t="shared" si="79"/>
        <v>5760</v>
      </c>
      <c r="J884" s="18">
        <f t="shared" si="80"/>
        <v>37019520</v>
      </c>
      <c r="K884" s="18">
        <f t="shared" si="81"/>
        <v>2.3267348239110287E-2</v>
      </c>
      <c r="L884" s="18">
        <f t="shared" si="82"/>
        <v>5.1546125329721253</v>
      </c>
      <c r="N884">
        <v>96</v>
      </c>
      <c r="P884">
        <v>6427</v>
      </c>
      <c r="Q884">
        <f t="shared" si="83"/>
        <v>0</v>
      </c>
    </row>
    <row r="885" spans="1:17">
      <c r="A885" s="18">
        <v>879</v>
      </c>
      <c r="B885" s="18" t="s">
        <v>1622</v>
      </c>
      <c r="C885" s="7" t="s">
        <v>1583</v>
      </c>
      <c r="D885" s="18" t="s">
        <v>27</v>
      </c>
      <c r="E885" s="18">
        <v>7181824</v>
      </c>
      <c r="F885" s="7">
        <v>4811</v>
      </c>
      <c r="G885" s="7">
        <v>24</v>
      </c>
      <c r="H885" s="18">
        <f t="shared" si="78"/>
        <v>115464</v>
      </c>
      <c r="I885" s="18">
        <f t="shared" si="79"/>
        <v>3900</v>
      </c>
      <c r="J885" s="18">
        <f t="shared" si="80"/>
        <v>18762900</v>
      </c>
      <c r="K885" s="18">
        <f t="shared" si="81"/>
        <v>1.607725279817495E-2</v>
      </c>
      <c r="L885" s="18">
        <f t="shared" si="82"/>
        <v>2.6125535797034289</v>
      </c>
      <c r="N885">
        <v>65</v>
      </c>
      <c r="P885">
        <v>4811</v>
      </c>
      <c r="Q885">
        <f t="shared" si="83"/>
        <v>0</v>
      </c>
    </row>
    <row r="886" spans="1:17">
      <c r="A886" s="18">
        <v>880</v>
      </c>
      <c r="B886" s="18" t="s">
        <v>1622</v>
      </c>
      <c r="C886" s="7" t="s">
        <v>1584</v>
      </c>
      <c r="D886" s="18" t="s">
        <v>27</v>
      </c>
      <c r="E886" s="18">
        <v>7181824</v>
      </c>
      <c r="F886" s="7">
        <v>4159</v>
      </c>
      <c r="G886" s="7">
        <v>11</v>
      </c>
      <c r="H886" s="18">
        <f t="shared" si="78"/>
        <v>45749</v>
      </c>
      <c r="I886" s="18">
        <f t="shared" si="79"/>
        <v>3300</v>
      </c>
      <c r="J886" s="18">
        <f t="shared" si="80"/>
        <v>13724700</v>
      </c>
      <c r="K886" s="18">
        <f t="shared" si="81"/>
        <v>6.3701087634561917E-3</v>
      </c>
      <c r="L886" s="18">
        <f t="shared" si="82"/>
        <v>1.9110326290368576</v>
      </c>
      <c r="N886">
        <v>55</v>
      </c>
      <c r="P886">
        <v>4159</v>
      </c>
      <c r="Q886">
        <f t="shared" si="83"/>
        <v>0</v>
      </c>
    </row>
    <row r="887" spans="1:17" ht="15.75" thickBot="1">
      <c r="A887" s="18">
        <v>881</v>
      </c>
      <c r="B887" s="22" t="s">
        <v>1622</v>
      </c>
      <c r="C887" s="7" t="s">
        <v>1585</v>
      </c>
      <c r="D887" s="18" t="s">
        <v>27</v>
      </c>
      <c r="E887" s="18">
        <v>7181824</v>
      </c>
      <c r="F887" s="7">
        <v>4776</v>
      </c>
      <c r="G887" s="7">
        <v>8</v>
      </c>
      <c r="H887" s="18">
        <f t="shared" si="78"/>
        <v>38208</v>
      </c>
      <c r="I887" s="18">
        <f t="shared" si="79"/>
        <v>1020</v>
      </c>
      <c r="J887" s="18">
        <f t="shared" si="80"/>
        <v>4871520</v>
      </c>
      <c r="K887" s="18">
        <f t="shared" si="81"/>
        <v>5.3200969558708207E-3</v>
      </c>
      <c r="L887" s="18">
        <f t="shared" si="82"/>
        <v>0.67831236187352961</v>
      </c>
      <c r="N887">
        <v>17</v>
      </c>
      <c r="P887">
        <v>4776</v>
      </c>
      <c r="Q887">
        <f t="shared" si="83"/>
        <v>0</v>
      </c>
    </row>
    <row r="888" spans="1:17">
      <c r="K888" s="25"/>
      <c r="L888" s="25"/>
    </row>
    <row r="889" spans="1:17" ht="15.75" thickBot="1"/>
    <row r="890" spans="1:17" ht="15.75" thickBot="1">
      <c r="A890" s="29"/>
      <c r="B890" s="78"/>
      <c r="C890" s="26" t="s">
        <v>342</v>
      </c>
      <c r="D890" s="30"/>
      <c r="E890" s="39">
        <v>7181824</v>
      </c>
      <c r="F890" s="30">
        <f>SUM(F7:F889)</f>
        <v>4395074</v>
      </c>
      <c r="G890" s="30">
        <f t="shared" ref="G890:J890" si="84">SUM(G7:G889)</f>
        <v>37331</v>
      </c>
      <c r="H890" s="30">
        <f t="shared" si="84"/>
        <v>208238001</v>
      </c>
      <c r="I890" s="30">
        <f t="shared" si="84"/>
        <v>2722708</v>
      </c>
      <c r="J890" s="30">
        <f t="shared" si="84"/>
        <v>15091817163</v>
      </c>
      <c r="K890" s="37">
        <f t="shared" ref="K890" si="85">H890/E890</f>
        <v>28.995141206467885</v>
      </c>
      <c r="L890" s="38">
        <f t="shared" ref="L890" si="86">J890/E890</f>
        <v>2101.3905608101786</v>
      </c>
    </row>
  </sheetData>
  <mergeCells count="7">
    <mergeCell ref="A1:L1"/>
    <mergeCell ref="A2:L2"/>
    <mergeCell ref="A3:L3"/>
    <mergeCell ref="A5:A6"/>
    <mergeCell ref="C5:C6"/>
    <mergeCell ref="D5:D6"/>
    <mergeCell ref="B5:B6"/>
  </mergeCells>
  <pageMargins left="0.7" right="0.7" top="0.75" bottom="0.75" header="0.3" footer="0.3"/>
  <pageSetup paperSize="9" scale="88" orientation="landscape"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AF896"/>
  <sheetViews>
    <sheetView topLeftCell="A6" zoomScaleNormal="100" workbookViewId="0">
      <selection activeCell="K18" sqref="K18"/>
    </sheetView>
  </sheetViews>
  <sheetFormatPr defaultRowHeight="15"/>
  <cols>
    <col min="1" max="1" width="5.140625" customWidth="1"/>
    <col min="2" max="2" width="14.5703125" style="77" customWidth="1"/>
    <col min="3" max="3" width="23.7109375" style="77" customWidth="1"/>
    <col min="4" max="4" width="9.140625" style="77"/>
    <col min="5" max="5" width="10.140625" style="77" customWidth="1"/>
    <col min="6" max="6" width="6.5703125" style="77" customWidth="1"/>
    <col min="7" max="8" width="3.7109375" style="77" customWidth="1"/>
    <col min="9" max="9" width="7.85546875" style="77" customWidth="1"/>
    <col min="10" max="10" width="3.7109375" style="77" customWidth="1"/>
    <col min="11" max="11" width="12.28515625" style="77" customWidth="1"/>
    <col min="12" max="13" width="12.28515625" customWidth="1"/>
    <col min="14" max="14" width="6.5703125" customWidth="1"/>
    <col min="15" max="17" width="15.140625" bestFit="1" customWidth="1"/>
    <col min="18" max="18" width="9.7109375" customWidth="1"/>
    <col min="19" max="19" width="15.140625" bestFit="1" customWidth="1"/>
    <col min="20" max="21" width="12.28515625" bestFit="1" customWidth="1"/>
    <col min="22" max="22" width="12" customWidth="1"/>
    <col min="23" max="23" width="12.28515625" bestFit="1" customWidth="1"/>
    <col min="24" max="25" width="15.140625" bestFit="1" customWidth="1"/>
    <col min="26" max="26" width="9.140625" customWidth="1"/>
    <col min="27" max="27" width="15.140625" bestFit="1" customWidth="1"/>
    <col min="28" max="28" width="12.28515625" bestFit="1" customWidth="1"/>
    <col min="29" max="29" width="13.28515625" customWidth="1"/>
  </cols>
  <sheetData>
    <row r="2" spans="1:32" ht="23.25">
      <c r="C2" s="370" t="s">
        <v>1818</v>
      </c>
      <c r="D2" s="370"/>
      <c r="E2" s="370"/>
      <c r="F2" s="370"/>
      <c r="G2" s="370"/>
      <c r="H2" s="370"/>
      <c r="I2" s="370"/>
      <c r="J2" s="370"/>
      <c r="K2" s="370"/>
      <c r="L2" s="370"/>
      <c r="M2" s="370"/>
      <c r="N2" s="370"/>
      <c r="O2" s="370"/>
    </row>
    <row r="3" spans="1:32" ht="15.75" thickBot="1"/>
    <row r="4" spans="1:32" ht="26.25" customHeight="1">
      <c r="A4" s="386" t="s">
        <v>0</v>
      </c>
      <c r="B4" s="389" t="s">
        <v>1623</v>
      </c>
      <c r="C4" s="389" t="s">
        <v>1</v>
      </c>
      <c r="D4" s="68" t="s">
        <v>10</v>
      </c>
      <c r="E4" s="69" t="s">
        <v>11</v>
      </c>
      <c r="F4" s="69" t="s">
        <v>35</v>
      </c>
      <c r="G4" s="69" t="s">
        <v>36</v>
      </c>
      <c r="H4" s="69" t="s">
        <v>13</v>
      </c>
      <c r="I4" s="69" t="s">
        <v>37</v>
      </c>
      <c r="J4" s="70" t="s">
        <v>38</v>
      </c>
      <c r="K4" s="72" t="s">
        <v>39</v>
      </c>
      <c r="L4" s="73" t="s">
        <v>40</v>
      </c>
      <c r="M4" s="70" t="s">
        <v>41</v>
      </c>
      <c r="N4" s="72" t="s">
        <v>42</v>
      </c>
      <c r="O4" s="73" t="s">
        <v>43</v>
      </c>
      <c r="P4" s="73" t="s">
        <v>44</v>
      </c>
      <c r="Q4" s="70" t="s">
        <v>45</v>
      </c>
      <c r="R4" s="72" t="s">
        <v>46</v>
      </c>
      <c r="S4" s="73" t="s">
        <v>47</v>
      </c>
      <c r="T4" s="73" t="s">
        <v>48</v>
      </c>
      <c r="U4" s="70" t="s">
        <v>49</v>
      </c>
      <c r="V4" s="72" t="s">
        <v>50</v>
      </c>
      <c r="W4" s="73" t="s">
        <v>51</v>
      </c>
      <c r="X4" s="73" t="s">
        <v>52</v>
      </c>
      <c r="Y4" s="70" t="s">
        <v>53</v>
      </c>
      <c r="Z4" s="72" t="s">
        <v>54</v>
      </c>
      <c r="AA4" s="73" t="s">
        <v>55</v>
      </c>
      <c r="AB4" s="73" t="s">
        <v>56</v>
      </c>
      <c r="AC4" s="70" t="s">
        <v>57</v>
      </c>
    </row>
    <row r="5" spans="1:32" ht="195" customHeight="1">
      <c r="A5" s="387"/>
      <c r="B5" s="390"/>
      <c r="C5" s="390"/>
      <c r="D5" s="392" t="s">
        <v>2</v>
      </c>
      <c r="E5" s="382" t="s">
        <v>20</v>
      </c>
      <c r="F5" s="382" t="s">
        <v>21</v>
      </c>
      <c r="G5" s="6" t="s">
        <v>22</v>
      </c>
      <c r="H5" s="6" t="s">
        <v>23</v>
      </c>
      <c r="I5" s="6" t="s">
        <v>24</v>
      </c>
      <c r="J5" s="71" t="s">
        <v>25</v>
      </c>
      <c r="K5" s="384" t="s">
        <v>31</v>
      </c>
      <c r="L5" s="382" t="s">
        <v>28</v>
      </c>
      <c r="M5" s="378" t="s">
        <v>29</v>
      </c>
      <c r="N5" s="384" t="s">
        <v>30</v>
      </c>
      <c r="O5" s="382" t="s">
        <v>32</v>
      </c>
      <c r="P5" s="382" t="s">
        <v>33</v>
      </c>
      <c r="Q5" s="378" t="s">
        <v>34</v>
      </c>
      <c r="R5" s="384" t="s">
        <v>58</v>
      </c>
      <c r="S5" s="382" t="s">
        <v>59</v>
      </c>
      <c r="T5" s="382" t="s">
        <v>60</v>
      </c>
      <c r="U5" s="378" t="s">
        <v>61</v>
      </c>
      <c r="V5" s="384" t="s">
        <v>62</v>
      </c>
      <c r="W5" s="382" t="s">
        <v>63</v>
      </c>
      <c r="X5" s="382" t="s">
        <v>64</v>
      </c>
      <c r="Y5" s="378" t="s">
        <v>65</v>
      </c>
      <c r="Z5" s="384" t="s">
        <v>66</v>
      </c>
      <c r="AA5" s="382" t="s">
        <v>67</v>
      </c>
      <c r="AB5" s="382" t="s">
        <v>68</v>
      </c>
      <c r="AC5" s="378" t="s">
        <v>69</v>
      </c>
    </row>
    <row r="6" spans="1:32" ht="15.75" thickBot="1">
      <c r="A6" s="387"/>
      <c r="B6" s="390"/>
      <c r="C6" s="390"/>
      <c r="D6" s="404"/>
      <c r="E6" s="377"/>
      <c r="F6" s="377"/>
      <c r="G6" s="402" t="s">
        <v>26</v>
      </c>
      <c r="H6" s="402"/>
      <c r="I6" s="402" t="s">
        <v>27</v>
      </c>
      <c r="J6" s="403"/>
      <c r="K6" s="400"/>
      <c r="L6" s="377"/>
      <c r="M6" s="401"/>
      <c r="N6" s="400"/>
      <c r="O6" s="377"/>
      <c r="P6" s="377"/>
      <c r="Q6" s="401"/>
      <c r="R6" s="400"/>
      <c r="S6" s="377"/>
      <c r="T6" s="377"/>
      <c r="U6" s="401"/>
      <c r="V6" s="400"/>
      <c r="W6" s="377"/>
      <c r="X6" s="377"/>
      <c r="Y6" s="401"/>
      <c r="Z6" s="400"/>
      <c r="AA6" s="377"/>
      <c r="AB6" s="377"/>
      <c r="AC6" s="401"/>
    </row>
    <row r="7" spans="1:32">
      <c r="A7" s="15">
        <v>1</v>
      </c>
      <c r="B7" s="16" t="s">
        <v>1614</v>
      </c>
      <c r="C7" s="14" t="s">
        <v>776</v>
      </c>
      <c r="D7" s="16" t="s">
        <v>27</v>
      </c>
      <c r="E7" s="16">
        <v>3929</v>
      </c>
      <c r="F7" s="16">
        <v>8</v>
      </c>
      <c r="G7" s="16">
        <v>0</v>
      </c>
      <c r="H7" s="16">
        <v>0</v>
      </c>
      <c r="I7" s="16">
        <f>F7-J7</f>
        <v>8</v>
      </c>
      <c r="J7" s="16">
        <v>0</v>
      </c>
      <c r="K7" s="90">
        <v>80</v>
      </c>
      <c r="L7" s="16">
        <v>0</v>
      </c>
      <c r="M7" s="16">
        <f t="shared" ref="M7" si="0">IF((F7&gt;K7),E7,0)</f>
        <v>0</v>
      </c>
      <c r="N7" s="90">
        <v>18</v>
      </c>
      <c r="O7" s="90">
        <v>175</v>
      </c>
      <c r="P7" s="16">
        <v>0</v>
      </c>
      <c r="Q7" s="16">
        <f t="shared" ref="Q7" si="1">IF((N7&gt;O7),E7,0)</f>
        <v>0</v>
      </c>
      <c r="R7" s="90">
        <v>20</v>
      </c>
      <c r="S7" s="90">
        <v>16</v>
      </c>
      <c r="T7" s="16">
        <v>0</v>
      </c>
      <c r="U7" s="16">
        <f t="shared" ref="U7" si="2">IF((R7&gt;S7),E7,0)</f>
        <v>3929</v>
      </c>
      <c r="V7" s="90">
        <v>69</v>
      </c>
      <c r="W7" s="90">
        <v>96</v>
      </c>
      <c r="X7" s="16">
        <v>0</v>
      </c>
      <c r="Y7" s="16">
        <f t="shared" ref="Y7" si="3">IF((V7&gt;W7),E7,0)</f>
        <v>0</v>
      </c>
      <c r="Z7" s="90">
        <v>54</v>
      </c>
      <c r="AA7" s="90">
        <v>300</v>
      </c>
      <c r="AB7" s="16">
        <v>0</v>
      </c>
      <c r="AC7" s="54">
        <f t="shared" ref="AC7" si="4">IF((Z7&gt;AA7),E7,0)</f>
        <v>0</v>
      </c>
      <c r="AE7">
        <v>8</v>
      </c>
      <c r="AF7">
        <f>AE7-F7</f>
        <v>0</v>
      </c>
    </row>
    <row r="8" spans="1:32">
      <c r="A8" s="17">
        <v>2</v>
      </c>
      <c r="B8" s="18" t="s">
        <v>1614</v>
      </c>
      <c r="C8" s="7" t="s">
        <v>777</v>
      </c>
      <c r="D8" s="18" t="s">
        <v>27</v>
      </c>
      <c r="E8" s="18">
        <v>4482</v>
      </c>
      <c r="F8" s="18">
        <v>9</v>
      </c>
      <c r="G8" s="18">
        <v>0</v>
      </c>
      <c r="H8" s="18">
        <v>0</v>
      </c>
      <c r="I8" s="18">
        <f t="shared" ref="I8:I71" si="5">F8-J8</f>
        <v>9</v>
      </c>
      <c r="J8" s="18">
        <v>0</v>
      </c>
      <c r="K8" s="66">
        <v>80</v>
      </c>
      <c r="L8" s="18">
        <v>0</v>
      </c>
      <c r="M8" s="18">
        <f t="shared" ref="M8:M14" si="6">IF((F8&gt;K8),E8,0)</f>
        <v>0</v>
      </c>
      <c r="N8" s="66">
        <v>12</v>
      </c>
      <c r="O8" s="66">
        <v>175</v>
      </c>
      <c r="P8" s="18">
        <v>0</v>
      </c>
      <c r="Q8" s="18">
        <f t="shared" ref="Q8:Q14" si="7">IF((N8&gt;O8),E8,0)</f>
        <v>0</v>
      </c>
      <c r="R8" s="66">
        <v>8</v>
      </c>
      <c r="S8" s="66">
        <v>16</v>
      </c>
      <c r="T8" s="18">
        <v>0</v>
      </c>
      <c r="U8" s="18">
        <f t="shared" ref="U8:U14" si="8">IF((R8&gt;S8),E8,0)</f>
        <v>0</v>
      </c>
      <c r="V8" s="66">
        <v>15</v>
      </c>
      <c r="W8" s="66">
        <v>96</v>
      </c>
      <c r="X8" s="18">
        <v>0</v>
      </c>
      <c r="Y8" s="18">
        <f t="shared" ref="Y8:Y14" si="9">IF((V8&gt;W8),E8,0)</f>
        <v>0</v>
      </c>
      <c r="Z8" s="66">
        <v>181</v>
      </c>
      <c r="AA8" s="66">
        <v>300</v>
      </c>
      <c r="AB8" s="18">
        <v>0</v>
      </c>
      <c r="AC8" s="10">
        <f t="shared" ref="AC8:AC14" si="10">IF((Z8&gt;AA8),E8,0)</f>
        <v>0</v>
      </c>
      <c r="AE8">
        <v>9</v>
      </c>
      <c r="AF8">
        <f t="shared" ref="AF8:AF71" si="11">AE8-F8</f>
        <v>0</v>
      </c>
    </row>
    <row r="9" spans="1:32">
      <c r="A9" s="17">
        <v>3</v>
      </c>
      <c r="B9" s="18" t="s">
        <v>1614</v>
      </c>
      <c r="C9" s="7" t="s">
        <v>778</v>
      </c>
      <c r="D9" s="18" t="s">
        <v>27</v>
      </c>
      <c r="E9" s="18">
        <v>3347</v>
      </c>
      <c r="F9" s="18">
        <v>36</v>
      </c>
      <c r="G9" s="18">
        <v>0</v>
      </c>
      <c r="H9" s="18">
        <v>0</v>
      </c>
      <c r="I9" s="18">
        <f t="shared" si="5"/>
        <v>36</v>
      </c>
      <c r="J9" s="18">
        <v>0</v>
      </c>
      <c r="K9" s="66">
        <v>80</v>
      </c>
      <c r="L9" s="18">
        <v>0</v>
      </c>
      <c r="M9" s="18">
        <f t="shared" si="6"/>
        <v>0</v>
      </c>
      <c r="N9" s="66">
        <v>61</v>
      </c>
      <c r="O9" s="66">
        <v>175</v>
      </c>
      <c r="P9" s="18">
        <v>0</v>
      </c>
      <c r="Q9" s="18">
        <f t="shared" si="7"/>
        <v>0</v>
      </c>
      <c r="R9" s="66">
        <v>15</v>
      </c>
      <c r="S9" s="66">
        <v>16</v>
      </c>
      <c r="T9" s="18">
        <v>0</v>
      </c>
      <c r="U9" s="18">
        <f t="shared" si="8"/>
        <v>0</v>
      </c>
      <c r="V9" s="66">
        <v>76</v>
      </c>
      <c r="W9" s="66">
        <v>96</v>
      </c>
      <c r="X9" s="18">
        <v>0</v>
      </c>
      <c r="Y9" s="18">
        <f t="shared" si="9"/>
        <v>0</v>
      </c>
      <c r="Z9" s="66">
        <v>237</v>
      </c>
      <c r="AA9" s="66">
        <v>300</v>
      </c>
      <c r="AB9" s="18">
        <v>0</v>
      </c>
      <c r="AC9" s="10">
        <f t="shared" si="10"/>
        <v>0</v>
      </c>
      <c r="AE9">
        <v>36</v>
      </c>
      <c r="AF9">
        <f t="shared" si="11"/>
        <v>0</v>
      </c>
    </row>
    <row r="10" spans="1:32">
      <c r="A10" s="17">
        <v>4</v>
      </c>
      <c r="B10" s="18" t="s">
        <v>1614</v>
      </c>
      <c r="C10" s="7" t="s">
        <v>779</v>
      </c>
      <c r="D10" s="18" t="s">
        <v>27</v>
      </c>
      <c r="E10" s="18">
        <v>3782</v>
      </c>
      <c r="F10" s="18">
        <v>4</v>
      </c>
      <c r="G10" s="18">
        <v>0</v>
      </c>
      <c r="H10" s="18">
        <v>0</v>
      </c>
      <c r="I10" s="18">
        <f t="shared" si="5"/>
        <v>4</v>
      </c>
      <c r="J10" s="18">
        <v>0</v>
      </c>
      <c r="K10" s="66">
        <v>80</v>
      </c>
      <c r="L10" s="18">
        <v>0</v>
      </c>
      <c r="M10" s="18">
        <f t="shared" si="6"/>
        <v>0</v>
      </c>
      <c r="N10" s="66">
        <v>6</v>
      </c>
      <c r="O10" s="66">
        <v>175</v>
      </c>
      <c r="P10" s="18">
        <v>0</v>
      </c>
      <c r="Q10" s="18">
        <f t="shared" si="7"/>
        <v>0</v>
      </c>
      <c r="R10" s="66">
        <v>11</v>
      </c>
      <c r="S10" s="66">
        <v>16</v>
      </c>
      <c r="T10" s="18">
        <v>0</v>
      </c>
      <c r="U10" s="18">
        <f t="shared" si="8"/>
        <v>0</v>
      </c>
      <c r="V10" s="66">
        <v>45</v>
      </c>
      <c r="W10" s="66">
        <v>96</v>
      </c>
      <c r="X10" s="18">
        <v>0</v>
      </c>
      <c r="Y10" s="18">
        <f t="shared" si="9"/>
        <v>0</v>
      </c>
      <c r="Z10" s="66">
        <v>368</v>
      </c>
      <c r="AA10" s="66">
        <v>300</v>
      </c>
      <c r="AB10" s="18">
        <v>0</v>
      </c>
      <c r="AC10" s="10">
        <f t="shared" si="10"/>
        <v>3782</v>
      </c>
      <c r="AE10">
        <v>4</v>
      </c>
      <c r="AF10">
        <f t="shared" si="11"/>
        <v>0</v>
      </c>
    </row>
    <row r="11" spans="1:32">
      <c r="A11" s="17">
        <v>5</v>
      </c>
      <c r="B11" s="18" t="s">
        <v>1614</v>
      </c>
      <c r="C11" s="7" t="s">
        <v>780</v>
      </c>
      <c r="D11" s="18" t="s">
        <v>27</v>
      </c>
      <c r="E11" s="18">
        <v>4696</v>
      </c>
      <c r="F11" s="18">
        <v>1</v>
      </c>
      <c r="G11" s="18">
        <v>0</v>
      </c>
      <c r="H11" s="18">
        <v>0</v>
      </c>
      <c r="I11" s="18">
        <f t="shared" si="5"/>
        <v>1</v>
      </c>
      <c r="J11" s="18">
        <v>0</v>
      </c>
      <c r="K11" s="66">
        <v>80</v>
      </c>
      <c r="L11" s="18">
        <v>0</v>
      </c>
      <c r="M11" s="18">
        <f t="shared" si="6"/>
        <v>0</v>
      </c>
      <c r="N11" s="66">
        <v>3</v>
      </c>
      <c r="O11" s="66">
        <v>175</v>
      </c>
      <c r="P11" s="18">
        <v>0</v>
      </c>
      <c r="Q11" s="18">
        <f t="shared" si="7"/>
        <v>0</v>
      </c>
      <c r="R11" s="66">
        <v>6</v>
      </c>
      <c r="S11" s="66">
        <v>16</v>
      </c>
      <c r="T11" s="18">
        <v>0</v>
      </c>
      <c r="U11" s="18">
        <f t="shared" si="8"/>
        <v>0</v>
      </c>
      <c r="V11" s="66">
        <v>24</v>
      </c>
      <c r="W11" s="66">
        <v>96</v>
      </c>
      <c r="X11" s="18">
        <v>0</v>
      </c>
      <c r="Y11" s="18">
        <f t="shared" si="9"/>
        <v>0</v>
      </c>
      <c r="Z11" s="66">
        <v>117</v>
      </c>
      <c r="AA11" s="66">
        <v>300</v>
      </c>
      <c r="AB11" s="18">
        <v>0</v>
      </c>
      <c r="AC11" s="10">
        <f t="shared" si="10"/>
        <v>0</v>
      </c>
      <c r="AE11">
        <v>1</v>
      </c>
      <c r="AF11">
        <f t="shared" si="11"/>
        <v>0</v>
      </c>
    </row>
    <row r="12" spans="1:32">
      <c r="A12" s="17">
        <v>6</v>
      </c>
      <c r="B12" s="18" t="s">
        <v>1614</v>
      </c>
      <c r="C12" s="7" t="s">
        <v>434</v>
      </c>
      <c r="D12" s="18" t="s">
        <v>27</v>
      </c>
      <c r="E12" s="18">
        <v>4036</v>
      </c>
      <c r="F12" s="18">
        <v>6</v>
      </c>
      <c r="G12" s="18">
        <v>0</v>
      </c>
      <c r="H12" s="18">
        <v>0</v>
      </c>
      <c r="I12" s="18">
        <f t="shared" si="5"/>
        <v>6</v>
      </c>
      <c r="J12" s="18">
        <v>0</v>
      </c>
      <c r="K12" s="66">
        <v>80</v>
      </c>
      <c r="L12" s="18">
        <v>0</v>
      </c>
      <c r="M12" s="18">
        <f t="shared" si="6"/>
        <v>0</v>
      </c>
      <c r="N12" s="66">
        <v>16</v>
      </c>
      <c r="O12" s="66">
        <v>175</v>
      </c>
      <c r="P12" s="18">
        <v>0</v>
      </c>
      <c r="Q12" s="18">
        <f t="shared" si="7"/>
        <v>0</v>
      </c>
      <c r="R12" s="66">
        <v>10</v>
      </c>
      <c r="S12" s="66">
        <v>16</v>
      </c>
      <c r="T12" s="18">
        <v>0</v>
      </c>
      <c r="U12" s="18">
        <f t="shared" si="8"/>
        <v>0</v>
      </c>
      <c r="V12" s="66">
        <v>40</v>
      </c>
      <c r="W12" s="66">
        <v>96</v>
      </c>
      <c r="X12" s="18">
        <v>0</v>
      </c>
      <c r="Y12" s="18">
        <f t="shared" si="9"/>
        <v>0</v>
      </c>
      <c r="Z12" s="66">
        <v>217</v>
      </c>
      <c r="AA12" s="66">
        <v>300</v>
      </c>
      <c r="AB12" s="18">
        <v>0</v>
      </c>
      <c r="AC12" s="10">
        <f t="shared" si="10"/>
        <v>0</v>
      </c>
      <c r="AE12">
        <v>6</v>
      </c>
      <c r="AF12">
        <f t="shared" si="11"/>
        <v>0</v>
      </c>
    </row>
    <row r="13" spans="1:32">
      <c r="A13" s="17">
        <v>7</v>
      </c>
      <c r="B13" s="18" t="s">
        <v>1614</v>
      </c>
      <c r="C13" s="7" t="s">
        <v>781</v>
      </c>
      <c r="D13" s="18" t="s">
        <v>27</v>
      </c>
      <c r="E13" s="18">
        <v>2325</v>
      </c>
      <c r="F13" s="18">
        <v>2</v>
      </c>
      <c r="G13" s="18">
        <v>0</v>
      </c>
      <c r="H13" s="18">
        <v>0</v>
      </c>
      <c r="I13" s="18">
        <f t="shared" si="5"/>
        <v>2</v>
      </c>
      <c r="J13" s="18">
        <v>0</v>
      </c>
      <c r="K13" s="66">
        <v>80</v>
      </c>
      <c r="L13" s="18">
        <v>0</v>
      </c>
      <c r="M13" s="18">
        <f t="shared" si="6"/>
        <v>0</v>
      </c>
      <c r="N13" s="66">
        <v>5</v>
      </c>
      <c r="O13" s="66">
        <v>175</v>
      </c>
      <c r="P13" s="18">
        <v>0</v>
      </c>
      <c r="Q13" s="18">
        <f t="shared" si="7"/>
        <v>0</v>
      </c>
      <c r="R13" s="66">
        <v>4</v>
      </c>
      <c r="S13" s="66">
        <v>16</v>
      </c>
      <c r="T13" s="18">
        <v>0</v>
      </c>
      <c r="U13" s="18">
        <f t="shared" si="8"/>
        <v>0</v>
      </c>
      <c r="V13" s="66">
        <v>15</v>
      </c>
      <c r="W13" s="66">
        <v>96</v>
      </c>
      <c r="X13" s="18">
        <v>0</v>
      </c>
      <c r="Y13" s="18">
        <f t="shared" si="9"/>
        <v>0</v>
      </c>
      <c r="Z13" s="66">
        <v>106</v>
      </c>
      <c r="AA13" s="66">
        <v>300</v>
      </c>
      <c r="AB13" s="18">
        <v>0</v>
      </c>
      <c r="AC13" s="10">
        <f t="shared" si="10"/>
        <v>0</v>
      </c>
      <c r="AE13">
        <v>2</v>
      </c>
      <c r="AF13">
        <f t="shared" si="11"/>
        <v>0</v>
      </c>
    </row>
    <row r="14" spans="1:32">
      <c r="A14" s="17">
        <v>8</v>
      </c>
      <c r="B14" s="18" t="s">
        <v>1614</v>
      </c>
      <c r="C14" s="7" t="s">
        <v>782</v>
      </c>
      <c r="D14" s="18" t="s">
        <v>27</v>
      </c>
      <c r="E14" s="18">
        <v>3573</v>
      </c>
      <c r="F14" s="18">
        <v>1</v>
      </c>
      <c r="G14" s="18">
        <v>0</v>
      </c>
      <c r="H14" s="18">
        <v>0</v>
      </c>
      <c r="I14" s="18">
        <f t="shared" si="5"/>
        <v>1</v>
      </c>
      <c r="J14" s="18">
        <v>0</v>
      </c>
      <c r="K14" s="66">
        <v>80</v>
      </c>
      <c r="L14" s="18">
        <v>0</v>
      </c>
      <c r="M14" s="18">
        <f t="shared" si="6"/>
        <v>0</v>
      </c>
      <c r="N14" s="66">
        <v>4</v>
      </c>
      <c r="O14" s="66">
        <v>175</v>
      </c>
      <c r="P14" s="18">
        <v>0</v>
      </c>
      <c r="Q14" s="18">
        <f t="shared" si="7"/>
        <v>0</v>
      </c>
      <c r="R14" s="66">
        <v>7</v>
      </c>
      <c r="S14" s="66">
        <v>16</v>
      </c>
      <c r="T14" s="18">
        <v>0</v>
      </c>
      <c r="U14" s="18">
        <f t="shared" si="8"/>
        <v>0</v>
      </c>
      <c r="V14" s="66">
        <v>24</v>
      </c>
      <c r="W14" s="66">
        <v>96</v>
      </c>
      <c r="X14" s="18">
        <v>0</v>
      </c>
      <c r="Y14" s="18">
        <f t="shared" si="9"/>
        <v>0</v>
      </c>
      <c r="Z14" s="66">
        <v>201</v>
      </c>
      <c r="AA14" s="66">
        <v>300</v>
      </c>
      <c r="AB14" s="18">
        <v>0</v>
      </c>
      <c r="AC14" s="10">
        <f t="shared" si="10"/>
        <v>0</v>
      </c>
      <c r="AE14">
        <v>1</v>
      </c>
      <c r="AF14">
        <f t="shared" si="11"/>
        <v>0</v>
      </c>
    </row>
    <row r="15" spans="1:32">
      <c r="A15" s="17">
        <v>9</v>
      </c>
      <c r="B15" s="18" t="s">
        <v>1614</v>
      </c>
      <c r="C15" s="7" t="s">
        <v>783</v>
      </c>
      <c r="D15" s="18" t="s">
        <v>27</v>
      </c>
      <c r="E15" s="18">
        <v>2358</v>
      </c>
      <c r="F15" s="18">
        <v>29</v>
      </c>
      <c r="G15" s="18">
        <v>0</v>
      </c>
      <c r="H15" s="18">
        <v>0</v>
      </c>
      <c r="I15" s="18">
        <f t="shared" si="5"/>
        <v>29</v>
      </c>
      <c r="J15" s="18">
        <v>0</v>
      </c>
      <c r="K15" s="66">
        <v>80</v>
      </c>
      <c r="L15" s="18">
        <v>0</v>
      </c>
      <c r="M15" s="18">
        <f t="shared" ref="M15:M78" si="12">IF((F15&gt;K15),E15,0)</f>
        <v>0</v>
      </c>
      <c r="N15" s="66">
        <v>69</v>
      </c>
      <c r="O15" s="66">
        <v>175</v>
      </c>
      <c r="P15" s="18">
        <v>0</v>
      </c>
      <c r="Q15" s="18">
        <f t="shared" ref="Q15:Q78" si="13">IF((N15&gt;O15),E15,0)</f>
        <v>0</v>
      </c>
      <c r="R15" s="66">
        <v>23</v>
      </c>
      <c r="S15" s="66">
        <v>16</v>
      </c>
      <c r="T15" s="18">
        <v>0</v>
      </c>
      <c r="U15" s="18">
        <f t="shared" ref="U15:U78" si="14">IF((R15&gt;S15),E15,0)</f>
        <v>2358</v>
      </c>
      <c r="V15" s="66">
        <v>62</v>
      </c>
      <c r="W15" s="66">
        <v>96</v>
      </c>
      <c r="X15" s="18">
        <v>0</v>
      </c>
      <c r="Y15" s="18">
        <f t="shared" ref="Y15:Y78" si="15">IF((V15&gt;W15),E15,0)</f>
        <v>0</v>
      </c>
      <c r="Z15" s="66">
        <v>239</v>
      </c>
      <c r="AA15" s="66">
        <v>300</v>
      </c>
      <c r="AB15" s="18">
        <v>0</v>
      </c>
      <c r="AC15" s="10">
        <f t="shared" ref="AC15:AC78" si="16">IF((Z15&gt;AA15),E15,0)</f>
        <v>0</v>
      </c>
      <c r="AE15">
        <v>29</v>
      </c>
      <c r="AF15">
        <f t="shared" si="11"/>
        <v>0</v>
      </c>
    </row>
    <row r="16" spans="1:32">
      <c r="A16" s="17">
        <v>10</v>
      </c>
      <c r="B16" s="18" t="s">
        <v>1614</v>
      </c>
      <c r="C16" s="7" t="s">
        <v>784</v>
      </c>
      <c r="D16" s="18" t="s">
        <v>27</v>
      </c>
      <c r="E16" s="18">
        <v>5195</v>
      </c>
      <c r="F16" s="18">
        <v>26</v>
      </c>
      <c r="G16" s="18">
        <v>0</v>
      </c>
      <c r="H16" s="18">
        <v>0</v>
      </c>
      <c r="I16" s="18">
        <f t="shared" si="5"/>
        <v>25</v>
      </c>
      <c r="J16" s="18">
        <v>1</v>
      </c>
      <c r="K16" s="66">
        <v>80</v>
      </c>
      <c r="L16" s="18">
        <v>0</v>
      </c>
      <c r="M16" s="18">
        <f t="shared" si="12"/>
        <v>0</v>
      </c>
      <c r="N16" s="66">
        <v>45</v>
      </c>
      <c r="O16" s="66">
        <v>175</v>
      </c>
      <c r="P16" s="18">
        <v>0</v>
      </c>
      <c r="Q16" s="18">
        <f t="shared" si="13"/>
        <v>0</v>
      </c>
      <c r="R16" s="66">
        <v>8</v>
      </c>
      <c r="S16" s="66">
        <v>16</v>
      </c>
      <c r="T16" s="18">
        <v>0</v>
      </c>
      <c r="U16" s="18">
        <f t="shared" si="14"/>
        <v>0</v>
      </c>
      <c r="V16" s="66">
        <v>32</v>
      </c>
      <c r="W16" s="66">
        <v>96</v>
      </c>
      <c r="X16" s="18">
        <v>0</v>
      </c>
      <c r="Y16" s="18">
        <f t="shared" si="15"/>
        <v>0</v>
      </c>
      <c r="Z16" s="66">
        <v>83</v>
      </c>
      <c r="AA16" s="66">
        <v>300</v>
      </c>
      <c r="AB16" s="18">
        <v>0</v>
      </c>
      <c r="AC16" s="10">
        <f t="shared" si="16"/>
        <v>0</v>
      </c>
      <c r="AE16">
        <v>26</v>
      </c>
      <c r="AF16">
        <f t="shared" si="11"/>
        <v>0</v>
      </c>
    </row>
    <row r="17" spans="1:32">
      <c r="A17" s="17">
        <v>11</v>
      </c>
      <c r="B17" s="18" t="s">
        <v>1614</v>
      </c>
      <c r="C17" s="7" t="s">
        <v>785</v>
      </c>
      <c r="D17" s="18" t="s">
        <v>27</v>
      </c>
      <c r="E17" s="18">
        <v>2483</v>
      </c>
      <c r="F17" s="18">
        <v>24</v>
      </c>
      <c r="G17" s="18">
        <v>0</v>
      </c>
      <c r="H17" s="18">
        <v>0</v>
      </c>
      <c r="I17" s="18">
        <f t="shared" si="5"/>
        <v>24</v>
      </c>
      <c r="J17" s="18">
        <v>0</v>
      </c>
      <c r="K17" s="66">
        <v>80</v>
      </c>
      <c r="L17" s="18">
        <v>0</v>
      </c>
      <c r="M17" s="18">
        <f t="shared" si="12"/>
        <v>0</v>
      </c>
      <c r="N17" s="66">
        <v>52</v>
      </c>
      <c r="O17" s="66">
        <v>175</v>
      </c>
      <c r="P17" s="18">
        <v>0</v>
      </c>
      <c r="Q17" s="18">
        <f t="shared" si="13"/>
        <v>0</v>
      </c>
      <c r="R17" s="66">
        <v>16</v>
      </c>
      <c r="S17" s="66">
        <v>16</v>
      </c>
      <c r="T17" s="18">
        <v>0</v>
      </c>
      <c r="U17" s="18">
        <f t="shared" si="14"/>
        <v>0</v>
      </c>
      <c r="V17" s="66">
        <v>79</v>
      </c>
      <c r="W17" s="66">
        <v>96</v>
      </c>
      <c r="X17" s="18">
        <v>0</v>
      </c>
      <c r="Y17" s="18">
        <f t="shared" si="15"/>
        <v>0</v>
      </c>
      <c r="Z17" s="66">
        <v>162</v>
      </c>
      <c r="AA17" s="66">
        <v>300</v>
      </c>
      <c r="AB17" s="18">
        <v>0</v>
      </c>
      <c r="AC17" s="10">
        <f t="shared" si="16"/>
        <v>0</v>
      </c>
      <c r="AE17">
        <v>24</v>
      </c>
      <c r="AF17">
        <f t="shared" si="11"/>
        <v>0</v>
      </c>
    </row>
    <row r="18" spans="1:32">
      <c r="A18" s="17">
        <v>12</v>
      </c>
      <c r="B18" s="18" t="s">
        <v>1614</v>
      </c>
      <c r="C18" s="7" t="s">
        <v>786</v>
      </c>
      <c r="D18" s="18" t="s">
        <v>27</v>
      </c>
      <c r="E18" s="18">
        <v>4108</v>
      </c>
      <c r="F18" s="18">
        <v>22</v>
      </c>
      <c r="G18" s="18">
        <v>0</v>
      </c>
      <c r="H18" s="18">
        <v>0</v>
      </c>
      <c r="I18" s="18">
        <f t="shared" si="5"/>
        <v>22</v>
      </c>
      <c r="J18" s="18">
        <v>0</v>
      </c>
      <c r="K18" s="66">
        <v>80</v>
      </c>
      <c r="L18" s="18">
        <v>0</v>
      </c>
      <c r="M18" s="18">
        <f t="shared" si="12"/>
        <v>0</v>
      </c>
      <c r="N18" s="66">
        <v>43</v>
      </c>
      <c r="O18" s="66">
        <v>175</v>
      </c>
      <c r="P18" s="18">
        <v>0</v>
      </c>
      <c r="Q18" s="18">
        <f t="shared" si="13"/>
        <v>0</v>
      </c>
      <c r="R18" s="66">
        <v>20</v>
      </c>
      <c r="S18" s="66">
        <v>16</v>
      </c>
      <c r="T18" s="18">
        <v>0</v>
      </c>
      <c r="U18" s="18">
        <f t="shared" si="14"/>
        <v>4108</v>
      </c>
      <c r="V18" s="66">
        <v>67</v>
      </c>
      <c r="W18" s="66">
        <v>96</v>
      </c>
      <c r="X18" s="18">
        <v>0</v>
      </c>
      <c r="Y18" s="18">
        <f t="shared" si="15"/>
        <v>0</v>
      </c>
      <c r="Z18" s="66">
        <v>260</v>
      </c>
      <c r="AA18" s="66">
        <v>300</v>
      </c>
      <c r="AB18" s="18">
        <v>0</v>
      </c>
      <c r="AC18" s="10">
        <f t="shared" si="16"/>
        <v>0</v>
      </c>
      <c r="AE18">
        <v>22</v>
      </c>
      <c r="AF18">
        <f t="shared" si="11"/>
        <v>0</v>
      </c>
    </row>
    <row r="19" spans="1:32">
      <c r="A19" s="17">
        <v>13</v>
      </c>
      <c r="B19" s="18" t="s">
        <v>1614</v>
      </c>
      <c r="C19" s="7" t="s">
        <v>787</v>
      </c>
      <c r="D19" s="18" t="s">
        <v>27</v>
      </c>
      <c r="E19" s="18">
        <v>3135</v>
      </c>
      <c r="F19" s="18">
        <v>41</v>
      </c>
      <c r="G19" s="18">
        <v>0</v>
      </c>
      <c r="H19" s="18">
        <v>0</v>
      </c>
      <c r="I19" s="18">
        <f t="shared" si="5"/>
        <v>41</v>
      </c>
      <c r="J19" s="18">
        <v>0</v>
      </c>
      <c r="K19" s="66">
        <v>80</v>
      </c>
      <c r="L19" s="18">
        <v>0</v>
      </c>
      <c r="M19" s="18">
        <f t="shared" si="12"/>
        <v>0</v>
      </c>
      <c r="N19" s="66">
        <v>57</v>
      </c>
      <c r="O19" s="66">
        <v>175</v>
      </c>
      <c r="P19" s="18">
        <v>0</v>
      </c>
      <c r="Q19" s="18">
        <f t="shared" si="13"/>
        <v>0</v>
      </c>
      <c r="R19" s="66">
        <v>19</v>
      </c>
      <c r="S19" s="66">
        <v>16</v>
      </c>
      <c r="T19" s="18">
        <v>0</v>
      </c>
      <c r="U19" s="18">
        <f t="shared" si="14"/>
        <v>3135</v>
      </c>
      <c r="V19" s="66">
        <v>77</v>
      </c>
      <c r="W19" s="66">
        <v>96</v>
      </c>
      <c r="X19" s="18">
        <v>0</v>
      </c>
      <c r="Y19" s="18">
        <f t="shared" si="15"/>
        <v>0</v>
      </c>
      <c r="Z19" s="66">
        <v>235</v>
      </c>
      <c r="AA19" s="66">
        <v>300</v>
      </c>
      <c r="AB19" s="18">
        <v>0</v>
      </c>
      <c r="AC19" s="10">
        <f t="shared" si="16"/>
        <v>0</v>
      </c>
      <c r="AE19">
        <v>41</v>
      </c>
      <c r="AF19">
        <f t="shared" si="11"/>
        <v>0</v>
      </c>
    </row>
    <row r="20" spans="1:32">
      <c r="A20" s="17">
        <v>14</v>
      </c>
      <c r="B20" s="18" t="s">
        <v>1614</v>
      </c>
      <c r="C20" s="7" t="s">
        <v>788</v>
      </c>
      <c r="D20" s="18" t="s">
        <v>27</v>
      </c>
      <c r="E20" s="18">
        <v>4854</v>
      </c>
      <c r="F20" s="18">
        <v>29</v>
      </c>
      <c r="G20" s="18">
        <v>0</v>
      </c>
      <c r="H20" s="18">
        <v>0</v>
      </c>
      <c r="I20" s="18">
        <f t="shared" si="5"/>
        <v>29</v>
      </c>
      <c r="J20" s="18">
        <v>0</v>
      </c>
      <c r="K20" s="66">
        <v>80</v>
      </c>
      <c r="L20" s="18">
        <v>0</v>
      </c>
      <c r="M20" s="18">
        <f t="shared" si="12"/>
        <v>0</v>
      </c>
      <c r="N20" s="66">
        <v>43</v>
      </c>
      <c r="O20" s="66">
        <v>175</v>
      </c>
      <c r="P20" s="18">
        <v>0</v>
      </c>
      <c r="Q20" s="18">
        <f t="shared" si="13"/>
        <v>0</v>
      </c>
      <c r="R20" s="66">
        <v>12</v>
      </c>
      <c r="S20" s="66">
        <v>16</v>
      </c>
      <c r="T20" s="18">
        <v>0</v>
      </c>
      <c r="U20" s="18">
        <f t="shared" si="14"/>
        <v>0</v>
      </c>
      <c r="V20" s="66">
        <v>50</v>
      </c>
      <c r="W20" s="66">
        <v>96</v>
      </c>
      <c r="X20" s="18">
        <v>0</v>
      </c>
      <c r="Y20" s="18">
        <f t="shared" si="15"/>
        <v>0</v>
      </c>
      <c r="Z20" s="66">
        <v>383</v>
      </c>
      <c r="AA20" s="66">
        <v>300</v>
      </c>
      <c r="AB20" s="18">
        <v>0</v>
      </c>
      <c r="AC20" s="10">
        <f t="shared" si="16"/>
        <v>4854</v>
      </c>
      <c r="AE20">
        <v>29</v>
      </c>
      <c r="AF20">
        <f t="shared" si="11"/>
        <v>0</v>
      </c>
    </row>
    <row r="21" spans="1:32">
      <c r="A21" s="17">
        <v>15</v>
      </c>
      <c r="B21" s="18" t="s">
        <v>1614</v>
      </c>
      <c r="C21" s="7" t="s">
        <v>789</v>
      </c>
      <c r="D21" s="18" t="s">
        <v>27</v>
      </c>
      <c r="E21" s="18">
        <v>4217</v>
      </c>
      <c r="F21" s="18">
        <v>16</v>
      </c>
      <c r="G21" s="18">
        <v>0</v>
      </c>
      <c r="H21" s="18">
        <v>0</v>
      </c>
      <c r="I21" s="18">
        <f t="shared" si="5"/>
        <v>16</v>
      </c>
      <c r="J21" s="18">
        <v>0</v>
      </c>
      <c r="K21" s="66">
        <v>80</v>
      </c>
      <c r="L21" s="18">
        <v>0</v>
      </c>
      <c r="M21" s="18">
        <f t="shared" si="12"/>
        <v>0</v>
      </c>
      <c r="N21" s="66">
        <v>34</v>
      </c>
      <c r="O21" s="66">
        <v>175</v>
      </c>
      <c r="P21" s="18">
        <v>0</v>
      </c>
      <c r="Q21" s="18">
        <f t="shared" si="13"/>
        <v>0</v>
      </c>
      <c r="R21" s="66">
        <v>19</v>
      </c>
      <c r="S21" s="66">
        <v>16</v>
      </c>
      <c r="T21" s="18">
        <v>0</v>
      </c>
      <c r="U21" s="18">
        <f t="shared" si="14"/>
        <v>4217</v>
      </c>
      <c r="V21" s="66">
        <v>97</v>
      </c>
      <c r="W21" s="66">
        <v>96</v>
      </c>
      <c r="X21" s="18">
        <v>0</v>
      </c>
      <c r="Y21" s="18">
        <f t="shared" si="15"/>
        <v>4217</v>
      </c>
      <c r="Z21" s="66">
        <v>212</v>
      </c>
      <c r="AA21" s="66">
        <v>300</v>
      </c>
      <c r="AB21" s="18">
        <v>0</v>
      </c>
      <c r="AC21" s="10">
        <f t="shared" si="16"/>
        <v>0</v>
      </c>
      <c r="AE21">
        <v>16</v>
      </c>
      <c r="AF21">
        <f t="shared" si="11"/>
        <v>0</v>
      </c>
    </row>
    <row r="22" spans="1:32">
      <c r="A22" s="17">
        <v>16</v>
      </c>
      <c r="B22" s="18" t="s">
        <v>1614</v>
      </c>
      <c r="C22" s="7" t="s">
        <v>790</v>
      </c>
      <c r="D22" s="18" t="s">
        <v>27</v>
      </c>
      <c r="E22" s="18">
        <v>7072</v>
      </c>
      <c r="F22" s="18">
        <v>18</v>
      </c>
      <c r="G22" s="18">
        <v>0</v>
      </c>
      <c r="H22" s="18">
        <v>0</v>
      </c>
      <c r="I22" s="18">
        <f t="shared" si="5"/>
        <v>18</v>
      </c>
      <c r="J22" s="18">
        <v>0</v>
      </c>
      <c r="K22" s="66">
        <v>80</v>
      </c>
      <c r="L22" s="18">
        <v>0</v>
      </c>
      <c r="M22" s="18">
        <f t="shared" si="12"/>
        <v>0</v>
      </c>
      <c r="N22" s="66">
        <v>25</v>
      </c>
      <c r="O22" s="66">
        <v>175</v>
      </c>
      <c r="P22" s="18">
        <v>0</v>
      </c>
      <c r="Q22" s="18">
        <f t="shared" si="13"/>
        <v>0</v>
      </c>
      <c r="R22" s="66">
        <v>13</v>
      </c>
      <c r="S22" s="66">
        <v>16</v>
      </c>
      <c r="T22" s="18">
        <v>0</v>
      </c>
      <c r="U22" s="18">
        <f t="shared" si="14"/>
        <v>0</v>
      </c>
      <c r="V22" s="66">
        <v>51</v>
      </c>
      <c r="W22" s="66">
        <v>96</v>
      </c>
      <c r="X22" s="18">
        <v>0</v>
      </c>
      <c r="Y22" s="18">
        <f t="shared" si="15"/>
        <v>0</v>
      </c>
      <c r="Z22" s="66">
        <v>229</v>
      </c>
      <c r="AA22" s="66">
        <v>300</v>
      </c>
      <c r="AB22" s="18">
        <v>0</v>
      </c>
      <c r="AC22" s="10">
        <f t="shared" si="16"/>
        <v>0</v>
      </c>
      <c r="AE22">
        <v>18</v>
      </c>
      <c r="AF22">
        <f t="shared" si="11"/>
        <v>0</v>
      </c>
    </row>
    <row r="23" spans="1:32">
      <c r="A23" s="17">
        <v>17</v>
      </c>
      <c r="B23" s="18" t="s">
        <v>1614</v>
      </c>
      <c r="C23" s="7" t="s">
        <v>791</v>
      </c>
      <c r="D23" s="18" t="s">
        <v>27</v>
      </c>
      <c r="E23" s="18">
        <v>4346</v>
      </c>
      <c r="F23" s="18">
        <v>19</v>
      </c>
      <c r="G23" s="18">
        <v>0</v>
      </c>
      <c r="H23" s="18">
        <v>0</v>
      </c>
      <c r="I23" s="18">
        <f t="shared" si="5"/>
        <v>19</v>
      </c>
      <c r="J23" s="18">
        <v>0</v>
      </c>
      <c r="K23" s="66">
        <v>80</v>
      </c>
      <c r="L23" s="18">
        <v>0</v>
      </c>
      <c r="M23" s="18">
        <f t="shared" si="12"/>
        <v>0</v>
      </c>
      <c r="N23" s="66">
        <v>38</v>
      </c>
      <c r="O23" s="66">
        <v>175</v>
      </c>
      <c r="P23" s="18">
        <v>0</v>
      </c>
      <c r="Q23" s="18">
        <f t="shared" si="13"/>
        <v>0</v>
      </c>
      <c r="R23" s="66">
        <v>32</v>
      </c>
      <c r="S23" s="66">
        <v>16</v>
      </c>
      <c r="T23" s="18">
        <v>0</v>
      </c>
      <c r="U23" s="18">
        <f t="shared" si="14"/>
        <v>4346</v>
      </c>
      <c r="V23" s="66">
        <v>137</v>
      </c>
      <c r="W23" s="66">
        <v>96</v>
      </c>
      <c r="X23" s="18">
        <v>0</v>
      </c>
      <c r="Y23" s="18">
        <f t="shared" si="15"/>
        <v>4346</v>
      </c>
      <c r="Z23" s="66">
        <v>241</v>
      </c>
      <c r="AA23" s="66">
        <v>300</v>
      </c>
      <c r="AB23" s="18">
        <v>0</v>
      </c>
      <c r="AC23" s="10">
        <f t="shared" si="16"/>
        <v>0</v>
      </c>
      <c r="AE23">
        <v>19</v>
      </c>
      <c r="AF23">
        <f t="shared" si="11"/>
        <v>0</v>
      </c>
    </row>
    <row r="24" spans="1:32">
      <c r="A24" s="17">
        <v>18</v>
      </c>
      <c r="B24" s="18" t="s">
        <v>1614</v>
      </c>
      <c r="C24" s="7" t="s">
        <v>640</v>
      </c>
      <c r="D24" s="18" t="s">
        <v>27</v>
      </c>
      <c r="E24" s="18">
        <v>5170</v>
      </c>
      <c r="F24" s="18">
        <v>11</v>
      </c>
      <c r="G24" s="18">
        <v>0</v>
      </c>
      <c r="H24" s="18">
        <v>0</v>
      </c>
      <c r="I24" s="18">
        <f t="shared" si="5"/>
        <v>11</v>
      </c>
      <c r="J24" s="18">
        <v>0</v>
      </c>
      <c r="K24" s="66">
        <v>80</v>
      </c>
      <c r="L24" s="18">
        <v>0</v>
      </c>
      <c r="M24" s="18">
        <f t="shared" si="12"/>
        <v>0</v>
      </c>
      <c r="N24" s="66">
        <v>24</v>
      </c>
      <c r="O24" s="66">
        <v>175</v>
      </c>
      <c r="P24" s="18">
        <v>0</v>
      </c>
      <c r="Q24" s="18">
        <f t="shared" si="13"/>
        <v>0</v>
      </c>
      <c r="R24" s="66">
        <v>18</v>
      </c>
      <c r="S24" s="66">
        <v>16</v>
      </c>
      <c r="T24" s="18">
        <v>0</v>
      </c>
      <c r="U24" s="18">
        <f t="shared" si="14"/>
        <v>5170</v>
      </c>
      <c r="V24" s="66">
        <v>86</v>
      </c>
      <c r="W24" s="66">
        <v>96</v>
      </c>
      <c r="X24" s="18">
        <v>0</v>
      </c>
      <c r="Y24" s="18">
        <f t="shared" si="15"/>
        <v>0</v>
      </c>
      <c r="Z24" s="66">
        <v>193</v>
      </c>
      <c r="AA24" s="66">
        <v>300</v>
      </c>
      <c r="AB24" s="18">
        <v>0</v>
      </c>
      <c r="AC24" s="10">
        <f t="shared" si="16"/>
        <v>0</v>
      </c>
      <c r="AE24">
        <v>11</v>
      </c>
      <c r="AF24">
        <f t="shared" si="11"/>
        <v>0</v>
      </c>
    </row>
    <row r="25" spans="1:32">
      <c r="A25" s="17">
        <v>19</v>
      </c>
      <c r="B25" s="18" t="s">
        <v>1614</v>
      </c>
      <c r="C25" s="7" t="s">
        <v>792</v>
      </c>
      <c r="D25" s="18" t="s">
        <v>27</v>
      </c>
      <c r="E25" s="18">
        <v>4478</v>
      </c>
      <c r="F25" s="18">
        <v>19</v>
      </c>
      <c r="G25" s="18">
        <v>0</v>
      </c>
      <c r="H25" s="18">
        <v>0</v>
      </c>
      <c r="I25" s="18">
        <f t="shared" si="5"/>
        <v>19</v>
      </c>
      <c r="J25" s="18">
        <v>0</v>
      </c>
      <c r="K25" s="66">
        <v>80</v>
      </c>
      <c r="L25" s="18">
        <v>0</v>
      </c>
      <c r="M25" s="18">
        <f t="shared" si="12"/>
        <v>0</v>
      </c>
      <c r="N25" s="66">
        <v>31</v>
      </c>
      <c r="O25" s="66">
        <v>175</v>
      </c>
      <c r="P25" s="18">
        <v>0</v>
      </c>
      <c r="Q25" s="18">
        <f t="shared" si="13"/>
        <v>0</v>
      </c>
      <c r="R25" s="66">
        <v>29</v>
      </c>
      <c r="S25" s="66">
        <v>16</v>
      </c>
      <c r="T25" s="18">
        <v>0</v>
      </c>
      <c r="U25" s="18">
        <f t="shared" si="14"/>
        <v>4478</v>
      </c>
      <c r="V25" s="66">
        <v>109</v>
      </c>
      <c r="W25" s="66">
        <v>96</v>
      </c>
      <c r="X25" s="18">
        <v>0</v>
      </c>
      <c r="Y25" s="18">
        <f t="shared" si="15"/>
        <v>4478</v>
      </c>
      <c r="Z25" s="66">
        <v>198</v>
      </c>
      <c r="AA25" s="66">
        <v>300</v>
      </c>
      <c r="AB25" s="18">
        <v>0</v>
      </c>
      <c r="AC25" s="10">
        <f t="shared" si="16"/>
        <v>0</v>
      </c>
      <c r="AE25">
        <v>19</v>
      </c>
      <c r="AF25">
        <f t="shared" si="11"/>
        <v>0</v>
      </c>
    </row>
    <row r="26" spans="1:32">
      <c r="A26" s="17">
        <v>20</v>
      </c>
      <c r="B26" s="18" t="s">
        <v>1614</v>
      </c>
      <c r="C26" s="7" t="s">
        <v>793</v>
      </c>
      <c r="D26" s="18" t="s">
        <v>27</v>
      </c>
      <c r="E26" s="18">
        <v>4581</v>
      </c>
      <c r="F26" s="18">
        <v>7</v>
      </c>
      <c r="G26" s="18">
        <v>0</v>
      </c>
      <c r="H26" s="18">
        <v>0</v>
      </c>
      <c r="I26" s="18">
        <f t="shared" si="5"/>
        <v>7</v>
      </c>
      <c r="J26" s="18">
        <v>0</v>
      </c>
      <c r="K26" s="66">
        <v>80</v>
      </c>
      <c r="L26" s="18">
        <v>0</v>
      </c>
      <c r="M26" s="18">
        <f t="shared" si="12"/>
        <v>0</v>
      </c>
      <c r="N26" s="66">
        <v>1</v>
      </c>
      <c r="O26" s="66">
        <v>175</v>
      </c>
      <c r="P26" s="18">
        <v>0</v>
      </c>
      <c r="Q26" s="18">
        <f t="shared" si="13"/>
        <v>0</v>
      </c>
      <c r="R26" s="66">
        <v>22</v>
      </c>
      <c r="S26" s="66">
        <v>16</v>
      </c>
      <c r="T26" s="18">
        <v>0</v>
      </c>
      <c r="U26" s="18">
        <f t="shared" si="14"/>
        <v>4581</v>
      </c>
      <c r="V26" s="66">
        <v>101</v>
      </c>
      <c r="W26" s="66">
        <v>96</v>
      </c>
      <c r="X26" s="18">
        <v>0</v>
      </c>
      <c r="Y26" s="18">
        <f t="shared" si="15"/>
        <v>4581</v>
      </c>
      <c r="Z26" s="66">
        <v>469</v>
      </c>
      <c r="AA26" s="66">
        <v>300</v>
      </c>
      <c r="AB26" s="18">
        <v>0</v>
      </c>
      <c r="AC26" s="10">
        <f t="shared" si="16"/>
        <v>4581</v>
      </c>
      <c r="AE26">
        <v>7</v>
      </c>
      <c r="AF26">
        <f t="shared" si="11"/>
        <v>0</v>
      </c>
    </row>
    <row r="27" spans="1:32">
      <c r="A27" s="17">
        <v>21</v>
      </c>
      <c r="B27" s="18" t="s">
        <v>1614</v>
      </c>
      <c r="C27" s="7" t="s">
        <v>794</v>
      </c>
      <c r="D27" s="18" t="s">
        <v>27</v>
      </c>
      <c r="E27" s="18">
        <v>2618</v>
      </c>
      <c r="F27" s="18">
        <v>6</v>
      </c>
      <c r="G27" s="18">
        <v>0</v>
      </c>
      <c r="H27" s="18">
        <v>0</v>
      </c>
      <c r="I27" s="18">
        <f t="shared" si="5"/>
        <v>6</v>
      </c>
      <c r="J27" s="18">
        <v>0</v>
      </c>
      <c r="K27" s="66">
        <v>80</v>
      </c>
      <c r="L27" s="18">
        <v>0</v>
      </c>
      <c r="M27" s="18">
        <f t="shared" si="12"/>
        <v>0</v>
      </c>
      <c r="N27" s="66">
        <v>1</v>
      </c>
      <c r="O27" s="66">
        <v>175</v>
      </c>
      <c r="P27" s="18">
        <v>0</v>
      </c>
      <c r="Q27" s="18">
        <f t="shared" si="13"/>
        <v>0</v>
      </c>
      <c r="R27" s="66">
        <v>18</v>
      </c>
      <c r="S27" s="66">
        <v>16</v>
      </c>
      <c r="T27" s="18">
        <v>0</v>
      </c>
      <c r="U27" s="18">
        <f t="shared" si="14"/>
        <v>2618</v>
      </c>
      <c r="V27" s="66">
        <v>71</v>
      </c>
      <c r="W27" s="66">
        <v>96</v>
      </c>
      <c r="X27" s="18">
        <v>0</v>
      </c>
      <c r="Y27" s="18">
        <f t="shared" si="15"/>
        <v>0</v>
      </c>
      <c r="Z27" s="66">
        <v>534</v>
      </c>
      <c r="AA27" s="66">
        <v>300</v>
      </c>
      <c r="AB27" s="18">
        <v>0</v>
      </c>
      <c r="AC27" s="10">
        <f t="shared" si="16"/>
        <v>2618</v>
      </c>
      <c r="AE27">
        <v>6</v>
      </c>
      <c r="AF27">
        <f t="shared" si="11"/>
        <v>0</v>
      </c>
    </row>
    <row r="28" spans="1:32">
      <c r="A28" s="17">
        <v>22</v>
      </c>
      <c r="B28" s="18" t="s">
        <v>1614</v>
      </c>
      <c r="C28" s="7" t="s">
        <v>795</v>
      </c>
      <c r="D28" s="18" t="s">
        <v>27</v>
      </c>
      <c r="E28" s="18">
        <v>2319</v>
      </c>
      <c r="F28" s="18">
        <v>5</v>
      </c>
      <c r="G28" s="18">
        <v>0</v>
      </c>
      <c r="H28" s="18">
        <v>0</v>
      </c>
      <c r="I28" s="18">
        <f t="shared" si="5"/>
        <v>5</v>
      </c>
      <c r="J28" s="18">
        <v>0</v>
      </c>
      <c r="K28" s="66">
        <v>80</v>
      </c>
      <c r="L28" s="18">
        <v>0</v>
      </c>
      <c r="M28" s="18">
        <f t="shared" si="12"/>
        <v>0</v>
      </c>
      <c r="N28" s="66">
        <v>1</v>
      </c>
      <c r="O28" s="66">
        <v>175</v>
      </c>
      <c r="P28" s="18">
        <v>0</v>
      </c>
      <c r="Q28" s="18">
        <f t="shared" si="13"/>
        <v>0</v>
      </c>
      <c r="R28" s="66">
        <v>13</v>
      </c>
      <c r="S28" s="66">
        <v>16</v>
      </c>
      <c r="T28" s="18">
        <v>0</v>
      </c>
      <c r="U28" s="18">
        <f t="shared" si="14"/>
        <v>0</v>
      </c>
      <c r="V28" s="66">
        <v>58</v>
      </c>
      <c r="W28" s="66">
        <v>96</v>
      </c>
      <c r="X28" s="18">
        <v>0</v>
      </c>
      <c r="Y28" s="18">
        <f t="shared" si="15"/>
        <v>0</v>
      </c>
      <c r="Z28" s="66">
        <v>202</v>
      </c>
      <c r="AA28" s="66">
        <v>300</v>
      </c>
      <c r="AB28" s="18">
        <v>0</v>
      </c>
      <c r="AC28" s="10">
        <f t="shared" si="16"/>
        <v>0</v>
      </c>
      <c r="AE28">
        <v>5</v>
      </c>
      <c r="AF28">
        <f t="shared" si="11"/>
        <v>0</v>
      </c>
    </row>
    <row r="29" spans="1:32">
      <c r="A29" s="17">
        <v>23</v>
      </c>
      <c r="B29" s="18" t="s">
        <v>1614</v>
      </c>
      <c r="C29" s="7" t="s">
        <v>796</v>
      </c>
      <c r="D29" s="18" t="s">
        <v>27</v>
      </c>
      <c r="E29" s="18">
        <v>4752</v>
      </c>
      <c r="F29" s="18">
        <v>9</v>
      </c>
      <c r="G29" s="18">
        <v>0</v>
      </c>
      <c r="H29" s="18">
        <v>0</v>
      </c>
      <c r="I29" s="18">
        <f t="shared" si="5"/>
        <v>9</v>
      </c>
      <c r="J29" s="18">
        <v>0</v>
      </c>
      <c r="K29" s="66">
        <v>80</v>
      </c>
      <c r="L29" s="18">
        <v>0</v>
      </c>
      <c r="M29" s="18">
        <f t="shared" si="12"/>
        <v>0</v>
      </c>
      <c r="N29" s="66">
        <v>1</v>
      </c>
      <c r="O29" s="66">
        <v>175</v>
      </c>
      <c r="P29" s="18">
        <v>0</v>
      </c>
      <c r="Q29" s="18">
        <f t="shared" si="13"/>
        <v>0</v>
      </c>
      <c r="R29" s="66">
        <v>15</v>
      </c>
      <c r="S29" s="66">
        <v>16</v>
      </c>
      <c r="T29" s="18">
        <v>0</v>
      </c>
      <c r="U29" s="18">
        <f t="shared" si="14"/>
        <v>0</v>
      </c>
      <c r="V29" s="66">
        <v>76</v>
      </c>
      <c r="W29" s="66">
        <v>96</v>
      </c>
      <c r="X29" s="18">
        <v>0</v>
      </c>
      <c r="Y29" s="18">
        <f t="shared" si="15"/>
        <v>0</v>
      </c>
      <c r="Z29" s="66">
        <v>512</v>
      </c>
      <c r="AA29" s="66">
        <v>300</v>
      </c>
      <c r="AB29" s="18">
        <v>0</v>
      </c>
      <c r="AC29" s="10">
        <f t="shared" si="16"/>
        <v>4752</v>
      </c>
      <c r="AE29">
        <v>9</v>
      </c>
      <c r="AF29">
        <f t="shared" si="11"/>
        <v>0</v>
      </c>
    </row>
    <row r="30" spans="1:32">
      <c r="A30" s="17">
        <v>24</v>
      </c>
      <c r="B30" s="18" t="s">
        <v>1614</v>
      </c>
      <c r="C30" s="7" t="s">
        <v>797</v>
      </c>
      <c r="D30" s="18" t="s">
        <v>27</v>
      </c>
      <c r="E30" s="18">
        <v>6281</v>
      </c>
      <c r="F30" s="18">
        <v>8</v>
      </c>
      <c r="G30" s="18">
        <v>0</v>
      </c>
      <c r="H30" s="18">
        <v>0</v>
      </c>
      <c r="I30" s="18">
        <f t="shared" si="5"/>
        <v>8</v>
      </c>
      <c r="J30" s="18">
        <v>0</v>
      </c>
      <c r="K30" s="66">
        <v>80</v>
      </c>
      <c r="L30" s="18">
        <v>0</v>
      </c>
      <c r="M30" s="18">
        <f t="shared" si="12"/>
        <v>0</v>
      </c>
      <c r="N30" s="66">
        <v>1</v>
      </c>
      <c r="O30" s="66">
        <v>175</v>
      </c>
      <c r="P30" s="18">
        <v>0</v>
      </c>
      <c r="Q30" s="18">
        <f t="shared" si="13"/>
        <v>0</v>
      </c>
      <c r="R30" s="66">
        <v>18</v>
      </c>
      <c r="S30" s="66">
        <v>16</v>
      </c>
      <c r="T30" s="18">
        <v>0</v>
      </c>
      <c r="U30" s="18">
        <f t="shared" si="14"/>
        <v>6281</v>
      </c>
      <c r="V30" s="66">
        <v>74</v>
      </c>
      <c r="W30" s="66">
        <v>96</v>
      </c>
      <c r="X30" s="18">
        <v>0</v>
      </c>
      <c r="Y30" s="18">
        <f t="shared" si="15"/>
        <v>0</v>
      </c>
      <c r="Z30" s="66">
        <v>323</v>
      </c>
      <c r="AA30" s="66">
        <v>300</v>
      </c>
      <c r="AB30" s="18">
        <v>0</v>
      </c>
      <c r="AC30" s="10">
        <f t="shared" si="16"/>
        <v>6281</v>
      </c>
      <c r="AE30">
        <v>8</v>
      </c>
      <c r="AF30">
        <f t="shared" si="11"/>
        <v>0</v>
      </c>
    </row>
    <row r="31" spans="1:32">
      <c r="A31" s="17">
        <v>25</v>
      </c>
      <c r="B31" s="18" t="s">
        <v>1614</v>
      </c>
      <c r="C31" s="7" t="s">
        <v>798</v>
      </c>
      <c r="D31" s="18" t="s">
        <v>27</v>
      </c>
      <c r="E31" s="18">
        <v>10647</v>
      </c>
      <c r="F31" s="18">
        <v>34</v>
      </c>
      <c r="G31" s="18">
        <v>0</v>
      </c>
      <c r="H31" s="18">
        <v>0</v>
      </c>
      <c r="I31" s="18">
        <f t="shared" si="5"/>
        <v>34</v>
      </c>
      <c r="J31" s="18">
        <v>0</v>
      </c>
      <c r="K31" s="66">
        <v>80</v>
      </c>
      <c r="L31" s="18">
        <v>0</v>
      </c>
      <c r="M31" s="18">
        <f t="shared" si="12"/>
        <v>0</v>
      </c>
      <c r="N31" s="66">
        <v>46</v>
      </c>
      <c r="O31" s="66">
        <v>175</v>
      </c>
      <c r="P31" s="18">
        <v>0</v>
      </c>
      <c r="Q31" s="18">
        <f t="shared" si="13"/>
        <v>0</v>
      </c>
      <c r="R31" s="66">
        <v>16</v>
      </c>
      <c r="S31" s="66">
        <v>16</v>
      </c>
      <c r="T31" s="18">
        <v>0</v>
      </c>
      <c r="U31" s="18">
        <f t="shared" si="14"/>
        <v>0</v>
      </c>
      <c r="V31" s="66">
        <v>33</v>
      </c>
      <c r="W31" s="66">
        <v>96</v>
      </c>
      <c r="X31" s="18">
        <v>0</v>
      </c>
      <c r="Y31" s="18">
        <f t="shared" si="15"/>
        <v>0</v>
      </c>
      <c r="Z31" s="66">
        <v>429</v>
      </c>
      <c r="AA31" s="66">
        <v>300</v>
      </c>
      <c r="AB31" s="18">
        <v>0</v>
      </c>
      <c r="AC31" s="10">
        <f t="shared" si="16"/>
        <v>10647</v>
      </c>
      <c r="AE31">
        <v>34</v>
      </c>
      <c r="AF31">
        <f t="shared" si="11"/>
        <v>0</v>
      </c>
    </row>
    <row r="32" spans="1:32">
      <c r="A32" s="17">
        <v>26</v>
      </c>
      <c r="B32" s="18" t="s">
        <v>1614</v>
      </c>
      <c r="C32" s="7" t="s">
        <v>799</v>
      </c>
      <c r="D32" s="18" t="s">
        <v>27</v>
      </c>
      <c r="E32" s="18">
        <v>11038</v>
      </c>
      <c r="F32" s="18">
        <v>32</v>
      </c>
      <c r="G32" s="18">
        <v>0</v>
      </c>
      <c r="H32" s="18">
        <v>0</v>
      </c>
      <c r="I32" s="18">
        <f t="shared" si="5"/>
        <v>32</v>
      </c>
      <c r="J32" s="18">
        <v>0</v>
      </c>
      <c r="K32" s="66">
        <v>80</v>
      </c>
      <c r="L32" s="18">
        <v>0</v>
      </c>
      <c r="M32" s="18">
        <f t="shared" si="12"/>
        <v>0</v>
      </c>
      <c r="N32" s="66">
        <v>45</v>
      </c>
      <c r="O32" s="66">
        <v>175</v>
      </c>
      <c r="P32" s="18">
        <v>0</v>
      </c>
      <c r="Q32" s="18">
        <f t="shared" si="13"/>
        <v>0</v>
      </c>
      <c r="R32" s="66">
        <v>15</v>
      </c>
      <c r="S32" s="66">
        <v>16</v>
      </c>
      <c r="T32" s="18">
        <v>0</v>
      </c>
      <c r="U32" s="18">
        <f t="shared" si="14"/>
        <v>0</v>
      </c>
      <c r="V32" s="66">
        <v>30</v>
      </c>
      <c r="W32" s="66">
        <v>96</v>
      </c>
      <c r="X32" s="18">
        <v>0</v>
      </c>
      <c r="Y32" s="18">
        <f t="shared" si="15"/>
        <v>0</v>
      </c>
      <c r="Z32" s="66">
        <v>679</v>
      </c>
      <c r="AA32" s="66">
        <v>300</v>
      </c>
      <c r="AB32" s="18">
        <v>0</v>
      </c>
      <c r="AC32" s="10">
        <f t="shared" si="16"/>
        <v>11038</v>
      </c>
      <c r="AE32">
        <v>32</v>
      </c>
      <c r="AF32">
        <f t="shared" si="11"/>
        <v>0</v>
      </c>
    </row>
    <row r="33" spans="1:32">
      <c r="A33" s="17">
        <v>27</v>
      </c>
      <c r="B33" s="18" t="s">
        <v>1614</v>
      </c>
      <c r="C33" s="7" t="s">
        <v>800</v>
      </c>
      <c r="D33" s="18" t="s">
        <v>27</v>
      </c>
      <c r="E33" s="18">
        <v>593</v>
      </c>
      <c r="F33" s="18">
        <v>24</v>
      </c>
      <c r="G33" s="18">
        <v>0</v>
      </c>
      <c r="H33" s="18">
        <v>0</v>
      </c>
      <c r="I33" s="18">
        <f t="shared" si="5"/>
        <v>24</v>
      </c>
      <c r="J33" s="18">
        <v>0</v>
      </c>
      <c r="K33" s="66">
        <v>80</v>
      </c>
      <c r="L33" s="18">
        <v>0</v>
      </c>
      <c r="M33" s="18">
        <f t="shared" si="12"/>
        <v>0</v>
      </c>
      <c r="N33" s="66">
        <v>50</v>
      </c>
      <c r="O33" s="66">
        <v>175</v>
      </c>
      <c r="P33" s="18">
        <v>0</v>
      </c>
      <c r="Q33" s="18">
        <f t="shared" si="13"/>
        <v>0</v>
      </c>
      <c r="R33" s="66">
        <v>8</v>
      </c>
      <c r="S33" s="66">
        <v>16</v>
      </c>
      <c r="T33" s="18">
        <v>0</v>
      </c>
      <c r="U33" s="18">
        <f t="shared" si="14"/>
        <v>0</v>
      </c>
      <c r="V33" s="66">
        <v>20</v>
      </c>
      <c r="W33" s="66">
        <v>96</v>
      </c>
      <c r="X33" s="18">
        <v>0</v>
      </c>
      <c r="Y33" s="18">
        <f t="shared" si="15"/>
        <v>0</v>
      </c>
      <c r="Z33" s="66">
        <v>152</v>
      </c>
      <c r="AA33" s="66">
        <v>300</v>
      </c>
      <c r="AB33" s="18">
        <v>0</v>
      </c>
      <c r="AC33" s="10">
        <f t="shared" si="16"/>
        <v>0</v>
      </c>
      <c r="AE33">
        <v>24</v>
      </c>
      <c r="AF33">
        <f t="shared" si="11"/>
        <v>0</v>
      </c>
    </row>
    <row r="34" spans="1:32">
      <c r="A34" s="17">
        <v>28</v>
      </c>
      <c r="B34" s="18" t="s">
        <v>1614</v>
      </c>
      <c r="C34" s="7" t="s">
        <v>801</v>
      </c>
      <c r="D34" s="18" t="s">
        <v>27</v>
      </c>
      <c r="E34" s="18">
        <v>8128</v>
      </c>
      <c r="F34" s="18">
        <v>21</v>
      </c>
      <c r="G34" s="18">
        <v>0</v>
      </c>
      <c r="H34" s="18">
        <v>0</v>
      </c>
      <c r="I34" s="18">
        <f t="shared" si="5"/>
        <v>21</v>
      </c>
      <c r="J34" s="18">
        <v>0</v>
      </c>
      <c r="K34" s="66">
        <v>80</v>
      </c>
      <c r="L34" s="18">
        <v>0</v>
      </c>
      <c r="M34" s="18">
        <f t="shared" si="12"/>
        <v>0</v>
      </c>
      <c r="N34" s="66">
        <v>30</v>
      </c>
      <c r="O34" s="66">
        <v>175</v>
      </c>
      <c r="P34" s="18">
        <v>0</v>
      </c>
      <c r="Q34" s="18">
        <f t="shared" si="13"/>
        <v>0</v>
      </c>
      <c r="R34" s="66">
        <v>13</v>
      </c>
      <c r="S34" s="66">
        <v>16</v>
      </c>
      <c r="T34" s="18">
        <v>0</v>
      </c>
      <c r="U34" s="18">
        <f t="shared" si="14"/>
        <v>0</v>
      </c>
      <c r="V34" s="66">
        <v>30</v>
      </c>
      <c r="W34" s="66">
        <v>96</v>
      </c>
      <c r="X34" s="18">
        <v>0</v>
      </c>
      <c r="Y34" s="18">
        <f t="shared" si="15"/>
        <v>0</v>
      </c>
      <c r="Z34" s="66">
        <v>272</v>
      </c>
      <c r="AA34" s="66">
        <v>300</v>
      </c>
      <c r="AB34" s="18">
        <v>0</v>
      </c>
      <c r="AC34" s="10">
        <f t="shared" si="16"/>
        <v>0</v>
      </c>
      <c r="AE34">
        <v>21</v>
      </c>
      <c r="AF34">
        <f t="shared" si="11"/>
        <v>0</v>
      </c>
    </row>
    <row r="35" spans="1:32">
      <c r="A35" s="17">
        <v>29</v>
      </c>
      <c r="B35" s="18" t="s">
        <v>1614</v>
      </c>
      <c r="C35" s="7" t="s">
        <v>802</v>
      </c>
      <c r="D35" s="18" t="s">
        <v>27</v>
      </c>
      <c r="E35" s="18">
        <v>4791</v>
      </c>
      <c r="F35" s="18">
        <v>20</v>
      </c>
      <c r="G35" s="18">
        <v>0</v>
      </c>
      <c r="H35" s="18">
        <v>0</v>
      </c>
      <c r="I35" s="18">
        <f t="shared" si="5"/>
        <v>20</v>
      </c>
      <c r="J35" s="18">
        <v>0</v>
      </c>
      <c r="K35" s="66">
        <v>80</v>
      </c>
      <c r="L35" s="18">
        <v>0</v>
      </c>
      <c r="M35" s="18">
        <f t="shared" si="12"/>
        <v>0</v>
      </c>
      <c r="N35" s="66">
        <v>40</v>
      </c>
      <c r="O35" s="66">
        <v>175</v>
      </c>
      <c r="P35" s="18">
        <v>0</v>
      </c>
      <c r="Q35" s="18">
        <f t="shared" si="13"/>
        <v>0</v>
      </c>
      <c r="R35" s="66">
        <v>18</v>
      </c>
      <c r="S35" s="66">
        <v>16</v>
      </c>
      <c r="T35" s="18">
        <v>0</v>
      </c>
      <c r="U35" s="18">
        <f t="shared" si="14"/>
        <v>4791</v>
      </c>
      <c r="V35" s="66">
        <v>30</v>
      </c>
      <c r="W35" s="66">
        <v>96</v>
      </c>
      <c r="X35" s="18">
        <v>0</v>
      </c>
      <c r="Y35" s="18">
        <f t="shared" si="15"/>
        <v>0</v>
      </c>
      <c r="Z35" s="66">
        <v>426</v>
      </c>
      <c r="AA35" s="66">
        <v>300</v>
      </c>
      <c r="AB35" s="18">
        <v>0</v>
      </c>
      <c r="AC35" s="10">
        <f t="shared" si="16"/>
        <v>4791</v>
      </c>
      <c r="AE35">
        <v>20</v>
      </c>
      <c r="AF35">
        <f t="shared" si="11"/>
        <v>0</v>
      </c>
    </row>
    <row r="36" spans="1:32">
      <c r="A36" s="17">
        <v>30</v>
      </c>
      <c r="B36" s="18" t="s">
        <v>1614</v>
      </c>
      <c r="C36" s="7" t="s">
        <v>803</v>
      </c>
      <c r="D36" s="18" t="s">
        <v>27</v>
      </c>
      <c r="E36" s="18">
        <v>2866</v>
      </c>
      <c r="F36" s="18">
        <v>2</v>
      </c>
      <c r="G36" s="18">
        <v>0</v>
      </c>
      <c r="H36" s="18">
        <v>0</v>
      </c>
      <c r="I36" s="18">
        <f t="shared" si="5"/>
        <v>2</v>
      </c>
      <c r="J36" s="18">
        <v>0</v>
      </c>
      <c r="K36" s="66">
        <v>80</v>
      </c>
      <c r="L36" s="18">
        <v>0</v>
      </c>
      <c r="M36" s="18">
        <f t="shared" si="12"/>
        <v>0</v>
      </c>
      <c r="N36" s="66">
        <v>2</v>
      </c>
      <c r="O36" s="66">
        <v>175</v>
      </c>
      <c r="P36" s="18">
        <v>0</v>
      </c>
      <c r="Q36" s="18">
        <f t="shared" si="13"/>
        <v>0</v>
      </c>
      <c r="R36" s="66">
        <v>16</v>
      </c>
      <c r="S36" s="66">
        <v>16</v>
      </c>
      <c r="T36" s="18">
        <v>0</v>
      </c>
      <c r="U36" s="18">
        <f t="shared" si="14"/>
        <v>0</v>
      </c>
      <c r="V36" s="66">
        <v>46</v>
      </c>
      <c r="W36" s="66">
        <v>96</v>
      </c>
      <c r="X36" s="18">
        <v>0</v>
      </c>
      <c r="Y36" s="18">
        <f t="shared" si="15"/>
        <v>0</v>
      </c>
      <c r="Z36" s="66">
        <v>28</v>
      </c>
      <c r="AA36" s="66">
        <v>300</v>
      </c>
      <c r="AB36" s="18">
        <v>0</v>
      </c>
      <c r="AC36" s="10">
        <f t="shared" si="16"/>
        <v>0</v>
      </c>
      <c r="AE36">
        <v>2</v>
      </c>
      <c r="AF36">
        <f t="shared" si="11"/>
        <v>0</v>
      </c>
    </row>
    <row r="37" spans="1:32">
      <c r="A37" s="17">
        <v>31</v>
      </c>
      <c r="B37" s="18" t="s">
        <v>1614</v>
      </c>
      <c r="C37" s="7" t="s">
        <v>804</v>
      </c>
      <c r="D37" s="18" t="s">
        <v>27</v>
      </c>
      <c r="E37" s="18">
        <v>5854</v>
      </c>
      <c r="F37" s="18">
        <v>31</v>
      </c>
      <c r="G37" s="18">
        <v>0</v>
      </c>
      <c r="H37" s="18">
        <v>0</v>
      </c>
      <c r="I37" s="18">
        <f t="shared" si="5"/>
        <v>31</v>
      </c>
      <c r="J37" s="18">
        <v>0</v>
      </c>
      <c r="K37" s="66">
        <v>80</v>
      </c>
      <c r="L37" s="18">
        <v>0</v>
      </c>
      <c r="M37" s="18">
        <f t="shared" si="12"/>
        <v>0</v>
      </c>
      <c r="N37" s="66">
        <v>52</v>
      </c>
      <c r="O37" s="66">
        <v>175</v>
      </c>
      <c r="P37" s="18">
        <v>0</v>
      </c>
      <c r="Q37" s="18">
        <f t="shared" si="13"/>
        <v>0</v>
      </c>
      <c r="R37" s="66">
        <v>19</v>
      </c>
      <c r="S37" s="66">
        <v>16</v>
      </c>
      <c r="T37" s="18">
        <v>0</v>
      </c>
      <c r="U37" s="18">
        <f t="shared" si="14"/>
        <v>5854</v>
      </c>
      <c r="V37" s="66">
        <v>87</v>
      </c>
      <c r="W37" s="66">
        <v>96</v>
      </c>
      <c r="X37" s="18">
        <v>0</v>
      </c>
      <c r="Y37" s="18">
        <f t="shared" si="15"/>
        <v>0</v>
      </c>
      <c r="Z37" s="66">
        <v>220</v>
      </c>
      <c r="AA37" s="66">
        <v>300</v>
      </c>
      <c r="AB37" s="18">
        <v>0</v>
      </c>
      <c r="AC37" s="10">
        <f t="shared" si="16"/>
        <v>0</v>
      </c>
      <c r="AE37">
        <v>31</v>
      </c>
      <c r="AF37">
        <f t="shared" si="11"/>
        <v>0</v>
      </c>
    </row>
    <row r="38" spans="1:32">
      <c r="A38" s="17">
        <v>32</v>
      </c>
      <c r="B38" s="18" t="s">
        <v>1614</v>
      </c>
      <c r="C38" s="7" t="s">
        <v>805</v>
      </c>
      <c r="D38" s="18" t="s">
        <v>27</v>
      </c>
      <c r="E38" s="18">
        <v>7773</v>
      </c>
      <c r="F38" s="18">
        <v>11</v>
      </c>
      <c r="G38" s="18">
        <v>0</v>
      </c>
      <c r="H38" s="18">
        <v>0</v>
      </c>
      <c r="I38" s="18">
        <f t="shared" si="5"/>
        <v>11</v>
      </c>
      <c r="J38" s="18">
        <v>0</v>
      </c>
      <c r="K38" s="66">
        <v>80</v>
      </c>
      <c r="L38" s="18">
        <v>0</v>
      </c>
      <c r="M38" s="18">
        <f t="shared" si="12"/>
        <v>0</v>
      </c>
      <c r="N38" s="66">
        <v>28</v>
      </c>
      <c r="O38" s="66">
        <v>175</v>
      </c>
      <c r="P38" s="18">
        <v>0</v>
      </c>
      <c r="Q38" s="18">
        <f t="shared" si="13"/>
        <v>0</v>
      </c>
      <c r="R38" s="66">
        <v>8</v>
      </c>
      <c r="S38" s="66">
        <v>16</v>
      </c>
      <c r="T38" s="18">
        <v>0</v>
      </c>
      <c r="U38" s="18">
        <f t="shared" si="14"/>
        <v>0</v>
      </c>
      <c r="V38" s="66">
        <v>35</v>
      </c>
      <c r="W38" s="66">
        <v>96</v>
      </c>
      <c r="X38" s="18">
        <v>0</v>
      </c>
      <c r="Y38" s="18">
        <f t="shared" si="15"/>
        <v>0</v>
      </c>
      <c r="Z38" s="66">
        <v>235</v>
      </c>
      <c r="AA38" s="66">
        <v>300</v>
      </c>
      <c r="AB38" s="18">
        <v>0</v>
      </c>
      <c r="AC38" s="10">
        <f t="shared" si="16"/>
        <v>0</v>
      </c>
      <c r="AE38">
        <v>11</v>
      </c>
      <c r="AF38">
        <f t="shared" si="11"/>
        <v>0</v>
      </c>
    </row>
    <row r="39" spans="1:32">
      <c r="A39" s="17">
        <v>33</v>
      </c>
      <c r="B39" s="18" t="s">
        <v>1614</v>
      </c>
      <c r="C39" s="7" t="s">
        <v>806</v>
      </c>
      <c r="D39" s="18" t="s">
        <v>27</v>
      </c>
      <c r="E39" s="18">
        <v>6530</v>
      </c>
      <c r="F39" s="18">
        <v>12</v>
      </c>
      <c r="G39" s="18">
        <v>0</v>
      </c>
      <c r="H39" s="18">
        <v>0</v>
      </c>
      <c r="I39" s="18">
        <f t="shared" si="5"/>
        <v>12</v>
      </c>
      <c r="J39" s="18">
        <v>0</v>
      </c>
      <c r="K39" s="66">
        <v>80</v>
      </c>
      <c r="L39" s="18">
        <v>0</v>
      </c>
      <c r="M39" s="18">
        <f t="shared" si="12"/>
        <v>0</v>
      </c>
      <c r="N39" s="66">
        <v>55</v>
      </c>
      <c r="O39" s="66">
        <v>175</v>
      </c>
      <c r="P39" s="18">
        <v>0</v>
      </c>
      <c r="Q39" s="18">
        <f t="shared" si="13"/>
        <v>0</v>
      </c>
      <c r="R39" s="66">
        <v>10</v>
      </c>
      <c r="S39" s="66">
        <v>16</v>
      </c>
      <c r="T39" s="18">
        <v>0</v>
      </c>
      <c r="U39" s="18">
        <f t="shared" si="14"/>
        <v>0</v>
      </c>
      <c r="V39" s="66">
        <v>41</v>
      </c>
      <c r="W39" s="66">
        <v>96</v>
      </c>
      <c r="X39" s="18">
        <v>0</v>
      </c>
      <c r="Y39" s="18">
        <f t="shared" si="15"/>
        <v>0</v>
      </c>
      <c r="Z39" s="66">
        <v>215</v>
      </c>
      <c r="AA39" s="66">
        <v>300</v>
      </c>
      <c r="AB39" s="18">
        <v>0</v>
      </c>
      <c r="AC39" s="10">
        <f t="shared" si="16"/>
        <v>0</v>
      </c>
      <c r="AE39">
        <v>12</v>
      </c>
      <c r="AF39">
        <f t="shared" si="11"/>
        <v>0</v>
      </c>
    </row>
    <row r="40" spans="1:32">
      <c r="A40" s="17">
        <v>34</v>
      </c>
      <c r="B40" s="18" t="s">
        <v>1614</v>
      </c>
      <c r="C40" s="7" t="s">
        <v>807</v>
      </c>
      <c r="D40" s="18" t="s">
        <v>27</v>
      </c>
      <c r="E40" s="18">
        <v>4179</v>
      </c>
      <c r="F40" s="18">
        <v>13</v>
      </c>
      <c r="G40" s="18">
        <v>0</v>
      </c>
      <c r="H40" s="18">
        <v>0</v>
      </c>
      <c r="I40" s="18">
        <f t="shared" si="5"/>
        <v>13</v>
      </c>
      <c r="J40" s="18">
        <v>0</v>
      </c>
      <c r="K40" s="66">
        <v>80</v>
      </c>
      <c r="L40" s="18">
        <v>0</v>
      </c>
      <c r="M40" s="18">
        <f t="shared" si="12"/>
        <v>0</v>
      </c>
      <c r="N40" s="66">
        <v>37</v>
      </c>
      <c r="O40" s="66">
        <v>175</v>
      </c>
      <c r="P40" s="18">
        <v>0</v>
      </c>
      <c r="Q40" s="18">
        <f t="shared" si="13"/>
        <v>0</v>
      </c>
      <c r="R40" s="66">
        <v>4</v>
      </c>
      <c r="S40" s="66">
        <v>16</v>
      </c>
      <c r="T40" s="18">
        <v>0</v>
      </c>
      <c r="U40" s="18">
        <f t="shared" si="14"/>
        <v>0</v>
      </c>
      <c r="V40" s="66">
        <v>22</v>
      </c>
      <c r="W40" s="66">
        <v>96</v>
      </c>
      <c r="X40" s="18">
        <v>0</v>
      </c>
      <c r="Y40" s="18">
        <f t="shared" si="15"/>
        <v>0</v>
      </c>
      <c r="Z40" s="66">
        <v>185</v>
      </c>
      <c r="AA40" s="66">
        <v>300</v>
      </c>
      <c r="AB40" s="18">
        <v>0</v>
      </c>
      <c r="AC40" s="10">
        <f t="shared" si="16"/>
        <v>0</v>
      </c>
      <c r="AE40">
        <v>13</v>
      </c>
      <c r="AF40">
        <f t="shared" si="11"/>
        <v>0</v>
      </c>
    </row>
    <row r="41" spans="1:32">
      <c r="A41" s="17">
        <v>35</v>
      </c>
      <c r="B41" s="18" t="s">
        <v>1614</v>
      </c>
      <c r="C41" s="7" t="s">
        <v>808</v>
      </c>
      <c r="D41" s="18" t="s">
        <v>27</v>
      </c>
      <c r="E41" s="18">
        <v>3533</v>
      </c>
      <c r="F41" s="18">
        <v>25</v>
      </c>
      <c r="G41" s="18">
        <v>0</v>
      </c>
      <c r="H41" s="18">
        <v>0</v>
      </c>
      <c r="I41" s="18">
        <f t="shared" si="5"/>
        <v>25</v>
      </c>
      <c r="J41" s="18">
        <v>0</v>
      </c>
      <c r="K41" s="66">
        <v>80</v>
      </c>
      <c r="L41" s="18">
        <v>0</v>
      </c>
      <c r="M41" s="18">
        <f t="shared" si="12"/>
        <v>0</v>
      </c>
      <c r="N41" s="66">
        <v>57</v>
      </c>
      <c r="O41" s="66">
        <v>175</v>
      </c>
      <c r="P41" s="18">
        <v>0</v>
      </c>
      <c r="Q41" s="18">
        <f t="shared" si="13"/>
        <v>0</v>
      </c>
      <c r="R41" s="66">
        <v>7</v>
      </c>
      <c r="S41" s="66">
        <v>16</v>
      </c>
      <c r="T41" s="18">
        <v>0</v>
      </c>
      <c r="U41" s="18">
        <f t="shared" si="14"/>
        <v>0</v>
      </c>
      <c r="V41" s="66">
        <v>40</v>
      </c>
      <c r="W41" s="66">
        <v>96</v>
      </c>
      <c r="X41" s="18">
        <v>0</v>
      </c>
      <c r="Y41" s="18">
        <f t="shared" si="15"/>
        <v>0</v>
      </c>
      <c r="Z41" s="66">
        <v>678</v>
      </c>
      <c r="AA41" s="66">
        <v>300</v>
      </c>
      <c r="AB41" s="18">
        <v>0</v>
      </c>
      <c r="AC41" s="10">
        <f t="shared" si="16"/>
        <v>3533</v>
      </c>
      <c r="AE41">
        <v>25</v>
      </c>
      <c r="AF41">
        <f t="shared" si="11"/>
        <v>0</v>
      </c>
    </row>
    <row r="42" spans="1:32">
      <c r="A42" s="17">
        <v>36</v>
      </c>
      <c r="B42" s="18" t="s">
        <v>1614</v>
      </c>
      <c r="C42" s="7" t="s">
        <v>809</v>
      </c>
      <c r="D42" s="18" t="s">
        <v>27</v>
      </c>
      <c r="E42" s="18">
        <v>4769</v>
      </c>
      <c r="F42" s="18">
        <v>30</v>
      </c>
      <c r="G42" s="18">
        <v>0</v>
      </c>
      <c r="H42" s="18">
        <v>0</v>
      </c>
      <c r="I42" s="18">
        <f t="shared" si="5"/>
        <v>30</v>
      </c>
      <c r="J42" s="18">
        <v>0</v>
      </c>
      <c r="K42" s="66">
        <v>80</v>
      </c>
      <c r="L42" s="18">
        <v>0</v>
      </c>
      <c r="M42" s="18">
        <f t="shared" si="12"/>
        <v>0</v>
      </c>
      <c r="N42" s="66">
        <v>66</v>
      </c>
      <c r="O42" s="66">
        <v>175</v>
      </c>
      <c r="P42" s="18">
        <v>0</v>
      </c>
      <c r="Q42" s="18">
        <f t="shared" si="13"/>
        <v>0</v>
      </c>
      <c r="R42" s="66">
        <v>7</v>
      </c>
      <c r="S42" s="66">
        <v>16</v>
      </c>
      <c r="T42" s="18">
        <v>0</v>
      </c>
      <c r="U42" s="18">
        <f t="shared" si="14"/>
        <v>0</v>
      </c>
      <c r="V42" s="66">
        <v>26</v>
      </c>
      <c r="W42" s="66">
        <v>96</v>
      </c>
      <c r="X42" s="18">
        <v>0</v>
      </c>
      <c r="Y42" s="18">
        <f t="shared" si="15"/>
        <v>0</v>
      </c>
      <c r="Z42" s="66">
        <v>389</v>
      </c>
      <c r="AA42" s="66">
        <v>300</v>
      </c>
      <c r="AB42" s="18">
        <v>0</v>
      </c>
      <c r="AC42" s="10">
        <f t="shared" si="16"/>
        <v>4769</v>
      </c>
      <c r="AE42">
        <v>30</v>
      </c>
      <c r="AF42">
        <f t="shared" si="11"/>
        <v>0</v>
      </c>
    </row>
    <row r="43" spans="1:32">
      <c r="A43" s="17">
        <v>37</v>
      </c>
      <c r="B43" s="18" t="s">
        <v>1614</v>
      </c>
      <c r="C43" s="7" t="s">
        <v>810</v>
      </c>
      <c r="D43" s="18" t="s">
        <v>27</v>
      </c>
      <c r="E43" s="18">
        <v>9303</v>
      </c>
      <c r="F43" s="18">
        <v>28</v>
      </c>
      <c r="G43" s="18">
        <v>0</v>
      </c>
      <c r="H43" s="18">
        <v>0</v>
      </c>
      <c r="I43" s="18">
        <f t="shared" si="5"/>
        <v>28</v>
      </c>
      <c r="J43" s="18">
        <v>0</v>
      </c>
      <c r="K43" s="66">
        <v>80</v>
      </c>
      <c r="L43" s="18">
        <v>0</v>
      </c>
      <c r="M43" s="18">
        <f t="shared" si="12"/>
        <v>0</v>
      </c>
      <c r="N43" s="66">
        <v>51</v>
      </c>
      <c r="O43" s="66">
        <v>175</v>
      </c>
      <c r="P43" s="18">
        <v>0</v>
      </c>
      <c r="Q43" s="18">
        <f t="shared" si="13"/>
        <v>0</v>
      </c>
      <c r="R43" s="66">
        <v>6</v>
      </c>
      <c r="S43" s="66">
        <v>16</v>
      </c>
      <c r="T43" s="18">
        <v>0</v>
      </c>
      <c r="U43" s="18">
        <f t="shared" si="14"/>
        <v>0</v>
      </c>
      <c r="V43" s="66">
        <v>30</v>
      </c>
      <c r="W43" s="66">
        <v>96</v>
      </c>
      <c r="X43" s="18">
        <v>0</v>
      </c>
      <c r="Y43" s="18">
        <f t="shared" si="15"/>
        <v>0</v>
      </c>
      <c r="Z43" s="66">
        <v>342</v>
      </c>
      <c r="AA43" s="66">
        <v>300</v>
      </c>
      <c r="AB43" s="18">
        <v>0</v>
      </c>
      <c r="AC43" s="10">
        <f t="shared" si="16"/>
        <v>9303</v>
      </c>
      <c r="AE43">
        <v>28</v>
      </c>
      <c r="AF43">
        <f t="shared" si="11"/>
        <v>0</v>
      </c>
    </row>
    <row r="44" spans="1:32">
      <c r="A44" s="17">
        <v>38</v>
      </c>
      <c r="B44" s="18" t="s">
        <v>1614</v>
      </c>
      <c r="C44" s="7" t="s">
        <v>486</v>
      </c>
      <c r="D44" s="18" t="s">
        <v>27</v>
      </c>
      <c r="E44" s="18">
        <v>5275</v>
      </c>
      <c r="F44" s="18">
        <v>22</v>
      </c>
      <c r="G44" s="18">
        <v>0</v>
      </c>
      <c r="H44" s="18">
        <v>0</v>
      </c>
      <c r="I44" s="18">
        <f t="shared" si="5"/>
        <v>22</v>
      </c>
      <c r="J44" s="18">
        <v>0</v>
      </c>
      <c r="K44" s="66">
        <v>80</v>
      </c>
      <c r="L44" s="18">
        <v>0</v>
      </c>
      <c r="M44" s="18">
        <f t="shared" si="12"/>
        <v>0</v>
      </c>
      <c r="N44" s="66">
        <v>63</v>
      </c>
      <c r="O44" s="66">
        <v>175</v>
      </c>
      <c r="P44" s="18">
        <v>0</v>
      </c>
      <c r="Q44" s="18">
        <f t="shared" si="13"/>
        <v>0</v>
      </c>
      <c r="R44" s="66">
        <v>6</v>
      </c>
      <c r="S44" s="66">
        <v>16</v>
      </c>
      <c r="T44" s="18">
        <v>0</v>
      </c>
      <c r="U44" s="18">
        <f t="shared" si="14"/>
        <v>0</v>
      </c>
      <c r="V44" s="66">
        <v>26</v>
      </c>
      <c r="W44" s="66">
        <v>96</v>
      </c>
      <c r="X44" s="18">
        <v>0</v>
      </c>
      <c r="Y44" s="18">
        <f t="shared" si="15"/>
        <v>0</v>
      </c>
      <c r="Z44" s="66">
        <v>314</v>
      </c>
      <c r="AA44" s="66">
        <v>300</v>
      </c>
      <c r="AB44" s="18">
        <v>0</v>
      </c>
      <c r="AC44" s="10">
        <f t="shared" si="16"/>
        <v>5275</v>
      </c>
      <c r="AE44">
        <v>22</v>
      </c>
      <c r="AF44">
        <f t="shared" si="11"/>
        <v>0</v>
      </c>
    </row>
    <row r="45" spans="1:32">
      <c r="A45" s="17">
        <v>39</v>
      </c>
      <c r="B45" s="18" t="s">
        <v>1614</v>
      </c>
      <c r="C45" s="7" t="s">
        <v>811</v>
      </c>
      <c r="D45" s="18" t="s">
        <v>27</v>
      </c>
      <c r="E45" s="18">
        <v>3279</v>
      </c>
      <c r="F45" s="18">
        <v>21</v>
      </c>
      <c r="G45" s="18">
        <v>0</v>
      </c>
      <c r="H45" s="18">
        <v>0</v>
      </c>
      <c r="I45" s="18">
        <f t="shared" si="5"/>
        <v>21</v>
      </c>
      <c r="J45" s="18">
        <v>0</v>
      </c>
      <c r="K45" s="66">
        <v>80</v>
      </c>
      <c r="L45" s="18">
        <v>0</v>
      </c>
      <c r="M45" s="18">
        <f t="shared" si="12"/>
        <v>0</v>
      </c>
      <c r="N45" s="66">
        <v>53</v>
      </c>
      <c r="O45" s="66">
        <v>175</v>
      </c>
      <c r="P45" s="18">
        <v>0</v>
      </c>
      <c r="Q45" s="18">
        <f t="shared" si="13"/>
        <v>0</v>
      </c>
      <c r="R45" s="66">
        <v>5</v>
      </c>
      <c r="S45" s="66">
        <v>16</v>
      </c>
      <c r="T45" s="18">
        <v>0</v>
      </c>
      <c r="U45" s="18">
        <f t="shared" si="14"/>
        <v>0</v>
      </c>
      <c r="V45" s="66">
        <v>21</v>
      </c>
      <c r="W45" s="66">
        <v>96</v>
      </c>
      <c r="X45" s="18">
        <v>0</v>
      </c>
      <c r="Y45" s="18">
        <f t="shared" si="15"/>
        <v>0</v>
      </c>
      <c r="Z45" s="66">
        <v>339</v>
      </c>
      <c r="AA45" s="66">
        <v>300</v>
      </c>
      <c r="AB45" s="18">
        <v>0</v>
      </c>
      <c r="AC45" s="10">
        <f t="shared" si="16"/>
        <v>3279</v>
      </c>
      <c r="AE45">
        <v>21</v>
      </c>
      <c r="AF45">
        <f t="shared" si="11"/>
        <v>0</v>
      </c>
    </row>
    <row r="46" spans="1:32">
      <c r="A46" s="17">
        <v>40</v>
      </c>
      <c r="B46" s="18" t="s">
        <v>1614</v>
      </c>
      <c r="C46" s="7" t="s">
        <v>812</v>
      </c>
      <c r="D46" s="18" t="s">
        <v>27</v>
      </c>
      <c r="E46" s="18">
        <v>2378</v>
      </c>
      <c r="F46" s="18">
        <v>18</v>
      </c>
      <c r="G46" s="18">
        <v>0</v>
      </c>
      <c r="H46" s="18">
        <v>0</v>
      </c>
      <c r="I46" s="18">
        <f t="shared" si="5"/>
        <v>18</v>
      </c>
      <c r="J46" s="18">
        <v>0</v>
      </c>
      <c r="K46" s="66">
        <v>80</v>
      </c>
      <c r="L46" s="18">
        <v>0</v>
      </c>
      <c r="M46" s="18">
        <f t="shared" si="12"/>
        <v>0</v>
      </c>
      <c r="N46" s="66">
        <v>38</v>
      </c>
      <c r="O46" s="66">
        <v>175</v>
      </c>
      <c r="P46" s="18">
        <v>0</v>
      </c>
      <c r="Q46" s="18">
        <f t="shared" si="13"/>
        <v>0</v>
      </c>
      <c r="R46" s="66">
        <v>5</v>
      </c>
      <c r="S46" s="66">
        <v>16</v>
      </c>
      <c r="T46" s="18">
        <v>0</v>
      </c>
      <c r="U46" s="18">
        <f t="shared" si="14"/>
        <v>0</v>
      </c>
      <c r="V46" s="66">
        <v>21</v>
      </c>
      <c r="W46" s="66">
        <v>96</v>
      </c>
      <c r="X46" s="18">
        <v>0</v>
      </c>
      <c r="Y46" s="18">
        <f t="shared" si="15"/>
        <v>0</v>
      </c>
      <c r="Z46" s="66">
        <v>165</v>
      </c>
      <c r="AA46" s="66">
        <v>300</v>
      </c>
      <c r="AB46" s="18">
        <v>0</v>
      </c>
      <c r="AC46" s="10">
        <f t="shared" si="16"/>
        <v>0</v>
      </c>
      <c r="AE46">
        <v>18</v>
      </c>
      <c r="AF46">
        <f t="shared" si="11"/>
        <v>0</v>
      </c>
    </row>
    <row r="47" spans="1:32">
      <c r="A47" s="17">
        <v>41</v>
      </c>
      <c r="B47" s="18" t="s">
        <v>1614</v>
      </c>
      <c r="C47" s="7" t="s">
        <v>813</v>
      </c>
      <c r="D47" s="18" t="s">
        <v>27</v>
      </c>
      <c r="E47" s="18">
        <v>6526</v>
      </c>
      <c r="F47" s="18">
        <v>15</v>
      </c>
      <c r="G47" s="18">
        <v>0</v>
      </c>
      <c r="H47" s="18">
        <v>0</v>
      </c>
      <c r="I47" s="18">
        <f t="shared" si="5"/>
        <v>15</v>
      </c>
      <c r="J47" s="18">
        <v>0</v>
      </c>
      <c r="K47" s="66">
        <v>80</v>
      </c>
      <c r="L47" s="18">
        <v>0</v>
      </c>
      <c r="M47" s="18">
        <f t="shared" si="12"/>
        <v>0</v>
      </c>
      <c r="N47" s="66">
        <v>40</v>
      </c>
      <c r="O47" s="66">
        <v>175</v>
      </c>
      <c r="P47" s="18">
        <v>0</v>
      </c>
      <c r="Q47" s="18">
        <f t="shared" si="13"/>
        <v>0</v>
      </c>
      <c r="R47" s="66">
        <v>9</v>
      </c>
      <c r="S47" s="66">
        <v>16</v>
      </c>
      <c r="T47" s="18">
        <v>0</v>
      </c>
      <c r="U47" s="18">
        <f t="shared" si="14"/>
        <v>0</v>
      </c>
      <c r="V47" s="66">
        <v>53</v>
      </c>
      <c r="W47" s="66">
        <v>96</v>
      </c>
      <c r="X47" s="18">
        <v>0</v>
      </c>
      <c r="Y47" s="18">
        <f t="shared" si="15"/>
        <v>0</v>
      </c>
      <c r="Z47" s="66">
        <v>248</v>
      </c>
      <c r="AA47" s="66">
        <v>300</v>
      </c>
      <c r="AB47" s="18">
        <v>0</v>
      </c>
      <c r="AC47" s="10">
        <f t="shared" si="16"/>
        <v>0</v>
      </c>
      <c r="AE47">
        <v>15</v>
      </c>
      <c r="AF47">
        <f t="shared" si="11"/>
        <v>0</v>
      </c>
    </row>
    <row r="48" spans="1:32">
      <c r="A48" s="17">
        <v>42</v>
      </c>
      <c r="B48" s="18" t="s">
        <v>1614</v>
      </c>
      <c r="C48" s="7" t="s">
        <v>814</v>
      </c>
      <c r="D48" s="18" t="s">
        <v>27</v>
      </c>
      <c r="E48" s="18">
        <v>8303</v>
      </c>
      <c r="F48" s="18">
        <v>45</v>
      </c>
      <c r="G48" s="18">
        <v>0</v>
      </c>
      <c r="H48" s="18">
        <v>0</v>
      </c>
      <c r="I48" s="18">
        <f t="shared" si="5"/>
        <v>45</v>
      </c>
      <c r="J48" s="18">
        <v>0</v>
      </c>
      <c r="K48" s="66">
        <v>80</v>
      </c>
      <c r="L48" s="18">
        <v>0</v>
      </c>
      <c r="M48" s="18">
        <f t="shared" si="12"/>
        <v>0</v>
      </c>
      <c r="N48" s="66">
        <v>101</v>
      </c>
      <c r="O48" s="66">
        <v>175</v>
      </c>
      <c r="P48" s="18">
        <v>0</v>
      </c>
      <c r="Q48" s="18">
        <f t="shared" si="13"/>
        <v>0</v>
      </c>
      <c r="R48" s="66">
        <v>5</v>
      </c>
      <c r="S48" s="66">
        <v>16</v>
      </c>
      <c r="T48" s="18">
        <v>0</v>
      </c>
      <c r="U48" s="18">
        <f t="shared" si="14"/>
        <v>0</v>
      </c>
      <c r="V48" s="66">
        <v>26</v>
      </c>
      <c r="W48" s="66">
        <v>96</v>
      </c>
      <c r="X48" s="18">
        <v>0</v>
      </c>
      <c r="Y48" s="18">
        <f t="shared" si="15"/>
        <v>0</v>
      </c>
      <c r="Z48" s="66">
        <v>793</v>
      </c>
      <c r="AA48" s="66">
        <v>300</v>
      </c>
      <c r="AB48" s="18">
        <v>0</v>
      </c>
      <c r="AC48" s="10">
        <f t="shared" si="16"/>
        <v>8303</v>
      </c>
      <c r="AE48">
        <v>45</v>
      </c>
      <c r="AF48">
        <f t="shared" si="11"/>
        <v>0</v>
      </c>
    </row>
    <row r="49" spans="1:32">
      <c r="A49" s="17">
        <v>43</v>
      </c>
      <c r="B49" s="18" t="s">
        <v>1614</v>
      </c>
      <c r="C49" s="7" t="s">
        <v>815</v>
      </c>
      <c r="D49" s="18" t="s">
        <v>27</v>
      </c>
      <c r="E49" s="18">
        <v>8231</v>
      </c>
      <c r="F49" s="18">
        <v>23</v>
      </c>
      <c r="G49" s="18">
        <v>0</v>
      </c>
      <c r="H49" s="18">
        <v>0</v>
      </c>
      <c r="I49" s="18">
        <f t="shared" si="5"/>
        <v>23</v>
      </c>
      <c r="J49" s="18">
        <v>0</v>
      </c>
      <c r="K49" s="66">
        <v>80</v>
      </c>
      <c r="L49" s="18">
        <v>0</v>
      </c>
      <c r="M49" s="18">
        <f t="shared" si="12"/>
        <v>0</v>
      </c>
      <c r="N49" s="66">
        <v>64</v>
      </c>
      <c r="O49" s="66">
        <v>175</v>
      </c>
      <c r="P49" s="18">
        <v>0</v>
      </c>
      <c r="Q49" s="18">
        <f t="shared" si="13"/>
        <v>0</v>
      </c>
      <c r="R49" s="66">
        <v>7</v>
      </c>
      <c r="S49" s="66">
        <v>16</v>
      </c>
      <c r="T49" s="18">
        <v>0</v>
      </c>
      <c r="U49" s="18">
        <f t="shared" si="14"/>
        <v>0</v>
      </c>
      <c r="V49" s="66">
        <v>34</v>
      </c>
      <c r="W49" s="66">
        <v>96</v>
      </c>
      <c r="X49" s="18">
        <v>0</v>
      </c>
      <c r="Y49" s="18">
        <f t="shared" si="15"/>
        <v>0</v>
      </c>
      <c r="Z49" s="66">
        <v>378</v>
      </c>
      <c r="AA49" s="66">
        <v>300</v>
      </c>
      <c r="AB49" s="18">
        <v>0</v>
      </c>
      <c r="AC49" s="10">
        <f t="shared" si="16"/>
        <v>8231</v>
      </c>
      <c r="AE49">
        <v>23</v>
      </c>
      <c r="AF49">
        <f t="shared" si="11"/>
        <v>0</v>
      </c>
    </row>
    <row r="50" spans="1:32">
      <c r="A50" s="17">
        <v>44</v>
      </c>
      <c r="B50" s="18" t="s">
        <v>1614</v>
      </c>
      <c r="C50" s="7" t="s">
        <v>816</v>
      </c>
      <c r="D50" s="18" t="s">
        <v>27</v>
      </c>
      <c r="E50" s="18">
        <v>5441</v>
      </c>
      <c r="F50" s="18">
        <v>22</v>
      </c>
      <c r="G50" s="18">
        <v>0</v>
      </c>
      <c r="H50" s="18">
        <v>0</v>
      </c>
      <c r="I50" s="18">
        <f t="shared" si="5"/>
        <v>22</v>
      </c>
      <c r="J50" s="18">
        <v>0</v>
      </c>
      <c r="K50" s="66">
        <v>80</v>
      </c>
      <c r="L50" s="18">
        <v>0</v>
      </c>
      <c r="M50" s="18">
        <f t="shared" si="12"/>
        <v>0</v>
      </c>
      <c r="N50" s="66">
        <v>36</v>
      </c>
      <c r="O50" s="66">
        <v>175</v>
      </c>
      <c r="P50" s="18">
        <v>0</v>
      </c>
      <c r="Q50" s="18">
        <f t="shared" si="13"/>
        <v>0</v>
      </c>
      <c r="R50" s="66">
        <v>7</v>
      </c>
      <c r="S50" s="66">
        <v>16</v>
      </c>
      <c r="T50" s="18">
        <v>0</v>
      </c>
      <c r="U50" s="18">
        <f t="shared" si="14"/>
        <v>0</v>
      </c>
      <c r="V50" s="66">
        <v>34</v>
      </c>
      <c r="W50" s="66">
        <v>96</v>
      </c>
      <c r="X50" s="18">
        <v>0</v>
      </c>
      <c r="Y50" s="18">
        <f t="shared" si="15"/>
        <v>0</v>
      </c>
      <c r="Z50" s="66">
        <v>478</v>
      </c>
      <c r="AA50" s="66">
        <v>300</v>
      </c>
      <c r="AB50" s="18">
        <v>0</v>
      </c>
      <c r="AC50" s="10">
        <f t="shared" si="16"/>
        <v>5441</v>
      </c>
      <c r="AE50">
        <v>22</v>
      </c>
      <c r="AF50">
        <f t="shared" si="11"/>
        <v>0</v>
      </c>
    </row>
    <row r="51" spans="1:32">
      <c r="A51" s="17">
        <v>45</v>
      </c>
      <c r="B51" s="18" t="s">
        <v>1614</v>
      </c>
      <c r="C51" s="7" t="s">
        <v>817</v>
      </c>
      <c r="D51" s="18" t="s">
        <v>27</v>
      </c>
      <c r="E51" s="18">
        <v>6164</v>
      </c>
      <c r="F51" s="18">
        <v>11</v>
      </c>
      <c r="G51" s="18">
        <v>0</v>
      </c>
      <c r="H51" s="18">
        <v>0</v>
      </c>
      <c r="I51" s="18">
        <f t="shared" si="5"/>
        <v>11</v>
      </c>
      <c r="J51" s="18">
        <v>0</v>
      </c>
      <c r="K51" s="66">
        <v>80</v>
      </c>
      <c r="L51" s="18">
        <v>0</v>
      </c>
      <c r="M51" s="18">
        <f t="shared" si="12"/>
        <v>0</v>
      </c>
      <c r="N51" s="66">
        <v>29</v>
      </c>
      <c r="O51" s="66">
        <v>175</v>
      </c>
      <c r="P51" s="18">
        <v>0</v>
      </c>
      <c r="Q51" s="18">
        <f t="shared" si="13"/>
        <v>0</v>
      </c>
      <c r="R51" s="66">
        <v>9</v>
      </c>
      <c r="S51" s="66">
        <v>16</v>
      </c>
      <c r="T51" s="18">
        <v>0</v>
      </c>
      <c r="U51" s="18">
        <f t="shared" si="14"/>
        <v>0</v>
      </c>
      <c r="V51" s="66">
        <v>46</v>
      </c>
      <c r="W51" s="66">
        <v>96</v>
      </c>
      <c r="X51" s="18">
        <v>0</v>
      </c>
      <c r="Y51" s="18">
        <f t="shared" si="15"/>
        <v>0</v>
      </c>
      <c r="Z51" s="66">
        <v>312</v>
      </c>
      <c r="AA51" s="66">
        <v>300</v>
      </c>
      <c r="AB51" s="18">
        <v>0</v>
      </c>
      <c r="AC51" s="10">
        <f t="shared" si="16"/>
        <v>6164</v>
      </c>
      <c r="AE51">
        <v>11</v>
      </c>
      <c r="AF51">
        <f t="shared" si="11"/>
        <v>0</v>
      </c>
    </row>
    <row r="52" spans="1:32">
      <c r="A52" s="17">
        <v>46</v>
      </c>
      <c r="B52" s="18" t="s">
        <v>1614</v>
      </c>
      <c r="C52" s="7" t="s">
        <v>818</v>
      </c>
      <c r="D52" s="18" t="s">
        <v>27</v>
      </c>
      <c r="E52" s="18">
        <v>5859</v>
      </c>
      <c r="F52" s="18">
        <v>31</v>
      </c>
      <c r="G52" s="18">
        <v>0</v>
      </c>
      <c r="H52" s="18">
        <v>0</v>
      </c>
      <c r="I52" s="18">
        <f t="shared" si="5"/>
        <v>31</v>
      </c>
      <c r="J52" s="18">
        <v>0</v>
      </c>
      <c r="K52" s="66">
        <v>80</v>
      </c>
      <c r="L52" s="18">
        <v>0</v>
      </c>
      <c r="M52" s="18">
        <f t="shared" si="12"/>
        <v>0</v>
      </c>
      <c r="N52" s="66">
        <v>69</v>
      </c>
      <c r="O52" s="66">
        <v>175</v>
      </c>
      <c r="P52" s="18">
        <v>0</v>
      </c>
      <c r="Q52" s="18">
        <f t="shared" si="13"/>
        <v>0</v>
      </c>
      <c r="R52" s="66">
        <v>9</v>
      </c>
      <c r="S52" s="66">
        <v>16</v>
      </c>
      <c r="T52" s="18">
        <v>0</v>
      </c>
      <c r="U52" s="18">
        <f t="shared" si="14"/>
        <v>0</v>
      </c>
      <c r="V52" s="66">
        <v>41</v>
      </c>
      <c r="W52" s="66">
        <v>96</v>
      </c>
      <c r="X52" s="18">
        <v>0</v>
      </c>
      <c r="Y52" s="18">
        <f t="shared" si="15"/>
        <v>0</v>
      </c>
      <c r="Z52" s="66">
        <v>402</v>
      </c>
      <c r="AA52" s="66">
        <v>300</v>
      </c>
      <c r="AB52" s="18">
        <v>0</v>
      </c>
      <c r="AC52" s="10">
        <f t="shared" si="16"/>
        <v>5859</v>
      </c>
      <c r="AE52">
        <v>31</v>
      </c>
      <c r="AF52">
        <f t="shared" si="11"/>
        <v>0</v>
      </c>
    </row>
    <row r="53" spans="1:32">
      <c r="A53" s="17">
        <v>47</v>
      </c>
      <c r="B53" s="18" t="s">
        <v>1614</v>
      </c>
      <c r="C53" s="7" t="s">
        <v>819</v>
      </c>
      <c r="D53" s="18" t="s">
        <v>27</v>
      </c>
      <c r="E53" s="18">
        <v>5217</v>
      </c>
      <c r="F53" s="18">
        <v>32</v>
      </c>
      <c r="G53" s="18">
        <v>0</v>
      </c>
      <c r="H53" s="18">
        <v>0</v>
      </c>
      <c r="I53" s="18">
        <f t="shared" si="5"/>
        <v>32</v>
      </c>
      <c r="J53" s="18">
        <v>0</v>
      </c>
      <c r="K53" s="66">
        <v>80</v>
      </c>
      <c r="L53" s="18">
        <v>0</v>
      </c>
      <c r="M53" s="18">
        <f t="shared" si="12"/>
        <v>0</v>
      </c>
      <c r="N53" s="66">
        <v>78</v>
      </c>
      <c r="O53" s="66">
        <v>175</v>
      </c>
      <c r="P53" s="18">
        <v>0</v>
      </c>
      <c r="Q53" s="18">
        <f t="shared" si="13"/>
        <v>0</v>
      </c>
      <c r="R53" s="66">
        <v>54</v>
      </c>
      <c r="S53" s="66">
        <v>16</v>
      </c>
      <c r="T53" s="18">
        <v>0</v>
      </c>
      <c r="U53" s="18">
        <f t="shared" si="14"/>
        <v>5217</v>
      </c>
      <c r="V53" s="66">
        <v>86</v>
      </c>
      <c r="W53" s="66">
        <v>96</v>
      </c>
      <c r="X53" s="18">
        <v>0</v>
      </c>
      <c r="Y53" s="18">
        <f t="shared" si="15"/>
        <v>0</v>
      </c>
      <c r="Z53" s="66">
        <v>385</v>
      </c>
      <c r="AA53" s="66">
        <v>300</v>
      </c>
      <c r="AB53" s="18">
        <v>0</v>
      </c>
      <c r="AC53" s="10">
        <f t="shared" si="16"/>
        <v>5217</v>
      </c>
      <c r="AE53">
        <v>32</v>
      </c>
      <c r="AF53">
        <f t="shared" si="11"/>
        <v>0</v>
      </c>
    </row>
    <row r="54" spans="1:32">
      <c r="A54" s="17">
        <v>48</v>
      </c>
      <c r="B54" s="18" t="s">
        <v>1614</v>
      </c>
      <c r="C54" s="7" t="s">
        <v>486</v>
      </c>
      <c r="D54" s="18" t="s">
        <v>27</v>
      </c>
      <c r="E54" s="18">
        <v>7007</v>
      </c>
      <c r="F54" s="18">
        <v>23</v>
      </c>
      <c r="G54" s="18">
        <v>0</v>
      </c>
      <c r="H54" s="18">
        <v>0</v>
      </c>
      <c r="I54" s="18">
        <f t="shared" si="5"/>
        <v>23</v>
      </c>
      <c r="J54" s="18">
        <v>0</v>
      </c>
      <c r="K54" s="66">
        <v>80</v>
      </c>
      <c r="L54" s="18">
        <v>0</v>
      </c>
      <c r="M54" s="18">
        <f t="shared" si="12"/>
        <v>0</v>
      </c>
      <c r="N54" s="66">
        <v>27</v>
      </c>
      <c r="O54" s="66">
        <v>175</v>
      </c>
      <c r="P54" s="18">
        <v>0</v>
      </c>
      <c r="Q54" s="18">
        <f t="shared" si="13"/>
        <v>0</v>
      </c>
      <c r="R54" s="66">
        <v>28</v>
      </c>
      <c r="S54" s="66">
        <v>16</v>
      </c>
      <c r="T54" s="18">
        <v>0</v>
      </c>
      <c r="U54" s="18">
        <f t="shared" si="14"/>
        <v>7007</v>
      </c>
      <c r="V54" s="66">
        <v>47</v>
      </c>
      <c r="W54" s="66">
        <v>96</v>
      </c>
      <c r="X54" s="18">
        <v>0</v>
      </c>
      <c r="Y54" s="18">
        <f t="shared" si="15"/>
        <v>0</v>
      </c>
      <c r="Z54" s="66">
        <v>262</v>
      </c>
      <c r="AA54" s="66">
        <v>300</v>
      </c>
      <c r="AB54" s="18">
        <v>0</v>
      </c>
      <c r="AC54" s="10">
        <f t="shared" si="16"/>
        <v>0</v>
      </c>
      <c r="AE54">
        <v>23</v>
      </c>
      <c r="AF54">
        <f t="shared" si="11"/>
        <v>0</v>
      </c>
    </row>
    <row r="55" spans="1:32">
      <c r="A55" s="17">
        <v>49</v>
      </c>
      <c r="B55" s="18" t="s">
        <v>1614</v>
      </c>
      <c r="C55" s="7" t="s">
        <v>820</v>
      </c>
      <c r="D55" s="18" t="s">
        <v>27</v>
      </c>
      <c r="E55" s="18">
        <v>8590</v>
      </c>
      <c r="F55" s="18">
        <v>19</v>
      </c>
      <c r="G55" s="18">
        <v>0</v>
      </c>
      <c r="H55" s="18">
        <v>0</v>
      </c>
      <c r="I55" s="18">
        <f t="shared" si="5"/>
        <v>19</v>
      </c>
      <c r="J55" s="18">
        <v>0</v>
      </c>
      <c r="K55" s="66">
        <v>80</v>
      </c>
      <c r="L55" s="18">
        <v>0</v>
      </c>
      <c r="M55" s="18">
        <f t="shared" si="12"/>
        <v>0</v>
      </c>
      <c r="N55" s="66">
        <v>31</v>
      </c>
      <c r="O55" s="66">
        <v>175</v>
      </c>
      <c r="P55" s="18">
        <v>0</v>
      </c>
      <c r="Q55" s="18">
        <f t="shared" si="13"/>
        <v>0</v>
      </c>
      <c r="R55" s="66">
        <v>65</v>
      </c>
      <c r="S55" s="66">
        <v>16</v>
      </c>
      <c r="T55" s="18">
        <v>0</v>
      </c>
      <c r="U55" s="18">
        <f t="shared" si="14"/>
        <v>8590</v>
      </c>
      <c r="V55" s="66">
        <v>95</v>
      </c>
      <c r="W55" s="66">
        <v>96</v>
      </c>
      <c r="X55" s="18">
        <v>0</v>
      </c>
      <c r="Y55" s="18">
        <f t="shared" si="15"/>
        <v>0</v>
      </c>
      <c r="Z55" s="66">
        <v>335</v>
      </c>
      <c r="AA55" s="66">
        <v>300</v>
      </c>
      <c r="AB55" s="18">
        <v>0</v>
      </c>
      <c r="AC55" s="10">
        <f t="shared" si="16"/>
        <v>8590</v>
      </c>
      <c r="AE55">
        <v>19</v>
      </c>
      <c r="AF55">
        <f t="shared" si="11"/>
        <v>0</v>
      </c>
    </row>
    <row r="56" spans="1:32">
      <c r="A56" s="17">
        <v>50</v>
      </c>
      <c r="B56" s="18" t="s">
        <v>1614</v>
      </c>
      <c r="C56" s="7" t="s">
        <v>578</v>
      </c>
      <c r="D56" s="18" t="s">
        <v>27</v>
      </c>
      <c r="E56" s="18">
        <v>9220</v>
      </c>
      <c r="F56" s="18">
        <v>24</v>
      </c>
      <c r="G56" s="18">
        <v>0</v>
      </c>
      <c r="H56" s="18">
        <v>0</v>
      </c>
      <c r="I56" s="18">
        <f t="shared" si="5"/>
        <v>24</v>
      </c>
      <c r="J56" s="18">
        <v>0</v>
      </c>
      <c r="K56" s="66">
        <v>80</v>
      </c>
      <c r="L56" s="18">
        <v>0</v>
      </c>
      <c r="M56" s="18">
        <f t="shared" si="12"/>
        <v>0</v>
      </c>
      <c r="N56" s="66">
        <v>31</v>
      </c>
      <c r="O56" s="66">
        <v>175</v>
      </c>
      <c r="P56" s="18">
        <v>0</v>
      </c>
      <c r="Q56" s="18">
        <f t="shared" si="13"/>
        <v>0</v>
      </c>
      <c r="R56" s="66">
        <v>31</v>
      </c>
      <c r="S56" s="66">
        <v>16</v>
      </c>
      <c r="T56" s="18">
        <v>0</v>
      </c>
      <c r="U56" s="18">
        <f t="shared" si="14"/>
        <v>9220</v>
      </c>
      <c r="V56" s="66">
        <v>56</v>
      </c>
      <c r="W56" s="66">
        <v>96</v>
      </c>
      <c r="X56" s="18">
        <v>0</v>
      </c>
      <c r="Y56" s="18">
        <f t="shared" si="15"/>
        <v>0</v>
      </c>
      <c r="Z56" s="66">
        <v>377</v>
      </c>
      <c r="AA56" s="66">
        <v>300</v>
      </c>
      <c r="AB56" s="18">
        <v>0</v>
      </c>
      <c r="AC56" s="10">
        <f t="shared" si="16"/>
        <v>9220</v>
      </c>
      <c r="AE56">
        <v>24</v>
      </c>
      <c r="AF56">
        <f t="shared" si="11"/>
        <v>0</v>
      </c>
    </row>
    <row r="57" spans="1:32">
      <c r="A57" s="17">
        <v>51</v>
      </c>
      <c r="B57" s="18" t="s">
        <v>1614</v>
      </c>
      <c r="C57" s="7" t="s">
        <v>821</v>
      </c>
      <c r="D57" s="18" t="s">
        <v>27</v>
      </c>
      <c r="E57" s="18">
        <v>9900</v>
      </c>
      <c r="F57" s="18">
        <v>19</v>
      </c>
      <c r="G57" s="18">
        <v>0</v>
      </c>
      <c r="H57" s="18">
        <v>0</v>
      </c>
      <c r="I57" s="18">
        <f t="shared" si="5"/>
        <v>19</v>
      </c>
      <c r="J57" s="18">
        <v>0</v>
      </c>
      <c r="K57" s="66">
        <v>80</v>
      </c>
      <c r="L57" s="18">
        <v>0</v>
      </c>
      <c r="M57" s="18">
        <f t="shared" si="12"/>
        <v>0</v>
      </c>
      <c r="N57" s="66">
        <v>26</v>
      </c>
      <c r="O57" s="66">
        <v>175</v>
      </c>
      <c r="P57" s="18">
        <v>0</v>
      </c>
      <c r="Q57" s="18">
        <f t="shared" si="13"/>
        <v>0</v>
      </c>
      <c r="R57" s="66">
        <v>60</v>
      </c>
      <c r="S57" s="66">
        <v>16</v>
      </c>
      <c r="T57" s="18">
        <v>0</v>
      </c>
      <c r="U57" s="18">
        <f t="shared" si="14"/>
        <v>9900</v>
      </c>
      <c r="V57" s="66">
        <v>83</v>
      </c>
      <c r="W57" s="66">
        <v>96</v>
      </c>
      <c r="X57" s="18">
        <v>0</v>
      </c>
      <c r="Y57" s="18">
        <f t="shared" si="15"/>
        <v>0</v>
      </c>
      <c r="Z57" s="66">
        <v>354</v>
      </c>
      <c r="AA57" s="66">
        <v>300</v>
      </c>
      <c r="AB57" s="18">
        <v>0</v>
      </c>
      <c r="AC57" s="10">
        <f t="shared" si="16"/>
        <v>9900</v>
      </c>
      <c r="AE57">
        <v>19</v>
      </c>
      <c r="AF57">
        <f t="shared" si="11"/>
        <v>0</v>
      </c>
    </row>
    <row r="58" spans="1:32">
      <c r="A58" s="17">
        <v>52</v>
      </c>
      <c r="B58" s="18" t="s">
        <v>1614</v>
      </c>
      <c r="C58" s="7" t="s">
        <v>822</v>
      </c>
      <c r="D58" s="18" t="s">
        <v>27</v>
      </c>
      <c r="E58" s="18">
        <v>6759</v>
      </c>
      <c r="F58" s="18">
        <v>31</v>
      </c>
      <c r="G58" s="18">
        <v>0</v>
      </c>
      <c r="H58" s="18">
        <v>0</v>
      </c>
      <c r="I58" s="18">
        <f t="shared" si="5"/>
        <v>31</v>
      </c>
      <c r="J58" s="18">
        <v>0</v>
      </c>
      <c r="K58" s="66">
        <v>80</v>
      </c>
      <c r="L58" s="18">
        <v>0</v>
      </c>
      <c r="M58" s="18">
        <f t="shared" si="12"/>
        <v>0</v>
      </c>
      <c r="N58" s="66">
        <v>48</v>
      </c>
      <c r="O58" s="66">
        <v>175</v>
      </c>
      <c r="P58" s="18">
        <v>0</v>
      </c>
      <c r="Q58" s="18">
        <f t="shared" si="13"/>
        <v>0</v>
      </c>
      <c r="R58" s="66">
        <v>48</v>
      </c>
      <c r="S58" s="66">
        <v>16</v>
      </c>
      <c r="T58" s="18">
        <v>0</v>
      </c>
      <c r="U58" s="18">
        <f t="shared" si="14"/>
        <v>6759</v>
      </c>
      <c r="V58" s="66">
        <v>74</v>
      </c>
      <c r="W58" s="66">
        <v>96</v>
      </c>
      <c r="X58" s="18">
        <v>0</v>
      </c>
      <c r="Y58" s="18">
        <f t="shared" si="15"/>
        <v>0</v>
      </c>
      <c r="Z58" s="66">
        <v>351</v>
      </c>
      <c r="AA58" s="66">
        <v>300</v>
      </c>
      <c r="AB58" s="18">
        <v>0</v>
      </c>
      <c r="AC58" s="10">
        <f t="shared" si="16"/>
        <v>6759</v>
      </c>
      <c r="AE58">
        <v>31</v>
      </c>
      <c r="AF58">
        <f t="shared" si="11"/>
        <v>0</v>
      </c>
    </row>
    <row r="59" spans="1:32">
      <c r="A59" s="17">
        <v>53</v>
      </c>
      <c r="B59" s="18" t="s">
        <v>1614</v>
      </c>
      <c r="C59" s="7" t="s">
        <v>823</v>
      </c>
      <c r="D59" s="18" t="s">
        <v>27</v>
      </c>
      <c r="E59" s="18">
        <v>4941</v>
      </c>
      <c r="F59" s="18">
        <v>11</v>
      </c>
      <c r="G59" s="18">
        <v>0</v>
      </c>
      <c r="H59" s="18">
        <v>0</v>
      </c>
      <c r="I59" s="18">
        <f t="shared" si="5"/>
        <v>11</v>
      </c>
      <c r="J59" s="18">
        <v>0</v>
      </c>
      <c r="K59" s="66">
        <v>80</v>
      </c>
      <c r="L59" s="18">
        <v>0</v>
      </c>
      <c r="M59" s="18">
        <f t="shared" si="12"/>
        <v>0</v>
      </c>
      <c r="N59" s="66">
        <v>12</v>
      </c>
      <c r="O59" s="66">
        <v>175</v>
      </c>
      <c r="P59" s="18">
        <v>0</v>
      </c>
      <c r="Q59" s="18">
        <f t="shared" si="13"/>
        <v>0</v>
      </c>
      <c r="R59" s="66">
        <v>21</v>
      </c>
      <c r="S59" s="66">
        <v>16</v>
      </c>
      <c r="T59" s="18">
        <v>0</v>
      </c>
      <c r="U59" s="18">
        <f t="shared" si="14"/>
        <v>4941</v>
      </c>
      <c r="V59" s="66">
        <v>43</v>
      </c>
      <c r="W59" s="66">
        <v>96</v>
      </c>
      <c r="X59" s="18">
        <v>0</v>
      </c>
      <c r="Y59" s="18">
        <f t="shared" si="15"/>
        <v>0</v>
      </c>
      <c r="Z59" s="66">
        <v>228</v>
      </c>
      <c r="AA59" s="66">
        <v>300</v>
      </c>
      <c r="AB59" s="18">
        <v>0</v>
      </c>
      <c r="AC59" s="10">
        <f t="shared" si="16"/>
        <v>0</v>
      </c>
      <c r="AE59">
        <v>11</v>
      </c>
      <c r="AF59">
        <f t="shared" si="11"/>
        <v>0</v>
      </c>
    </row>
    <row r="60" spans="1:32">
      <c r="A60" s="17">
        <v>54</v>
      </c>
      <c r="B60" s="18" t="s">
        <v>1614</v>
      </c>
      <c r="C60" s="7" t="s">
        <v>824</v>
      </c>
      <c r="D60" s="18" t="s">
        <v>27</v>
      </c>
      <c r="E60" s="18">
        <v>4937</v>
      </c>
      <c r="F60" s="18">
        <v>29</v>
      </c>
      <c r="G60" s="18">
        <v>0</v>
      </c>
      <c r="H60" s="18">
        <v>0</v>
      </c>
      <c r="I60" s="18">
        <f t="shared" si="5"/>
        <v>29</v>
      </c>
      <c r="J60" s="18">
        <v>0</v>
      </c>
      <c r="K60" s="66">
        <v>80</v>
      </c>
      <c r="L60" s="18">
        <v>0</v>
      </c>
      <c r="M60" s="18">
        <f t="shared" si="12"/>
        <v>0</v>
      </c>
      <c r="N60" s="66">
        <v>50</v>
      </c>
      <c r="O60" s="66">
        <v>175</v>
      </c>
      <c r="P60" s="18">
        <v>0</v>
      </c>
      <c r="Q60" s="18">
        <f t="shared" si="13"/>
        <v>0</v>
      </c>
      <c r="R60" s="66">
        <v>19</v>
      </c>
      <c r="S60" s="66">
        <v>16</v>
      </c>
      <c r="T60" s="18">
        <v>0</v>
      </c>
      <c r="U60" s="18">
        <f t="shared" si="14"/>
        <v>4937</v>
      </c>
      <c r="V60" s="66">
        <v>53</v>
      </c>
      <c r="W60" s="66">
        <v>96</v>
      </c>
      <c r="X60" s="18">
        <v>0</v>
      </c>
      <c r="Y60" s="18">
        <f t="shared" si="15"/>
        <v>0</v>
      </c>
      <c r="Z60" s="66">
        <v>405</v>
      </c>
      <c r="AA60" s="66">
        <v>300</v>
      </c>
      <c r="AB60" s="18">
        <v>0</v>
      </c>
      <c r="AC60" s="10">
        <f t="shared" si="16"/>
        <v>4937</v>
      </c>
      <c r="AE60">
        <v>29</v>
      </c>
      <c r="AF60">
        <f t="shared" si="11"/>
        <v>0</v>
      </c>
    </row>
    <row r="61" spans="1:32">
      <c r="A61" s="17">
        <v>55</v>
      </c>
      <c r="B61" s="18" t="s">
        <v>1614</v>
      </c>
      <c r="C61" s="7" t="s">
        <v>825</v>
      </c>
      <c r="D61" s="18" t="s">
        <v>27</v>
      </c>
      <c r="E61" s="18">
        <v>7163</v>
      </c>
      <c r="F61" s="18">
        <v>33</v>
      </c>
      <c r="G61" s="18">
        <v>0</v>
      </c>
      <c r="H61" s="18">
        <v>0</v>
      </c>
      <c r="I61" s="18">
        <f t="shared" si="5"/>
        <v>33</v>
      </c>
      <c r="J61" s="18">
        <v>0</v>
      </c>
      <c r="K61" s="66">
        <v>80</v>
      </c>
      <c r="L61" s="18">
        <v>0</v>
      </c>
      <c r="M61" s="18">
        <f t="shared" si="12"/>
        <v>0</v>
      </c>
      <c r="N61" s="66">
        <v>54</v>
      </c>
      <c r="O61" s="66">
        <v>175</v>
      </c>
      <c r="P61" s="18">
        <v>0</v>
      </c>
      <c r="Q61" s="18">
        <f t="shared" si="13"/>
        <v>0</v>
      </c>
      <c r="R61" s="66">
        <v>28</v>
      </c>
      <c r="S61" s="66">
        <v>16</v>
      </c>
      <c r="T61" s="18">
        <v>0</v>
      </c>
      <c r="U61" s="18">
        <f t="shared" si="14"/>
        <v>7163</v>
      </c>
      <c r="V61" s="66">
        <v>63</v>
      </c>
      <c r="W61" s="66">
        <v>96</v>
      </c>
      <c r="X61" s="18">
        <v>0</v>
      </c>
      <c r="Y61" s="18">
        <f t="shared" si="15"/>
        <v>0</v>
      </c>
      <c r="Z61" s="66">
        <v>434</v>
      </c>
      <c r="AA61" s="66">
        <v>300</v>
      </c>
      <c r="AB61" s="18">
        <v>0</v>
      </c>
      <c r="AC61" s="10">
        <f t="shared" si="16"/>
        <v>7163</v>
      </c>
      <c r="AE61">
        <v>33</v>
      </c>
      <c r="AF61">
        <f t="shared" si="11"/>
        <v>0</v>
      </c>
    </row>
    <row r="62" spans="1:32">
      <c r="A62" s="17">
        <v>56</v>
      </c>
      <c r="B62" s="18" t="s">
        <v>1614</v>
      </c>
      <c r="C62" s="7" t="s">
        <v>826</v>
      </c>
      <c r="D62" s="18" t="s">
        <v>27</v>
      </c>
      <c r="E62" s="18">
        <v>9099</v>
      </c>
      <c r="F62" s="18">
        <v>19</v>
      </c>
      <c r="G62" s="18">
        <v>0</v>
      </c>
      <c r="H62" s="18">
        <v>0</v>
      </c>
      <c r="I62" s="18">
        <f t="shared" si="5"/>
        <v>19</v>
      </c>
      <c r="J62" s="18">
        <v>0</v>
      </c>
      <c r="K62" s="66">
        <v>80</v>
      </c>
      <c r="L62" s="18">
        <v>0</v>
      </c>
      <c r="M62" s="18">
        <f t="shared" si="12"/>
        <v>0</v>
      </c>
      <c r="N62" s="66">
        <v>20</v>
      </c>
      <c r="O62" s="66">
        <v>175</v>
      </c>
      <c r="P62" s="18">
        <v>0</v>
      </c>
      <c r="Q62" s="18">
        <f t="shared" si="13"/>
        <v>0</v>
      </c>
      <c r="R62" s="66">
        <v>75</v>
      </c>
      <c r="S62" s="66">
        <v>16</v>
      </c>
      <c r="T62" s="18">
        <v>0</v>
      </c>
      <c r="U62" s="18">
        <f t="shared" si="14"/>
        <v>9099</v>
      </c>
      <c r="V62" s="66">
        <v>100</v>
      </c>
      <c r="W62" s="66">
        <v>96</v>
      </c>
      <c r="X62" s="18">
        <v>0</v>
      </c>
      <c r="Y62" s="18">
        <f t="shared" si="15"/>
        <v>9099</v>
      </c>
      <c r="Z62" s="66">
        <v>332</v>
      </c>
      <c r="AA62" s="66">
        <v>300</v>
      </c>
      <c r="AB62" s="18">
        <v>0</v>
      </c>
      <c r="AC62" s="10">
        <f t="shared" si="16"/>
        <v>9099</v>
      </c>
      <c r="AE62">
        <v>19</v>
      </c>
      <c r="AF62">
        <f t="shared" si="11"/>
        <v>0</v>
      </c>
    </row>
    <row r="63" spans="1:32">
      <c r="A63" s="17">
        <v>57</v>
      </c>
      <c r="B63" s="18" t="s">
        <v>1614</v>
      </c>
      <c r="C63" s="7" t="s">
        <v>827</v>
      </c>
      <c r="D63" s="18" t="s">
        <v>27</v>
      </c>
      <c r="E63" s="18">
        <v>6039</v>
      </c>
      <c r="F63" s="18">
        <v>6</v>
      </c>
      <c r="G63" s="18">
        <v>0</v>
      </c>
      <c r="H63" s="18">
        <v>0</v>
      </c>
      <c r="I63" s="18">
        <f t="shared" si="5"/>
        <v>6</v>
      </c>
      <c r="J63" s="18">
        <v>0</v>
      </c>
      <c r="K63" s="66">
        <v>80</v>
      </c>
      <c r="L63" s="18">
        <v>0</v>
      </c>
      <c r="M63" s="18">
        <f t="shared" si="12"/>
        <v>0</v>
      </c>
      <c r="N63" s="66">
        <v>11</v>
      </c>
      <c r="O63" s="66">
        <v>175</v>
      </c>
      <c r="P63" s="18">
        <v>0</v>
      </c>
      <c r="Q63" s="18">
        <f t="shared" si="13"/>
        <v>0</v>
      </c>
      <c r="R63" s="66">
        <v>2</v>
      </c>
      <c r="S63" s="66">
        <v>16</v>
      </c>
      <c r="T63" s="18">
        <v>0</v>
      </c>
      <c r="U63" s="18">
        <f t="shared" si="14"/>
        <v>0</v>
      </c>
      <c r="V63" s="66">
        <v>7</v>
      </c>
      <c r="W63" s="66">
        <v>96</v>
      </c>
      <c r="X63" s="18">
        <v>0</v>
      </c>
      <c r="Y63" s="18">
        <f t="shared" si="15"/>
        <v>0</v>
      </c>
      <c r="Z63" s="66">
        <v>346</v>
      </c>
      <c r="AA63" s="66">
        <v>300</v>
      </c>
      <c r="AB63" s="18">
        <v>0</v>
      </c>
      <c r="AC63" s="10">
        <f t="shared" si="16"/>
        <v>6039</v>
      </c>
      <c r="AE63">
        <v>6</v>
      </c>
      <c r="AF63">
        <f t="shared" si="11"/>
        <v>0</v>
      </c>
    </row>
    <row r="64" spans="1:32">
      <c r="A64" s="17">
        <v>58</v>
      </c>
      <c r="B64" s="18" t="s">
        <v>1614</v>
      </c>
      <c r="C64" s="7" t="s">
        <v>828</v>
      </c>
      <c r="D64" s="18" t="s">
        <v>27</v>
      </c>
      <c r="E64" s="18">
        <v>3965</v>
      </c>
      <c r="F64" s="18">
        <v>3</v>
      </c>
      <c r="G64" s="18">
        <v>0</v>
      </c>
      <c r="H64" s="18">
        <v>0</v>
      </c>
      <c r="I64" s="18">
        <f t="shared" si="5"/>
        <v>3</v>
      </c>
      <c r="J64" s="18">
        <v>0</v>
      </c>
      <c r="K64" s="66">
        <v>80</v>
      </c>
      <c r="L64" s="18">
        <v>0</v>
      </c>
      <c r="M64" s="18">
        <f t="shared" si="12"/>
        <v>0</v>
      </c>
      <c r="N64" s="66">
        <v>1</v>
      </c>
      <c r="O64" s="66">
        <v>175</v>
      </c>
      <c r="P64" s="18">
        <v>0</v>
      </c>
      <c r="Q64" s="18">
        <f t="shared" si="13"/>
        <v>0</v>
      </c>
      <c r="R64" s="66">
        <v>4</v>
      </c>
      <c r="S64" s="66">
        <v>16</v>
      </c>
      <c r="T64" s="18">
        <v>0</v>
      </c>
      <c r="U64" s="18">
        <f t="shared" si="14"/>
        <v>0</v>
      </c>
      <c r="V64" s="66">
        <v>15</v>
      </c>
      <c r="W64" s="66">
        <v>96</v>
      </c>
      <c r="X64" s="18">
        <v>0</v>
      </c>
      <c r="Y64" s="18">
        <f t="shared" si="15"/>
        <v>0</v>
      </c>
      <c r="Z64" s="66">
        <v>160</v>
      </c>
      <c r="AA64" s="66">
        <v>300</v>
      </c>
      <c r="AB64" s="18">
        <v>0</v>
      </c>
      <c r="AC64" s="10">
        <f t="shared" si="16"/>
        <v>0</v>
      </c>
      <c r="AE64">
        <v>3</v>
      </c>
      <c r="AF64">
        <f t="shared" si="11"/>
        <v>0</v>
      </c>
    </row>
    <row r="65" spans="1:32">
      <c r="A65" s="17">
        <v>59</v>
      </c>
      <c r="B65" s="18" t="s">
        <v>1614</v>
      </c>
      <c r="C65" s="7" t="s">
        <v>829</v>
      </c>
      <c r="D65" s="18" t="s">
        <v>27</v>
      </c>
      <c r="E65" s="18">
        <v>3617</v>
      </c>
      <c r="F65" s="18">
        <v>4</v>
      </c>
      <c r="G65" s="18">
        <v>0</v>
      </c>
      <c r="H65" s="18">
        <v>0</v>
      </c>
      <c r="I65" s="18">
        <f t="shared" si="5"/>
        <v>4</v>
      </c>
      <c r="J65" s="18">
        <v>0</v>
      </c>
      <c r="K65" s="66">
        <v>80</v>
      </c>
      <c r="L65" s="18">
        <v>0</v>
      </c>
      <c r="M65" s="18">
        <f t="shared" si="12"/>
        <v>0</v>
      </c>
      <c r="N65" s="66">
        <v>4</v>
      </c>
      <c r="O65" s="66">
        <v>175</v>
      </c>
      <c r="P65" s="18">
        <v>0</v>
      </c>
      <c r="Q65" s="18">
        <f t="shared" si="13"/>
        <v>0</v>
      </c>
      <c r="R65" s="66">
        <v>4</v>
      </c>
      <c r="S65" s="66">
        <v>16</v>
      </c>
      <c r="T65" s="18">
        <v>0</v>
      </c>
      <c r="U65" s="18">
        <f t="shared" si="14"/>
        <v>0</v>
      </c>
      <c r="V65" s="66">
        <v>13</v>
      </c>
      <c r="W65" s="66">
        <v>96</v>
      </c>
      <c r="X65" s="18">
        <v>0</v>
      </c>
      <c r="Y65" s="18">
        <f t="shared" si="15"/>
        <v>0</v>
      </c>
      <c r="Z65" s="66">
        <v>109</v>
      </c>
      <c r="AA65" s="66">
        <v>300</v>
      </c>
      <c r="AB65" s="18">
        <v>0</v>
      </c>
      <c r="AC65" s="10">
        <f t="shared" si="16"/>
        <v>0</v>
      </c>
      <c r="AE65">
        <v>4</v>
      </c>
      <c r="AF65">
        <f t="shared" si="11"/>
        <v>0</v>
      </c>
    </row>
    <row r="66" spans="1:32">
      <c r="A66" s="17">
        <v>60</v>
      </c>
      <c r="B66" s="18" t="s">
        <v>1614</v>
      </c>
      <c r="C66" s="7" t="s">
        <v>830</v>
      </c>
      <c r="D66" s="18" t="s">
        <v>27</v>
      </c>
      <c r="E66" s="18">
        <v>210</v>
      </c>
      <c r="F66" s="18">
        <v>0</v>
      </c>
      <c r="G66" s="18">
        <v>0</v>
      </c>
      <c r="H66" s="18">
        <v>0</v>
      </c>
      <c r="I66" s="18">
        <f t="shared" si="5"/>
        <v>0</v>
      </c>
      <c r="J66" s="18">
        <v>0</v>
      </c>
      <c r="K66" s="66">
        <v>80</v>
      </c>
      <c r="L66" s="18">
        <v>0</v>
      </c>
      <c r="M66" s="18">
        <f t="shared" si="12"/>
        <v>0</v>
      </c>
      <c r="N66" s="66">
        <v>0</v>
      </c>
      <c r="O66" s="66">
        <v>175</v>
      </c>
      <c r="P66" s="18">
        <v>0</v>
      </c>
      <c r="Q66" s="18">
        <f t="shared" si="13"/>
        <v>0</v>
      </c>
      <c r="R66" s="66">
        <v>0</v>
      </c>
      <c r="S66" s="66">
        <v>16</v>
      </c>
      <c r="T66" s="18">
        <v>0</v>
      </c>
      <c r="U66" s="18">
        <f t="shared" si="14"/>
        <v>0</v>
      </c>
      <c r="V66" s="66">
        <v>0</v>
      </c>
      <c r="W66" s="66">
        <v>96</v>
      </c>
      <c r="X66" s="18">
        <v>0</v>
      </c>
      <c r="Y66" s="18">
        <f t="shared" si="15"/>
        <v>0</v>
      </c>
      <c r="Z66" s="66">
        <v>1</v>
      </c>
      <c r="AA66" s="66">
        <v>300</v>
      </c>
      <c r="AB66" s="18">
        <v>0</v>
      </c>
      <c r="AC66" s="10">
        <f t="shared" si="16"/>
        <v>0</v>
      </c>
      <c r="AE66">
        <v>0</v>
      </c>
      <c r="AF66">
        <f t="shared" si="11"/>
        <v>0</v>
      </c>
    </row>
    <row r="67" spans="1:32">
      <c r="A67" s="17">
        <v>61</v>
      </c>
      <c r="B67" s="18" t="s">
        <v>1614</v>
      </c>
      <c r="C67" s="7" t="s">
        <v>831</v>
      </c>
      <c r="D67" s="18" t="s">
        <v>27</v>
      </c>
      <c r="E67" s="18">
        <v>1443</v>
      </c>
      <c r="F67" s="18">
        <v>21</v>
      </c>
      <c r="G67" s="18">
        <v>0</v>
      </c>
      <c r="H67" s="18">
        <v>0</v>
      </c>
      <c r="I67" s="18">
        <f t="shared" si="5"/>
        <v>21</v>
      </c>
      <c r="J67" s="18">
        <v>0</v>
      </c>
      <c r="K67" s="66">
        <v>80</v>
      </c>
      <c r="L67" s="18">
        <v>0</v>
      </c>
      <c r="M67" s="18">
        <f t="shared" si="12"/>
        <v>0</v>
      </c>
      <c r="N67" s="66">
        <v>84</v>
      </c>
      <c r="O67" s="66">
        <v>175</v>
      </c>
      <c r="P67" s="18">
        <v>0</v>
      </c>
      <c r="Q67" s="18">
        <f t="shared" si="13"/>
        <v>0</v>
      </c>
      <c r="R67" s="66">
        <v>16</v>
      </c>
      <c r="S67" s="66">
        <v>16</v>
      </c>
      <c r="T67" s="18">
        <v>0</v>
      </c>
      <c r="U67" s="18">
        <f t="shared" si="14"/>
        <v>0</v>
      </c>
      <c r="V67" s="66">
        <v>64</v>
      </c>
      <c r="W67" s="66">
        <v>96</v>
      </c>
      <c r="X67" s="18">
        <v>0</v>
      </c>
      <c r="Y67" s="18">
        <f t="shared" si="15"/>
        <v>0</v>
      </c>
      <c r="Z67" s="66">
        <v>162</v>
      </c>
      <c r="AA67" s="66">
        <v>300</v>
      </c>
      <c r="AB67" s="18">
        <v>0</v>
      </c>
      <c r="AC67" s="10">
        <f t="shared" si="16"/>
        <v>0</v>
      </c>
      <c r="AE67">
        <v>21</v>
      </c>
      <c r="AF67">
        <f t="shared" si="11"/>
        <v>0</v>
      </c>
    </row>
    <row r="68" spans="1:32">
      <c r="A68" s="17">
        <v>62</v>
      </c>
      <c r="B68" s="18" t="s">
        <v>1614</v>
      </c>
      <c r="C68" s="7" t="s">
        <v>832</v>
      </c>
      <c r="D68" s="18" t="s">
        <v>27</v>
      </c>
      <c r="E68" s="18">
        <v>5906</v>
      </c>
      <c r="F68" s="18">
        <v>27</v>
      </c>
      <c r="G68" s="18">
        <v>0</v>
      </c>
      <c r="H68" s="18">
        <v>0</v>
      </c>
      <c r="I68" s="18">
        <f t="shared" si="5"/>
        <v>26</v>
      </c>
      <c r="J68" s="18">
        <v>1</v>
      </c>
      <c r="K68" s="66">
        <v>80</v>
      </c>
      <c r="L68" s="18">
        <v>0</v>
      </c>
      <c r="M68" s="18">
        <f t="shared" si="12"/>
        <v>0</v>
      </c>
      <c r="N68" s="66">
        <v>97</v>
      </c>
      <c r="O68" s="66">
        <v>175</v>
      </c>
      <c r="P68" s="18">
        <v>0</v>
      </c>
      <c r="Q68" s="18">
        <f t="shared" si="13"/>
        <v>0</v>
      </c>
      <c r="R68" s="66">
        <v>24</v>
      </c>
      <c r="S68" s="66">
        <v>16</v>
      </c>
      <c r="T68" s="18">
        <v>0</v>
      </c>
      <c r="U68" s="18">
        <f t="shared" si="14"/>
        <v>5906</v>
      </c>
      <c r="V68" s="66">
        <v>66</v>
      </c>
      <c r="W68" s="66">
        <v>96</v>
      </c>
      <c r="X68" s="18">
        <v>0</v>
      </c>
      <c r="Y68" s="18">
        <f t="shared" si="15"/>
        <v>0</v>
      </c>
      <c r="Z68" s="66">
        <v>272</v>
      </c>
      <c r="AA68" s="66">
        <v>300</v>
      </c>
      <c r="AB68" s="18">
        <v>0</v>
      </c>
      <c r="AC68" s="10">
        <f t="shared" si="16"/>
        <v>0</v>
      </c>
      <c r="AE68">
        <v>27</v>
      </c>
      <c r="AF68">
        <f t="shared" si="11"/>
        <v>0</v>
      </c>
    </row>
    <row r="69" spans="1:32">
      <c r="A69" s="17">
        <v>63</v>
      </c>
      <c r="B69" s="18" t="s">
        <v>1614</v>
      </c>
      <c r="C69" s="7" t="s">
        <v>833</v>
      </c>
      <c r="D69" s="18" t="s">
        <v>27</v>
      </c>
      <c r="E69" s="18">
        <v>6978</v>
      </c>
      <c r="F69" s="18">
        <v>37</v>
      </c>
      <c r="G69" s="18">
        <v>0</v>
      </c>
      <c r="H69" s="18">
        <v>0</v>
      </c>
      <c r="I69" s="18">
        <f t="shared" si="5"/>
        <v>37</v>
      </c>
      <c r="J69" s="18">
        <v>0</v>
      </c>
      <c r="K69" s="66">
        <v>80</v>
      </c>
      <c r="L69" s="18">
        <v>0</v>
      </c>
      <c r="M69" s="18">
        <f t="shared" si="12"/>
        <v>0</v>
      </c>
      <c r="N69" s="66">
        <v>105</v>
      </c>
      <c r="O69" s="66">
        <v>175</v>
      </c>
      <c r="P69" s="18">
        <v>0</v>
      </c>
      <c r="Q69" s="18">
        <f t="shared" si="13"/>
        <v>0</v>
      </c>
      <c r="R69" s="66">
        <v>11</v>
      </c>
      <c r="S69" s="66">
        <v>16</v>
      </c>
      <c r="T69" s="18">
        <v>0</v>
      </c>
      <c r="U69" s="18">
        <f t="shared" si="14"/>
        <v>0</v>
      </c>
      <c r="V69" s="66">
        <v>26</v>
      </c>
      <c r="W69" s="66">
        <v>96</v>
      </c>
      <c r="X69" s="18">
        <v>0</v>
      </c>
      <c r="Y69" s="18">
        <f t="shared" si="15"/>
        <v>0</v>
      </c>
      <c r="Z69" s="66">
        <v>277</v>
      </c>
      <c r="AA69" s="66">
        <v>300</v>
      </c>
      <c r="AB69" s="18">
        <v>0</v>
      </c>
      <c r="AC69" s="10">
        <f t="shared" si="16"/>
        <v>0</v>
      </c>
      <c r="AE69">
        <v>37</v>
      </c>
      <c r="AF69">
        <f t="shared" si="11"/>
        <v>0</v>
      </c>
    </row>
    <row r="70" spans="1:32">
      <c r="A70" s="17">
        <v>64</v>
      </c>
      <c r="B70" s="18" t="s">
        <v>1614</v>
      </c>
      <c r="C70" s="7" t="s">
        <v>834</v>
      </c>
      <c r="D70" s="18" t="s">
        <v>27</v>
      </c>
      <c r="E70" s="18">
        <v>94</v>
      </c>
      <c r="F70" s="18">
        <v>9</v>
      </c>
      <c r="G70" s="18">
        <v>0</v>
      </c>
      <c r="H70" s="18">
        <v>0</v>
      </c>
      <c r="I70" s="18">
        <f t="shared" si="5"/>
        <v>9</v>
      </c>
      <c r="J70" s="18">
        <v>0</v>
      </c>
      <c r="K70" s="66">
        <v>80</v>
      </c>
      <c r="L70" s="18">
        <v>0</v>
      </c>
      <c r="M70" s="18">
        <f t="shared" si="12"/>
        <v>0</v>
      </c>
      <c r="N70" s="66">
        <v>34</v>
      </c>
      <c r="O70" s="66">
        <v>175</v>
      </c>
      <c r="P70" s="18">
        <v>0</v>
      </c>
      <c r="Q70" s="18">
        <f t="shared" si="13"/>
        <v>0</v>
      </c>
      <c r="R70" s="66">
        <v>17</v>
      </c>
      <c r="S70" s="66">
        <v>16</v>
      </c>
      <c r="T70" s="18">
        <v>0</v>
      </c>
      <c r="U70" s="18">
        <f t="shared" si="14"/>
        <v>94</v>
      </c>
      <c r="V70" s="66">
        <v>65</v>
      </c>
      <c r="W70" s="66">
        <v>96</v>
      </c>
      <c r="X70" s="18">
        <v>0</v>
      </c>
      <c r="Y70" s="18">
        <f t="shared" si="15"/>
        <v>0</v>
      </c>
      <c r="Z70" s="66">
        <v>81</v>
      </c>
      <c r="AA70" s="66">
        <v>300</v>
      </c>
      <c r="AB70" s="18">
        <v>0</v>
      </c>
      <c r="AC70" s="10">
        <f t="shared" si="16"/>
        <v>0</v>
      </c>
      <c r="AE70">
        <v>9</v>
      </c>
      <c r="AF70">
        <f t="shared" si="11"/>
        <v>0</v>
      </c>
    </row>
    <row r="71" spans="1:32">
      <c r="A71" s="17">
        <v>65</v>
      </c>
      <c r="B71" s="18" t="s">
        <v>1614</v>
      </c>
      <c r="C71" s="7" t="s">
        <v>835</v>
      </c>
      <c r="D71" s="18" t="s">
        <v>27</v>
      </c>
      <c r="E71" s="18">
        <v>7782</v>
      </c>
      <c r="F71" s="18">
        <v>37</v>
      </c>
      <c r="G71" s="18">
        <v>0</v>
      </c>
      <c r="H71" s="18">
        <v>0</v>
      </c>
      <c r="I71" s="18">
        <f t="shared" si="5"/>
        <v>37</v>
      </c>
      <c r="J71" s="18">
        <v>0</v>
      </c>
      <c r="K71" s="66">
        <v>80</v>
      </c>
      <c r="L71" s="18">
        <v>0</v>
      </c>
      <c r="M71" s="18">
        <f t="shared" si="12"/>
        <v>0</v>
      </c>
      <c r="N71" s="66">
        <v>60</v>
      </c>
      <c r="O71" s="66">
        <v>175</v>
      </c>
      <c r="P71" s="18">
        <v>0</v>
      </c>
      <c r="Q71" s="18">
        <f t="shared" si="13"/>
        <v>0</v>
      </c>
      <c r="R71" s="66">
        <v>145</v>
      </c>
      <c r="S71" s="66">
        <v>16</v>
      </c>
      <c r="T71" s="18">
        <v>0</v>
      </c>
      <c r="U71" s="18">
        <f t="shared" si="14"/>
        <v>7782</v>
      </c>
      <c r="V71" s="66">
        <v>194</v>
      </c>
      <c r="W71" s="66">
        <v>96</v>
      </c>
      <c r="X71" s="18">
        <v>0</v>
      </c>
      <c r="Y71" s="18">
        <f t="shared" si="15"/>
        <v>7782</v>
      </c>
      <c r="Z71" s="66">
        <v>236</v>
      </c>
      <c r="AA71" s="66">
        <v>300</v>
      </c>
      <c r="AB71" s="18">
        <v>0</v>
      </c>
      <c r="AC71" s="10">
        <f t="shared" si="16"/>
        <v>0</v>
      </c>
      <c r="AE71">
        <v>37</v>
      </c>
      <c r="AF71">
        <f t="shared" si="11"/>
        <v>0</v>
      </c>
    </row>
    <row r="72" spans="1:32">
      <c r="A72" s="17">
        <v>66</v>
      </c>
      <c r="B72" s="18" t="s">
        <v>1614</v>
      </c>
      <c r="C72" s="7" t="s">
        <v>836</v>
      </c>
      <c r="D72" s="18" t="s">
        <v>27</v>
      </c>
      <c r="E72" s="18">
        <v>5307</v>
      </c>
      <c r="F72" s="18">
        <v>24</v>
      </c>
      <c r="G72" s="18">
        <v>0</v>
      </c>
      <c r="H72" s="18">
        <v>0</v>
      </c>
      <c r="I72" s="18">
        <f t="shared" ref="I72:I134" si="17">F72-J72</f>
        <v>24</v>
      </c>
      <c r="J72" s="18">
        <v>0</v>
      </c>
      <c r="K72" s="66">
        <v>80</v>
      </c>
      <c r="L72" s="18">
        <v>0</v>
      </c>
      <c r="M72" s="18">
        <f t="shared" si="12"/>
        <v>0</v>
      </c>
      <c r="N72" s="66">
        <v>42</v>
      </c>
      <c r="O72" s="66">
        <v>175</v>
      </c>
      <c r="P72" s="18">
        <v>0</v>
      </c>
      <c r="Q72" s="18">
        <f t="shared" si="13"/>
        <v>0</v>
      </c>
      <c r="R72" s="66">
        <v>95</v>
      </c>
      <c r="S72" s="66">
        <v>16</v>
      </c>
      <c r="T72" s="18">
        <v>0</v>
      </c>
      <c r="U72" s="18">
        <f t="shared" si="14"/>
        <v>5307</v>
      </c>
      <c r="V72" s="66">
        <v>218</v>
      </c>
      <c r="W72" s="66">
        <v>96</v>
      </c>
      <c r="X72" s="18">
        <v>0</v>
      </c>
      <c r="Y72" s="18">
        <f t="shared" si="15"/>
        <v>5307</v>
      </c>
      <c r="Z72" s="66">
        <v>74</v>
      </c>
      <c r="AA72" s="66">
        <v>300</v>
      </c>
      <c r="AB72" s="18">
        <v>0</v>
      </c>
      <c r="AC72" s="10">
        <f t="shared" si="16"/>
        <v>0</v>
      </c>
      <c r="AE72">
        <v>24</v>
      </c>
      <c r="AF72">
        <f t="shared" ref="AF72:AF135" si="18">AE72-F72</f>
        <v>0</v>
      </c>
    </row>
    <row r="73" spans="1:32">
      <c r="A73" s="17">
        <v>67</v>
      </c>
      <c r="B73" s="18" t="s">
        <v>1614</v>
      </c>
      <c r="C73" s="7" t="s">
        <v>837</v>
      </c>
      <c r="D73" s="18" t="s">
        <v>27</v>
      </c>
      <c r="E73" s="18">
        <v>4881</v>
      </c>
      <c r="F73" s="18">
        <v>14</v>
      </c>
      <c r="G73" s="18">
        <v>0</v>
      </c>
      <c r="H73" s="18">
        <v>0</v>
      </c>
      <c r="I73" s="18">
        <f t="shared" si="17"/>
        <v>14</v>
      </c>
      <c r="J73" s="18">
        <v>0</v>
      </c>
      <c r="K73" s="66">
        <v>80</v>
      </c>
      <c r="L73" s="18">
        <v>0</v>
      </c>
      <c r="M73" s="18">
        <f t="shared" si="12"/>
        <v>0</v>
      </c>
      <c r="N73" s="66">
        <v>36</v>
      </c>
      <c r="O73" s="66">
        <v>175</v>
      </c>
      <c r="P73" s="18">
        <v>0</v>
      </c>
      <c r="Q73" s="18">
        <f t="shared" si="13"/>
        <v>0</v>
      </c>
      <c r="R73" s="66">
        <v>5</v>
      </c>
      <c r="S73" s="66">
        <v>16</v>
      </c>
      <c r="T73" s="18">
        <v>0</v>
      </c>
      <c r="U73" s="18">
        <f t="shared" si="14"/>
        <v>0</v>
      </c>
      <c r="V73" s="66">
        <v>21</v>
      </c>
      <c r="W73" s="66">
        <v>96</v>
      </c>
      <c r="X73" s="18">
        <v>0</v>
      </c>
      <c r="Y73" s="18">
        <f t="shared" si="15"/>
        <v>0</v>
      </c>
      <c r="Z73" s="66">
        <v>810</v>
      </c>
      <c r="AA73" s="66">
        <v>300</v>
      </c>
      <c r="AB73" s="18">
        <v>0</v>
      </c>
      <c r="AC73" s="10">
        <f t="shared" si="16"/>
        <v>4881</v>
      </c>
      <c r="AE73">
        <v>14</v>
      </c>
      <c r="AF73">
        <f t="shared" si="18"/>
        <v>0</v>
      </c>
    </row>
    <row r="74" spans="1:32">
      <c r="A74" s="17">
        <v>68</v>
      </c>
      <c r="B74" s="18" t="s">
        <v>1614</v>
      </c>
      <c r="C74" s="7" t="s">
        <v>838</v>
      </c>
      <c r="D74" s="18" t="s">
        <v>27</v>
      </c>
      <c r="E74" s="18">
        <v>3358</v>
      </c>
      <c r="F74" s="18">
        <v>23</v>
      </c>
      <c r="G74" s="18">
        <v>0</v>
      </c>
      <c r="H74" s="18">
        <v>0</v>
      </c>
      <c r="I74" s="18">
        <f t="shared" si="17"/>
        <v>22</v>
      </c>
      <c r="J74" s="18">
        <v>1</v>
      </c>
      <c r="K74" s="66">
        <v>80</v>
      </c>
      <c r="L74" s="18">
        <v>0</v>
      </c>
      <c r="M74" s="18">
        <f t="shared" si="12"/>
        <v>0</v>
      </c>
      <c r="N74" s="66">
        <v>62</v>
      </c>
      <c r="O74" s="66">
        <v>175</v>
      </c>
      <c r="P74" s="18">
        <v>0</v>
      </c>
      <c r="Q74" s="18">
        <f t="shared" si="13"/>
        <v>0</v>
      </c>
      <c r="R74" s="66">
        <v>8</v>
      </c>
      <c r="S74" s="66">
        <v>16</v>
      </c>
      <c r="T74" s="18">
        <v>0</v>
      </c>
      <c r="U74" s="18">
        <f t="shared" si="14"/>
        <v>0</v>
      </c>
      <c r="V74" s="66">
        <v>31</v>
      </c>
      <c r="W74" s="66">
        <v>96</v>
      </c>
      <c r="X74" s="18">
        <v>0</v>
      </c>
      <c r="Y74" s="18">
        <f t="shared" si="15"/>
        <v>0</v>
      </c>
      <c r="Z74" s="66">
        <v>920</v>
      </c>
      <c r="AA74" s="66">
        <v>300</v>
      </c>
      <c r="AB74" s="18">
        <v>0</v>
      </c>
      <c r="AC74" s="10">
        <f t="shared" si="16"/>
        <v>3358</v>
      </c>
      <c r="AE74">
        <v>23</v>
      </c>
      <c r="AF74">
        <f t="shared" si="18"/>
        <v>0</v>
      </c>
    </row>
    <row r="75" spans="1:32">
      <c r="A75" s="17">
        <v>69</v>
      </c>
      <c r="B75" s="18" t="s">
        <v>1614</v>
      </c>
      <c r="C75" s="7" t="s">
        <v>839</v>
      </c>
      <c r="D75" s="18" t="s">
        <v>27</v>
      </c>
      <c r="E75" s="18">
        <v>2999</v>
      </c>
      <c r="F75" s="18">
        <v>12</v>
      </c>
      <c r="G75" s="18">
        <v>0</v>
      </c>
      <c r="H75" s="18">
        <v>0</v>
      </c>
      <c r="I75" s="18">
        <f t="shared" si="17"/>
        <v>12</v>
      </c>
      <c r="J75" s="18">
        <v>0</v>
      </c>
      <c r="K75" s="66">
        <v>80</v>
      </c>
      <c r="L75" s="18">
        <v>0</v>
      </c>
      <c r="M75" s="18">
        <f t="shared" si="12"/>
        <v>0</v>
      </c>
      <c r="N75" s="66">
        <v>42</v>
      </c>
      <c r="O75" s="66">
        <v>175</v>
      </c>
      <c r="P75" s="18">
        <v>0</v>
      </c>
      <c r="Q75" s="18">
        <f t="shared" si="13"/>
        <v>0</v>
      </c>
      <c r="R75" s="66">
        <v>8</v>
      </c>
      <c r="S75" s="66">
        <v>16</v>
      </c>
      <c r="T75" s="18">
        <v>0</v>
      </c>
      <c r="U75" s="18">
        <f t="shared" si="14"/>
        <v>0</v>
      </c>
      <c r="V75" s="66">
        <v>33</v>
      </c>
      <c r="W75" s="66">
        <v>96</v>
      </c>
      <c r="X75" s="18">
        <v>0</v>
      </c>
      <c r="Y75" s="18">
        <f t="shared" si="15"/>
        <v>0</v>
      </c>
      <c r="Z75" s="66">
        <v>544</v>
      </c>
      <c r="AA75" s="66">
        <v>300</v>
      </c>
      <c r="AB75" s="18">
        <v>0</v>
      </c>
      <c r="AC75" s="10">
        <f t="shared" si="16"/>
        <v>2999</v>
      </c>
      <c r="AE75">
        <v>12</v>
      </c>
      <c r="AF75">
        <f t="shared" si="18"/>
        <v>0</v>
      </c>
    </row>
    <row r="76" spans="1:32">
      <c r="A76" s="17">
        <v>70</v>
      </c>
      <c r="B76" s="18" t="s">
        <v>1614</v>
      </c>
      <c r="C76" s="7" t="s">
        <v>840</v>
      </c>
      <c r="D76" s="18" t="s">
        <v>27</v>
      </c>
      <c r="E76" s="18">
        <v>7882</v>
      </c>
      <c r="F76" s="18">
        <v>11</v>
      </c>
      <c r="G76" s="18">
        <v>0</v>
      </c>
      <c r="H76" s="18">
        <v>0</v>
      </c>
      <c r="I76" s="18">
        <f t="shared" si="17"/>
        <v>11</v>
      </c>
      <c r="J76" s="18">
        <v>0</v>
      </c>
      <c r="K76" s="66">
        <v>80</v>
      </c>
      <c r="L76" s="18">
        <v>0</v>
      </c>
      <c r="M76" s="18">
        <f t="shared" si="12"/>
        <v>0</v>
      </c>
      <c r="N76" s="66">
        <v>23</v>
      </c>
      <c r="O76" s="66">
        <v>175</v>
      </c>
      <c r="P76" s="18">
        <v>0</v>
      </c>
      <c r="Q76" s="18">
        <f t="shared" si="13"/>
        <v>0</v>
      </c>
      <c r="R76" s="66">
        <v>8</v>
      </c>
      <c r="S76" s="66">
        <v>16</v>
      </c>
      <c r="T76" s="18">
        <v>0</v>
      </c>
      <c r="U76" s="18">
        <f t="shared" si="14"/>
        <v>0</v>
      </c>
      <c r="V76" s="66">
        <v>33</v>
      </c>
      <c r="W76" s="66">
        <v>96</v>
      </c>
      <c r="X76" s="18">
        <v>0</v>
      </c>
      <c r="Y76" s="18">
        <f t="shared" si="15"/>
        <v>0</v>
      </c>
      <c r="Z76" s="66">
        <v>530</v>
      </c>
      <c r="AA76" s="66">
        <v>300</v>
      </c>
      <c r="AB76" s="18">
        <v>0</v>
      </c>
      <c r="AC76" s="10">
        <f t="shared" si="16"/>
        <v>7882</v>
      </c>
      <c r="AE76">
        <v>11</v>
      </c>
      <c r="AF76">
        <f t="shared" si="18"/>
        <v>0</v>
      </c>
    </row>
    <row r="77" spans="1:32">
      <c r="A77" s="17">
        <v>71</v>
      </c>
      <c r="B77" s="18" t="s">
        <v>1614</v>
      </c>
      <c r="C77" s="7" t="s">
        <v>841</v>
      </c>
      <c r="D77" s="18" t="s">
        <v>27</v>
      </c>
      <c r="E77" s="18">
        <v>5636</v>
      </c>
      <c r="F77" s="18">
        <v>11</v>
      </c>
      <c r="G77" s="18">
        <v>0</v>
      </c>
      <c r="H77" s="18">
        <v>0</v>
      </c>
      <c r="I77" s="18">
        <f t="shared" si="17"/>
        <v>11</v>
      </c>
      <c r="J77" s="18">
        <v>0</v>
      </c>
      <c r="K77" s="66">
        <v>80</v>
      </c>
      <c r="L77" s="18">
        <v>0</v>
      </c>
      <c r="M77" s="18">
        <f t="shared" si="12"/>
        <v>0</v>
      </c>
      <c r="N77" s="66">
        <v>15</v>
      </c>
      <c r="O77" s="66">
        <v>175</v>
      </c>
      <c r="P77" s="18">
        <v>0</v>
      </c>
      <c r="Q77" s="18">
        <f t="shared" si="13"/>
        <v>0</v>
      </c>
      <c r="R77" s="66">
        <v>4</v>
      </c>
      <c r="S77" s="66">
        <v>16</v>
      </c>
      <c r="T77" s="18">
        <v>0</v>
      </c>
      <c r="U77" s="18">
        <f t="shared" si="14"/>
        <v>0</v>
      </c>
      <c r="V77" s="66">
        <v>16</v>
      </c>
      <c r="W77" s="66">
        <v>96</v>
      </c>
      <c r="X77" s="18">
        <v>0</v>
      </c>
      <c r="Y77" s="18">
        <f t="shared" si="15"/>
        <v>0</v>
      </c>
      <c r="Z77" s="66">
        <v>352</v>
      </c>
      <c r="AA77" s="66">
        <v>300</v>
      </c>
      <c r="AB77" s="18">
        <v>0</v>
      </c>
      <c r="AC77" s="10">
        <f t="shared" si="16"/>
        <v>5636</v>
      </c>
      <c r="AE77">
        <v>11</v>
      </c>
      <c r="AF77">
        <f t="shared" si="18"/>
        <v>0</v>
      </c>
    </row>
    <row r="78" spans="1:32">
      <c r="A78" s="17">
        <v>72</v>
      </c>
      <c r="B78" s="18" t="s">
        <v>1614</v>
      </c>
      <c r="C78" s="7" t="s">
        <v>842</v>
      </c>
      <c r="D78" s="18" t="s">
        <v>27</v>
      </c>
      <c r="E78" s="18">
        <v>6865</v>
      </c>
      <c r="F78" s="18">
        <v>23</v>
      </c>
      <c r="G78" s="18">
        <v>0</v>
      </c>
      <c r="H78" s="18">
        <v>0</v>
      </c>
      <c r="I78" s="18">
        <f t="shared" si="17"/>
        <v>23</v>
      </c>
      <c r="J78" s="18">
        <v>0</v>
      </c>
      <c r="K78" s="66">
        <v>80</v>
      </c>
      <c r="L78" s="18">
        <v>0</v>
      </c>
      <c r="M78" s="18">
        <f t="shared" si="12"/>
        <v>0</v>
      </c>
      <c r="N78" s="66">
        <v>61</v>
      </c>
      <c r="O78" s="66">
        <v>175</v>
      </c>
      <c r="P78" s="18">
        <v>0</v>
      </c>
      <c r="Q78" s="18">
        <f t="shared" si="13"/>
        <v>0</v>
      </c>
      <c r="R78" s="66">
        <v>31</v>
      </c>
      <c r="S78" s="66">
        <v>16</v>
      </c>
      <c r="T78" s="18">
        <v>0</v>
      </c>
      <c r="U78" s="18">
        <f t="shared" si="14"/>
        <v>6865</v>
      </c>
      <c r="V78" s="66">
        <v>135</v>
      </c>
      <c r="W78" s="66">
        <v>96</v>
      </c>
      <c r="X78" s="18">
        <v>0</v>
      </c>
      <c r="Y78" s="18">
        <f t="shared" si="15"/>
        <v>6865</v>
      </c>
      <c r="Z78" s="66">
        <v>246</v>
      </c>
      <c r="AA78" s="66">
        <v>300</v>
      </c>
      <c r="AB78" s="18">
        <v>0</v>
      </c>
      <c r="AC78" s="10">
        <f t="shared" si="16"/>
        <v>0</v>
      </c>
      <c r="AE78">
        <v>23</v>
      </c>
      <c r="AF78">
        <f t="shared" si="18"/>
        <v>0</v>
      </c>
    </row>
    <row r="79" spans="1:32">
      <c r="A79" s="17">
        <v>73</v>
      </c>
      <c r="B79" s="18" t="s">
        <v>1614</v>
      </c>
      <c r="C79" s="7" t="s">
        <v>843</v>
      </c>
      <c r="D79" s="18" t="s">
        <v>27</v>
      </c>
      <c r="E79" s="18">
        <v>5216</v>
      </c>
      <c r="F79" s="18">
        <v>18</v>
      </c>
      <c r="G79" s="18">
        <v>0</v>
      </c>
      <c r="H79" s="18">
        <v>0</v>
      </c>
      <c r="I79" s="18">
        <f t="shared" si="17"/>
        <v>18</v>
      </c>
      <c r="J79" s="18">
        <v>0</v>
      </c>
      <c r="K79" s="66">
        <v>80</v>
      </c>
      <c r="L79" s="18">
        <v>0</v>
      </c>
      <c r="M79" s="18">
        <f t="shared" ref="M79:M141" si="19">IF((F79&gt;K79),E79,0)</f>
        <v>0</v>
      </c>
      <c r="N79" s="66">
        <v>34</v>
      </c>
      <c r="O79" s="66">
        <v>175</v>
      </c>
      <c r="P79" s="18">
        <v>0</v>
      </c>
      <c r="Q79" s="18">
        <f t="shared" ref="Q79:Q141" si="20">IF((N79&gt;O79),E79,0)</f>
        <v>0</v>
      </c>
      <c r="R79" s="66">
        <v>12</v>
      </c>
      <c r="S79" s="66">
        <v>16</v>
      </c>
      <c r="T79" s="18">
        <v>0</v>
      </c>
      <c r="U79" s="18">
        <f t="shared" ref="U79:U141" si="21">IF((R79&gt;S79),E79,0)</f>
        <v>0</v>
      </c>
      <c r="V79" s="66">
        <v>55</v>
      </c>
      <c r="W79" s="66">
        <v>96</v>
      </c>
      <c r="X79" s="18">
        <v>0</v>
      </c>
      <c r="Y79" s="18">
        <f t="shared" ref="Y79:Y141" si="22">IF((V79&gt;W79),E79,0)</f>
        <v>0</v>
      </c>
      <c r="Z79" s="66">
        <v>226</v>
      </c>
      <c r="AA79" s="66">
        <v>300</v>
      </c>
      <c r="AB79" s="18">
        <v>0</v>
      </c>
      <c r="AC79" s="10">
        <f t="shared" ref="AC79:AC141" si="23">IF((Z79&gt;AA79),E79,0)</f>
        <v>0</v>
      </c>
      <c r="AE79">
        <v>18</v>
      </c>
      <c r="AF79">
        <f t="shared" si="18"/>
        <v>0</v>
      </c>
    </row>
    <row r="80" spans="1:32">
      <c r="A80" s="17">
        <v>74</v>
      </c>
      <c r="B80" s="18" t="s">
        <v>1614</v>
      </c>
      <c r="C80" s="7" t="s">
        <v>844</v>
      </c>
      <c r="D80" s="18" t="s">
        <v>27</v>
      </c>
      <c r="E80" s="18">
        <v>7997</v>
      </c>
      <c r="F80" s="18">
        <v>19</v>
      </c>
      <c r="G80" s="18">
        <v>0</v>
      </c>
      <c r="H80" s="18">
        <v>0</v>
      </c>
      <c r="I80" s="18">
        <f t="shared" si="17"/>
        <v>19</v>
      </c>
      <c r="J80" s="18">
        <v>0</v>
      </c>
      <c r="K80" s="66">
        <v>80</v>
      </c>
      <c r="L80" s="18">
        <v>0</v>
      </c>
      <c r="M80" s="18">
        <f t="shared" si="19"/>
        <v>0</v>
      </c>
      <c r="N80" s="66">
        <v>45</v>
      </c>
      <c r="O80" s="66">
        <v>175</v>
      </c>
      <c r="P80" s="18">
        <v>0</v>
      </c>
      <c r="Q80" s="18">
        <f t="shared" si="20"/>
        <v>0</v>
      </c>
      <c r="R80" s="66">
        <v>40</v>
      </c>
      <c r="S80" s="66">
        <v>16</v>
      </c>
      <c r="T80" s="18">
        <v>0</v>
      </c>
      <c r="U80" s="18">
        <f t="shared" si="21"/>
        <v>7997</v>
      </c>
      <c r="V80" s="66">
        <v>175</v>
      </c>
      <c r="W80" s="66">
        <v>96</v>
      </c>
      <c r="X80" s="18">
        <v>0</v>
      </c>
      <c r="Y80" s="18">
        <f t="shared" si="22"/>
        <v>7997</v>
      </c>
      <c r="Z80" s="66">
        <v>269</v>
      </c>
      <c r="AA80" s="66">
        <v>300</v>
      </c>
      <c r="AB80" s="18">
        <v>0</v>
      </c>
      <c r="AC80" s="10">
        <f t="shared" si="23"/>
        <v>0</v>
      </c>
      <c r="AE80">
        <v>19</v>
      </c>
      <c r="AF80">
        <f t="shared" si="18"/>
        <v>0</v>
      </c>
    </row>
    <row r="81" spans="1:32">
      <c r="A81" s="17">
        <v>75</v>
      </c>
      <c r="B81" s="18" t="s">
        <v>1614</v>
      </c>
      <c r="C81" s="7" t="s">
        <v>845</v>
      </c>
      <c r="D81" s="18" t="s">
        <v>27</v>
      </c>
      <c r="E81" s="18">
        <v>6659</v>
      </c>
      <c r="F81" s="18">
        <v>8</v>
      </c>
      <c r="G81" s="18">
        <v>0</v>
      </c>
      <c r="H81" s="18">
        <v>0</v>
      </c>
      <c r="I81" s="18">
        <f t="shared" si="17"/>
        <v>8</v>
      </c>
      <c r="J81" s="18">
        <v>0</v>
      </c>
      <c r="K81" s="66">
        <v>80</v>
      </c>
      <c r="L81" s="18">
        <v>0</v>
      </c>
      <c r="M81" s="18">
        <f t="shared" si="19"/>
        <v>0</v>
      </c>
      <c r="N81" s="66">
        <v>21</v>
      </c>
      <c r="O81" s="66">
        <v>175</v>
      </c>
      <c r="P81" s="18">
        <v>0</v>
      </c>
      <c r="Q81" s="18">
        <f t="shared" si="20"/>
        <v>0</v>
      </c>
      <c r="R81" s="66">
        <v>9</v>
      </c>
      <c r="S81" s="66">
        <v>16</v>
      </c>
      <c r="T81" s="18">
        <v>0</v>
      </c>
      <c r="U81" s="18">
        <f t="shared" si="21"/>
        <v>0</v>
      </c>
      <c r="V81" s="66">
        <v>39</v>
      </c>
      <c r="W81" s="66">
        <v>96</v>
      </c>
      <c r="X81" s="18">
        <v>0</v>
      </c>
      <c r="Y81" s="18">
        <f t="shared" si="22"/>
        <v>0</v>
      </c>
      <c r="Z81" s="66">
        <v>223</v>
      </c>
      <c r="AA81" s="66">
        <v>300</v>
      </c>
      <c r="AB81" s="18">
        <v>0</v>
      </c>
      <c r="AC81" s="10">
        <f t="shared" si="23"/>
        <v>0</v>
      </c>
      <c r="AE81">
        <v>8</v>
      </c>
      <c r="AF81">
        <f t="shared" si="18"/>
        <v>0</v>
      </c>
    </row>
    <row r="82" spans="1:32">
      <c r="A82" s="17">
        <v>76</v>
      </c>
      <c r="B82" s="18" t="s">
        <v>1614</v>
      </c>
      <c r="C82" s="7" t="s">
        <v>846</v>
      </c>
      <c r="D82" s="18" t="s">
        <v>27</v>
      </c>
      <c r="E82" s="18">
        <v>6626</v>
      </c>
      <c r="F82" s="18">
        <v>34</v>
      </c>
      <c r="G82" s="18">
        <v>0</v>
      </c>
      <c r="H82" s="18">
        <v>0</v>
      </c>
      <c r="I82" s="18">
        <f t="shared" si="17"/>
        <v>34</v>
      </c>
      <c r="J82" s="18">
        <v>0</v>
      </c>
      <c r="K82" s="66">
        <v>80</v>
      </c>
      <c r="L82" s="18">
        <v>0</v>
      </c>
      <c r="M82" s="18">
        <f t="shared" si="19"/>
        <v>0</v>
      </c>
      <c r="N82" s="66">
        <v>65</v>
      </c>
      <c r="O82" s="66">
        <v>175</v>
      </c>
      <c r="P82" s="18">
        <v>0</v>
      </c>
      <c r="Q82" s="18">
        <f t="shared" si="20"/>
        <v>0</v>
      </c>
      <c r="R82" s="66">
        <v>49</v>
      </c>
      <c r="S82" s="66">
        <v>16</v>
      </c>
      <c r="T82" s="18">
        <v>0</v>
      </c>
      <c r="U82" s="18">
        <f t="shared" si="21"/>
        <v>6626</v>
      </c>
      <c r="V82" s="66">
        <v>72</v>
      </c>
      <c r="W82" s="66">
        <v>96</v>
      </c>
      <c r="X82" s="18">
        <v>0</v>
      </c>
      <c r="Y82" s="18">
        <f t="shared" si="22"/>
        <v>0</v>
      </c>
      <c r="Z82" s="66">
        <v>407</v>
      </c>
      <c r="AA82" s="66">
        <v>300</v>
      </c>
      <c r="AB82" s="18">
        <v>0</v>
      </c>
      <c r="AC82" s="10">
        <f t="shared" si="23"/>
        <v>6626</v>
      </c>
      <c r="AE82">
        <v>34</v>
      </c>
      <c r="AF82">
        <f t="shared" si="18"/>
        <v>0</v>
      </c>
    </row>
    <row r="83" spans="1:32">
      <c r="A83" s="17">
        <v>77</v>
      </c>
      <c r="B83" s="18" t="s">
        <v>1614</v>
      </c>
      <c r="C83" s="7" t="s">
        <v>847</v>
      </c>
      <c r="D83" s="18" t="s">
        <v>27</v>
      </c>
      <c r="E83" s="18">
        <v>11840</v>
      </c>
      <c r="F83" s="18">
        <v>35</v>
      </c>
      <c r="G83" s="18">
        <v>0</v>
      </c>
      <c r="H83" s="18">
        <v>0</v>
      </c>
      <c r="I83" s="18">
        <f t="shared" si="17"/>
        <v>35</v>
      </c>
      <c r="J83" s="18">
        <v>0</v>
      </c>
      <c r="K83" s="66">
        <v>80</v>
      </c>
      <c r="L83" s="18">
        <v>0</v>
      </c>
      <c r="M83" s="18">
        <f t="shared" si="19"/>
        <v>0</v>
      </c>
      <c r="N83" s="66">
        <v>57</v>
      </c>
      <c r="O83" s="66">
        <v>175</v>
      </c>
      <c r="P83" s="18">
        <v>0</v>
      </c>
      <c r="Q83" s="18">
        <f t="shared" si="20"/>
        <v>0</v>
      </c>
      <c r="R83" s="66">
        <v>53</v>
      </c>
      <c r="S83" s="66">
        <v>16</v>
      </c>
      <c r="T83" s="18">
        <v>0</v>
      </c>
      <c r="U83" s="18">
        <f t="shared" si="21"/>
        <v>11840</v>
      </c>
      <c r="V83" s="66">
        <v>126</v>
      </c>
      <c r="W83" s="66">
        <v>96</v>
      </c>
      <c r="X83" s="18">
        <v>0</v>
      </c>
      <c r="Y83" s="18">
        <f t="shared" si="22"/>
        <v>11840</v>
      </c>
      <c r="Z83" s="66">
        <v>500</v>
      </c>
      <c r="AA83" s="66">
        <v>300</v>
      </c>
      <c r="AB83" s="18">
        <v>0</v>
      </c>
      <c r="AC83" s="10">
        <f t="shared" si="23"/>
        <v>11840</v>
      </c>
      <c r="AE83">
        <v>35</v>
      </c>
      <c r="AF83">
        <f t="shared" si="18"/>
        <v>0</v>
      </c>
    </row>
    <row r="84" spans="1:32">
      <c r="A84" s="17">
        <v>78</v>
      </c>
      <c r="B84" s="18" t="s">
        <v>1614</v>
      </c>
      <c r="C84" s="7" t="s">
        <v>848</v>
      </c>
      <c r="D84" s="18" t="s">
        <v>27</v>
      </c>
      <c r="E84" s="18">
        <v>4351</v>
      </c>
      <c r="F84" s="18">
        <v>8</v>
      </c>
      <c r="G84" s="18">
        <v>0</v>
      </c>
      <c r="H84" s="18">
        <v>0</v>
      </c>
      <c r="I84" s="18">
        <f t="shared" si="17"/>
        <v>8</v>
      </c>
      <c r="J84" s="18">
        <v>0</v>
      </c>
      <c r="K84" s="66">
        <v>80</v>
      </c>
      <c r="L84" s="18">
        <v>0</v>
      </c>
      <c r="M84" s="18">
        <f t="shared" si="19"/>
        <v>0</v>
      </c>
      <c r="N84" s="66">
        <v>31</v>
      </c>
      <c r="O84" s="66">
        <v>175</v>
      </c>
      <c r="P84" s="18">
        <v>0</v>
      </c>
      <c r="Q84" s="18">
        <f t="shared" si="20"/>
        <v>0</v>
      </c>
      <c r="R84" s="66">
        <v>42</v>
      </c>
      <c r="S84" s="66">
        <v>16</v>
      </c>
      <c r="T84" s="18">
        <v>0</v>
      </c>
      <c r="U84" s="18">
        <f t="shared" si="21"/>
        <v>4351</v>
      </c>
      <c r="V84" s="66">
        <v>65</v>
      </c>
      <c r="W84" s="66">
        <v>96</v>
      </c>
      <c r="X84" s="18">
        <v>0</v>
      </c>
      <c r="Y84" s="18">
        <f t="shared" si="22"/>
        <v>0</v>
      </c>
      <c r="Z84" s="66">
        <v>111</v>
      </c>
      <c r="AA84" s="66">
        <v>300</v>
      </c>
      <c r="AB84" s="18">
        <v>0</v>
      </c>
      <c r="AC84" s="10">
        <f t="shared" si="23"/>
        <v>0</v>
      </c>
      <c r="AE84">
        <v>8</v>
      </c>
      <c r="AF84">
        <f t="shared" si="18"/>
        <v>0</v>
      </c>
    </row>
    <row r="85" spans="1:32">
      <c r="A85" s="17">
        <v>79</v>
      </c>
      <c r="B85" s="18" t="s">
        <v>1614</v>
      </c>
      <c r="C85" s="7" t="s">
        <v>849</v>
      </c>
      <c r="D85" s="18" t="s">
        <v>27</v>
      </c>
      <c r="E85" s="18">
        <v>6702</v>
      </c>
      <c r="F85" s="18">
        <v>35</v>
      </c>
      <c r="G85" s="18">
        <v>0</v>
      </c>
      <c r="H85" s="18">
        <v>0</v>
      </c>
      <c r="I85" s="18">
        <f t="shared" si="17"/>
        <v>35</v>
      </c>
      <c r="J85" s="18">
        <v>0</v>
      </c>
      <c r="K85" s="66">
        <v>80</v>
      </c>
      <c r="L85" s="18">
        <v>0</v>
      </c>
      <c r="M85" s="18">
        <f t="shared" si="19"/>
        <v>0</v>
      </c>
      <c r="N85" s="66">
        <v>64</v>
      </c>
      <c r="O85" s="66">
        <v>175</v>
      </c>
      <c r="P85" s="18">
        <v>0</v>
      </c>
      <c r="Q85" s="18">
        <f t="shared" si="20"/>
        <v>0</v>
      </c>
      <c r="R85" s="66">
        <v>74</v>
      </c>
      <c r="S85" s="66">
        <v>16</v>
      </c>
      <c r="T85" s="18">
        <v>0</v>
      </c>
      <c r="U85" s="18">
        <f t="shared" si="21"/>
        <v>6702</v>
      </c>
      <c r="V85" s="66">
        <v>121</v>
      </c>
      <c r="W85" s="66">
        <v>96</v>
      </c>
      <c r="X85" s="18">
        <v>0</v>
      </c>
      <c r="Y85" s="18">
        <f t="shared" si="22"/>
        <v>6702</v>
      </c>
      <c r="Z85" s="66">
        <v>381</v>
      </c>
      <c r="AA85" s="66">
        <v>300</v>
      </c>
      <c r="AB85" s="18">
        <v>0</v>
      </c>
      <c r="AC85" s="10">
        <f t="shared" si="23"/>
        <v>6702</v>
      </c>
      <c r="AE85">
        <v>35</v>
      </c>
      <c r="AF85">
        <f t="shared" si="18"/>
        <v>0</v>
      </c>
    </row>
    <row r="86" spans="1:32">
      <c r="A86" s="17">
        <v>80</v>
      </c>
      <c r="B86" s="18" t="s">
        <v>1614</v>
      </c>
      <c r="C86" s="7" t="s">
        <v>850</v>
      </c>
      <c r="D86" s="18" t="s">
        <v>27</v>
      </c>
      <c r="E86" s="18">
        <v>8401</v>
      </c>
      <c r="F86" s="18">
        <v>10</v>
      </c>
      <c r="G86" s="18">
        <v>0</v>
      </c>
      <c r="H86" s="18">
        <v>0</v>
      </c>
      <c r="I86" s="18">
        <f t="shared" si="17"/>
        <v>9</v>
      </c>
      <c r="J86" s="18">
        <v>1</v>
      </c>
      <c r="K86" s="66">
        <v>80</v>
      </c>
      <c r="L86" s="18">
        <v>0</v>
      </c>
      <c r="M86" s="18">
        <f t="shared" si="19"/>
        <v>0</v>
      </c>
      <c r="N86" s="66">
        <v>49</v>
      </c>
      <c r="O86" s="66">
        <v>175</v>
      </c>
      <c r="P86" s="18">
        <v>0</v>
      </c>
      <c r="Q86" s="18">
        <f t="shared" si="20"/>
        <v>0</v>
      </c>
      <c r="R86" s="66">
        <v>22</v>
      </c>
      <c r="S86" s="66">
        <v>16</v>
      </c>
      <c r="T86" s="18">
        <v>0</v>
      </c>
      <c r="U86" s="18">
        <f t="shared" si="21"/>
        <v>8401</v>
      </c>
      <c r="V86" s="66">
        <v>102</v>
      </c>
      <c r="W86" s="66">
        <v>96</v>
      </c>
      <c r="X86" s="18">
        <v>0</v>
      </c>
      <c r="Y86" s="18">
        <f t="shared" si="22"/>
        <v>8401</v>
      </c>
      <c r="Z86" s="66">
        <v>300</v>
      </c>
      <c r="AA86" s="66">
        <v>300</v>
      </c>
      <c r="AB86" s="18">
        <v>0</v>
      </c>
      <c r="AC86" s="10">
        <f t="shared" si="23"/>
        <v>0</v>
      </c>
      <c r="AE86">
        <v>10</v>
      </c>
      <c r="AF86">
        <f t="shared" si="18"/>
        <v>0</v>
      </c>
    </row>
    <row r="87" spans="1:32">
      <c r="A87" s="17">
        <v>81</v>
      </c>
      <c r="B87" s="18" t="s">
        <v>1614</v>
      </c>
      <c r="C87" s="7" t="s">
        <v>851</v>
      </c>
      <c r="D87" s="18" t="s">
        <v>27</v>
      </c>
      <c r="E87" s="18">
        <v>4789</v>
      </c>
      <c r="F87" s="18">
        <v>26</v>
      </c>
      <c r="G87" s="18">
        <v>0</v>
      </c>
      <c r="H87" s="18">
        <v>0</v>
      </c>
      <c r="I87" s="18">
        <f t="shared" si="17"/>
        <v>25</v>
      </c>
      <c r="J87" s="18">
        <v>1</v>
      </c>
      <c r="K87" s="66">
        <v>80</v>
      </c>
      <c r="L87" s="18">
        <v>0</v>
      </c>
      <c r="M87" s="18">
        <f t="shared" si="19"/>
        <v>0</v>
      </c>
      <c r="N87" s="66">
        <v>97</v>
      </c>
      <c r="O87" s="66">
        <v>175</v>
      </c>
      <c r="P87" s="18">
        <v>0</v>
      </c>
      <c r="Q87" s="18">
        <f t="shared" si="20"/>
        <v>0</v>
      </c>
      <c r="R87" s="66">
        <v>3</v>
      </c>
      <c r="S87" s="66">
        <v>16</v>
      </c>
      <c r="T87" s="18">
        <v>0</v>
      </c>
      <c r="U87" s="18">
        <f t="shared" si="21"/>
        <v>0</v>
      </c>
      <c r="V87" s="66">
        <v>11</v>
      </c>
      <c r="W87" s="66">
        <v>96</v>
      </c>
      <c r="X87" s="18">
        <v>0</v>
      </c>
      <c r="Y87" s="18">
        <f t="shared" si="22"/>
        <v>0</v>
      </c>
      <c r="Z87" s="66">
        <v>953</v>
      </c>
      <c r="AA87" s="66">
        <v>300</v>
      </c>
      <c r="AB87" s="18">
        <v>0</v>
      </c>
      <c r="AC87" s="10">
        <f t="shared" si="23"/>
        <v>4789</v>
      </c>
      <c r="AE87">
        <v>26</v>
      </c>
      <c r="AF87">
        <f t="shared" si="18"/>
        <v>0</v>
      </c>
    </row>
    <row r="88" spans="1:32">
      <c r="A88" s="17">
        <v>82</v>
      </c>
      <c r="B88" s="18" t="s">
        <v>1614</v>
      </c>
      <c r="C88" s="7" t="s">
        <v>852</v>
      </c>
      <c r="D88" s="18" t="s">
        <v>27</v>
      </c>
      <c r="E88" s="18">
        <v>90</v>
      </c>
      <c r="F88" s="18">
        <v>4</v>
      </c>
      <c r="G88" s="18">
        <v>0</v>
      </c>
      <c r="H88" s="18">
        <v>0</v>
      </c>
      <c r="I88" s="18">
        <f t="shared" si="17"/>
        <v>4</v>
      </c>
      <c r="J88" s="18">
        <v>0</v>
      </c>
      <c r="K88" s="66">
        <v>80</v>
      </c>
      <c r="L88" s="18">
        <v>0</v>
      </c>
      <c r="M88" s="18">
        <f t="shared" si="19"/>
        <v>0</v>
      </c>
      <c r="N88" s="66">
        <v>16</v>
      </c>
      <c r="O88" s="66">
        <v>175</v>
      </c>
      <c r="P88" s="18">
        <v>0</v>
      </c>
      <c r="Q88" s="18">
        <f t="shared" si="20"/>
        <v>0</v>
      </c>
      <c r="R88" s="66">
        <v>1</v>
      </c>
      <c r="S88" s="66">
        <v>16</v>
      </c>
      <c r="T88" s="18">
        <v>0</v>
      </c>
      <c r="U88" s="18">
        <f t="shared" si="21"/>
        <v>0</v>
      </c>
      <c r="V88" s="66">
        <v>5</v>
      </c>
      <c r="W88" s="66">
        <v>96</v>
      </c>
      <c r="X88" s="18">
        <v>0</v>
      </c>
      <c r="Y88" s="18">
        <f t="shared" si="22"/>
        <v>0</v>
      </c>
      <c r="Z88" s="66">
        <v>21</v>
      </c>
      <c r="AA88" s="66">
        <v>300</v>
      </c>
      <c r="AB88" s="18">
        <v>0</v>
      </c>
      <c r="AC88" s="10">
        <f t="shared" si="23"/>
        <v>0</v>
      </c>
      <c r="AE88">
        <v>4</v>
      </c>
      <c r="AF88">
        <f t="shared" si="18"/>
        <v>0</v>
      </c>
    </row>
    <row r="89" spans="1:32">
      <c r="A89" s="17">
        <v>83</v>
      </c>
      <c r="B89" s="18" t="s">
        <v>1615</v>
      </c>
      <c r="C89" s="7" t="s">
        <v>853</v>
      </c>
      <c r="D89" s="18" t="s">
        <v>27</v>
      </c>
      <c r="E89" s="18">
        <v>1618</v>
      </c>
      <c r="F89" s="18">
        <v>67</v>
      </c>
      <c r="G89" s="18">
        <v>0</v>
      </c>
      <c r="H89" s="18">
        <v>0</v>
      </c>
      <c r="I89" s="18">
        <f t="shared" si="17"/>
        <v>67</v>
      </c>
      <c r="J89" s="18">
        <v>0</v>
      </c>
      <c r="K89" s="66">
        <v>80</v>
      </c>
      <c r="L89" s="18">
        <v>0</v>
      </c>
      <c r="M89" s="18">
        <f t="shared" si="19"/>
        <v>0</v>
      </c>
      <c r="N89" s="66">
        <v>158</v>
      </c>
      <c r="O89" s="66">
        <v>175</v>
      </c>
      <c r="P89" s="18">
        <v>0</v>
      </c>
      <c r="Q89" s="18">
        <f t="shared" si="20"/>
        <v>0</v>
      </c>
      <c r="R89" s="66">
        <v>28</v>
      </c>
      <c r="S89" s="66">
        <v>16</v>
      </c>
      <c r="T89" s="18">
        <v>0</v>
      </c>
      <c r="U89" s="18">
        <f t="shared" si="21"/>
        <v>1618</v>
      </c>
      <c r="V89" s="66">
        <v>83</v>
      </c>
      <c r="W89" s="66">
        <v>96</v>
      </c>
      <c r="X89" s="18">
        <v>0</v>
      </c>
      <c r="Y89" s="18">
        <f t="shared" si="22"/>
        <v>0</v>
      </c>
      <c r="Z89" s="66">
        <v>299</v>
      </c>
      <c r="AA89" s="66">
        <v>300</v>
      </c>
      <c r="AB89" s="18">
        <v>0</v>
      </c>
      <c r="AC89" s="10">
        <f t="shared" si="23"/>
        <v>0</v>
      </c>
      <c r="AE89">
        <v>67</v>
      </c>
      <c r="AF89">
        <f t="shared" si="18"/>
        <v>0</v>
      </c>
    </row>
    <row r="90" spans="1:32">
      <c r="A90" s="17">
        <v>84</v>
      </c>
      <c r="B90" s="18" t="s">
        <v>1615</v>
      </c>
      <c r="C90" s="7" t="s">
        <v>854</v>
      </c>
      <c r="D90" s="18" t="s">
        <v>27</v>
      </c>
      <c r="E90" s="18">
        <v>3600</v>
      </c>
      <c r="F90" s="18">
        <v>51</v>
      </c>
      <c r="G90" s="18">
        <v>0</v>
      </c>
      <c r="H90" s="18">
        <v>0</v>
      </c>
      <c r="I90" s="18">
        <f t="shared" si="17"/>
        <v>51</v>
      </c>
      <c r="J90" s="18">
        <v>0</v>
      </c>
      <c r="K90" s="66">
        <v>80</v>
      </c>
      <c r="L90" s="18">
        <v>0</v>
      </c>
      <c r="M90" s="18">
        <f t="shared" si="19"/>
        <v>0</v>
      </c>
      <c r="N90" s="66">
        <v>144</v>
      </c>
      <c r="O90" s="66">
        <v>175</v>
      </c>
      <c r="P90" s="18">
        <v>0</v>
      </c>
      <c r="Q90" s="18">
        <f t="shared" si="20"/>
        <v>0</v>
      </c>
      <c r="R90" s="66">
        <v>38</v>
      </c>
      <c r="S90" s="66">
        <v>16</v>
      </c>
      <c r="T90" s="18">
        <v>0</v>
      </c>
      <c r="U90" s="18">
        <f t="shared" si="21"/>
        <v>3600</v>
      </c>
      <c r="V90" s="66">
        <v>80</v>
      </c>
      <c r="W90" s="66">
        <v>96</v>
      </c>
      <c r="X90" s="18">
        <v>0</v>
      </c>
      <c r="Y90" s="18">
        <f t="shared" si="22"/>
        <v>0</v>
      </c>
      <c r="Z90" s="66">
        <v>375</v>
      </c>
      <c r="AA90" s="66">
        <v>300</v>
      </c>
      <c r="AB90" s="18">
        <v>0</v>
      </c>
      <c r="AC90" s="10">
        <f t="shared" si="23"/>
        <v>3600</v>
      </c>
      <c r="AE90">
        <v>51</v>
      </c>
      <c r="AF90">
        <f t="shared" si="18"/>
        <v>0</v>
      </c>
    </row>
    <row r="91" spans="1:32">
      <c r="A91" s="17">
        <v>85</v>
      </c>
      <c r="B91" s="18" t="s">
        <v>1615</v>
      </c>
      <c r="C91" s="7" t="s">
        <v>855</v>
      </c>
      <c r="D91" s="18" t="s">
        <v>27</v>
      </c>
      <c r="E91" s="18">
        <v>6776</v>
      </c>
      <c r="F91" s="18">
        <v>47</v>
      </c>
      <c r="G91" s="18">
        <v>0</v>
      </c>
      <c r="H91" s="18">
        <v>0</v>
      </c>
      <c r="I91" s="18">
        <f t="shared" si="17"/>
        <v>47</v>
      </c>
      <c r="J91" s="18">
        <v>0</v>
      </c>
      <c r="K91" s="66">
        <v>80</v>
      </c>
      <c r="L91" s="18">
        <v>0</v>
      </c>
      <c r="M91" s="18">
        <f t="shared" si="19"/>
        <v>0</v>
      </c>
      <c r="N91" s="66">
        <v>122</v>
      </c>
      <c r="O91" s="66">
        <v>175</v>
      </c>
      <c r="P91" s="18">
        <v>0</v>
      </c>
      <c r="Q91" s="18">
        <f t="shared" si="20"/>
        <v>0</v>
      </c>
      <c r="R91" s="66">
        <v>5</v>
      </c>
      <c r="S91" s="66">
        <v>16</v>
      </c>
      <c r="T91" s="18">
        <v>0</v>
      </c>
      <c r="U91" s="18">
        <f t="shared" si="21"/>
        <v>0</v>
      </c>
      <c r="V91" s="66">
        <v>39</v>
      </c>
      <c r="W91" s="66">
        <v>96</v>
      </c>
      <c r="X91" s="18">
        <v>0</v>
      </c>
      <c r="Y91" s="18">
        <f t="shared" si="22"/>
        <v>0</v>
      </c>
      <c r="Z91" s="66">
        <v>276</v>
      </c>
      <c r="AA91" s="66">
        <v>300</v>
      </c>
      <c r="AB91" s="18">
        <v>0</v>
      </c>
      <c r="AC91" s="10">
        <f t="shared" si="23"/>
        <v>0</v>
      </c>
      <c r="AE91">
        <v>47</v>
      </c>
      <c r="AF91">
        <f t="shared" si="18"/>
        <v>0</v>
      </c>
    </row>
    <row r="92" spans="1:32">
      <c r="A92" s="17">
        <v>86</v>
      </c>
      <c r="B92" s="18" t="s">
        <v>1615</v>
      </c>
      <c r="C92" s="7" t="s">
        <v>856</v>
      </c>
      <c r="D92" s="18" t="s">
        <v>27</v>
      </c>
      <c r="E92" s="18">
        <v>6378</v>
      </c>
      <c r="F92" s="18">
        <v>70</v>
      </c>
      <c r="G92" s="18">
        <v>0</v>
      </c>
      <c r="H92" s="18">
        <v>0</v>
      </c>
      <c r="I92" s="18">
        <f t="shared" si="17"/>
        <v>70</v>
      </c>
      <c r="J92" s="18">
        <v>0</v>
      </c>
      <c r="K92" s="66">
        <v>80</v>
      </c>
      <c r="L92" s="18">
        <v>0</v>
      </c>
      <c r="M92" s="18">
        <f t="shared" si="19"/>
        <v>0</v>
      </c>
      <c r="N92" s="66">
        <v>214</v>
      </c>
      <c r="O92" s="66">
        <v>175</v>
      </c>
      <c r="P92" s="18">
        <v>0</v>
      </c>
      <c r="Q92" s="18">
        <f t="shared" si="20"/>
        <v>6378</v>
      </c>
      <c r="R92" s="66">
        <v>104</v>
      </c>
      <c r="S92" s="66">
        <v>16</v>
      </c>
      <c r="T92" s="18">
        <v>0</v>
      </c>
      <c r="U92" s="18">
        <f t="shared" si="21"/>
        <v>6378</v>
      </c>
      <c r="V92" s="66">
        <v>190</v>
      </c>
      <c r="W92" s="66">
        <v>96</v>
      </c>
      <c r="X92" s="18">
        <v>0</v>
      </c>
      <c r="Y92" s="18">
        <f t="shared" si="22"/>
        <v>6378</v>
      </c>
      <c r="Z92" s="66">
        <v>328</v>
      </c>
      <c r="AA92" s="66">
        <v>300</v>
      </c>
      <c r="AB92" s="18">
        <v>0</v>
      </c>
      <c r="AC92" s="10">
        <f t="shared" si="23"/>
        <v>6378</v>
      </c>
      <c r="AE92">
        <v>70</v>
      </c>
      <c r="AF92">
        <f t="shared" si="18"/>
        <v>0</v>
      </c>
    </row>
    <row r="93" spans="1:32">
      <c r="A93" s="17">
        <v>87</v>
      </c>
      <c r="B93" s="18" t="s">
        <v>1615</v>
      </c>
      <c r="C93" s="7" t="s">
        <v>857</v>
      </c>
      <c r="D93" s="18" t="s">
        <v>27</v>
      </c>
      <c r="E93" s="18">
        <v>12</v>
      </c>
      <c r="F93" s="18">
        <v>4</v>
      </c>
      <c r="G93" s="18">
        <v>0</v>
      </c>
      <c r="H93" s="18">
        <v>0</v>
      </c>
      <c r="I93" s="18">
        <f t="shared" si="17"/>
        <v>4</v>
      </c>
      <c r="J93" s="18">
        <v>0</v>
      </c>
      <c r="K93" s="66">
        <v>80</v>
      </c>
      <c r="L93" s="18">
        <v>0</v>
      </c>
      <c r="M93" s="18">
        <f t="shared" si="19"/>
        <v>0</v>
      </c>
      <c r="N93" s="66">
        <v>16</v>
      </c>
      <c r="O93" s="66">
        <v>175</v>
      </c>
      <c r="P93" s="18">
        <v>0</v>
      </c>
      <c r="Q93" s="18">
        <f t="shared" si="20"/>
        <v>0</v>
      </c>
      <c r="R93" s="66">
        <v>11</v>
      </c>
      <c r="S93" s="66">
        <v>16</v>
      </c>
      <c r="T93" s="18">
        <v>0</v>
      </c>
      <c r="U93" s="18">
        <f t="shared" si="21"/>
        <v>0</v>
      </c>
      <c r="V93" s="66">
        <v>490</v>
      </c>
      <c r="W93" s="66">
        <v>96</v>
      </c>
      <c r="X93" s="18">
        <v>0</v>
      </c>
      <c r="Y93" s="18">
        <f t="shared" si="22"/>
        <v>12</v>
      </c>
      <c r="Z93" s="66">
        <v>27</v>
      </c>
      <c r="AA93" s="66">
        <v>300</v>
      </c>
      <c r="AB93" s="18">
        <v>0</v>
      </c>
      <c r="AC93" s="10">
        <f t="shared" si="23"/>
        <v>0</v>
      </c>
      <c r="AE93">
        <v>4</v>
      </c>
      <c r="AF93">
        <f t="shared" si="18"/>
        <v>0</v>
      </c>
    </row>
    <row r="94" spans="1:32">
      <c r="A94" s="17">
        <v>88</v>
      </c>
      <c r="B94" s="18" t="s">
        <v>1615</v>
      </c>
      <c r="C94" s="7" t="s">
        <v>858</v>
      </c>
      <c r="D94" s="18" t="s">
        <v>27</v>
      </c>
      <c r="E94" s="18">
        <v>15344</v>
      </c>
      <c r="F94" s="18">
        <v>122</v>
      </c>
      <c r="G94" s="18">
        <v>0</v>
      </c>
      <c r="H94" s="18">
        <v>0</v>
      </c>
      <c r="I94" s="18">
        <f t="shared" si="17"/>
        <v>122</v>
      </c>
      <c r="J94" s="18">
        <v>0</v>
      </c>
      <c r="K94" s="66">
        <v>80</v>
      </c>
      <c r="L94" s="18">
        <v>0</v>
      </c>
      <c r="M94" s="18">
        <f t="shared" si="19"/>
        <v>15344</v>
      </c>
      <c r="N94" s="66">
        <v>296</v>
      </c>
      <c r="O94" s="66">
        <v>175</v>
      </c>
      <c r="P94" s="18">
        <v>0</v>
      </c>
      <c r="Q94" s="18">
        <f t="shared" si="20"/>
        <v>15344</v>
      </c>
      <c r="R94" s="66">
        <v>75</v>
      </c>
      <c r="S94" s="66">
        <v>16</v>
      </c>
      <c r="T94" s="18">
        <v>0</v>
      </c>
      <c r="U94" s="18">
        <f t="shared" si="21"/>
        <v>15344</v>
      </c>
      <c r="V94" s="66">
        <v>176</v>
      </c>
      <c r="W94" s="66">
        <v>96</v>
      </c>
      <c r="X94" s="18">
        <v>0</v>
      </c>
      <c r="Y94" s="18">
        <f t="shared" si="22"/>
        <v>15344</v>
      </c>
      <c r="Z94" s="66">
        <v>442</v>
      </c>
      <c r="AA94" s="66">
        <v>300</v>
      </c>
      <c r="AB94" s="18">
        <v>0</v>
      </c>
      <c r="AC94" s="10">
        <f t="shared" si="23"/>
        <v>15344</v>
      </c>
      <c r="AE94">
        <v>122</v>
      </c>
      <c r="AF94">
        <f t="shared" si="18"/>
        <v>0</v>
      </c>
    </row>
    <row r="95" spans="1:32">
      <c r="A95" s="17">
        <v>89</v>
      </c>
      <c r="B95" s="18" t="s">
        <v>1615</v>
      </c>
      <c r="C95" s="7" t="s">
        <v>859</v>
      </c>
      <c r="D95" s="18" t="s">
        <v>27</v>
      </c>
      <c r="E95" s="18">
        <v>366</v>
      </c>
      <c r="F95" s="18">
        <v>46</v>
      </c>
      <c r="G95" s="18">
        <v>0</v>
      </c>
      <c r="H95" s="18">
        <v>0</v>
      </c>
      <c r="I95" s="18">
        <f t="shared" si="17"/>
        <v>46</v>
      </c>
      <c r="J95" s="18">
        <v>0</v>
      </c>
      <c r="K95" s="66">
        <v>80</v>
      </c>
      <c r="L95" s="18">
        <v>0</v>
      </c>
      <c r="M95" s="18">
        <f t="shared" si="19"/>
        <v>0</v>
      </c>
      <c r="N95" s="66">
        <v>104</v>
      </c>
      <c r="O95" s="66">
        <v>175</v>
      </c>
      <c r="P95" s="18">
        <v>0</v>
      </c>
      <c r="Q95" s="18">
        <f t="shared" si="20"/>
        <v>0</v>
      </c>
      <c r="R95" s="66">
        <v>48</v>
      </c>
      <c r="S95" s="66">
        <v>16</v>
      </c>
      <c r="T95" s="18">
        <v>0</v>
      </c>
      <c r="U95" s="18">
        <f t="shared" si="21"/>
        <v>366</v>
      </c>
      <c r="V95" s="66">
        <v>116</v>
      </c>
      <c r="W95" s="66">
        <v>96</v>
      </c>
      <c r="X95" s="18">
        <v>0</v>
      </c>
      <c r="Y95" s="18">
        <f t="shared" si="22"/>
        <v>366</v>
      </c>
      <c r="Z95" s="66">
        <v>263</v>
      </c>
      <c r="AA95" s="66">
        <v>300</v>
      </c>
      <c r="AB95" s="18">
        <v>0</v>
      </c>
      <c r="AC95" s="10">
        <f t="shared" si="23"/>
        <v>0</v>
      </c>
      <c r="AE95">
        <v>46</v>
      </c>
      <c r="AF95">
        <f t="shared" si="18"/>
        <v>0</v>
      </c>
    </row>
    <row r="96" spans="1:32">
      <c r="A96" s="17">
        <v>90</v>
      </c>
      <c r="B96" s="18" t="s">
        <v>1615</v>
      </c>
      <c r="C96" s="7" t="s">
        <v>860</v>
      </c>
      <c r="D96" s="18" t="s">
        <v>27</v>
      </c>
      <c r="E96" s="18">
        <v>11291</v>
      </c>
      <c r="F96" s="18">
        <v>87</v>
      </c>
      <c r="G96" s="18">
        <v>0</v>
      </c>
      <c r="H96" s="18">
        <v>0</v>
      </c>
      <c r="I96" s="18">
        <f t="shared" si="17"/>
        <v>87</v>
      </c>
      <c r="J96" s="18">
        <v>0</v>
      </c>
      <c r="K96" s="66">
        <v>80</v>
      </c>
      <c r="L96" s="18">
        <v>0</v>
      </c>
      <c r="M96" s="18">
        <f t="shared" si="19"/>
        <v>11291</v>
      </c>
      <c r="N96" s="66">
        <v>249</v>
      </c>
      <c r="O96" s="66">
        <v>175</v>
      </c>
      <c r="P96" s="18">
        <v>0</v>
      </c>
      <c r="Q96" s="18">
        <f t="shared" si="20"/>
        <v>11291</v>
      </c>
      <c r="R96" s="66">
        <v>63</v>
      </c>
      <c r="S96" s="66">
        <v>16</v>
      </c>
      <c r="T96" s="18">
        <v>0</v>
      </c>
      <c r="U96" s="18">
        <f t="shared" si="21"/>
        <v>11291</v>
      </c>
      <c r="V96" s="66">
        <v>177</v>
      </c>
      <c r="W96" s="66">
        <v>96</v>
      </c>
      <c r="X96" s="18">
        <v>0</v>
      </c>
      <c r="Y96" s="18">
        <f t="shared" si="22"/>
        <v>11291</v>
      </c>
      <c r="Z96" s="66">
        <v>348</v>
      </c>
      <c r="AA96" s="66">
        <v>300</v>
      </c>
      <c r="AB96" s="18">
        <v>0</v>
      </c>
      <c r="AC96" s="10">
        <f t="shared" si="23"/>
        <v>11291</v>
      </c>
      <c r="AE96">
        <v>87</v>
      </c>
      <c r="AF96">
        <f t="shared" si="18"/>
        <v>0</v>
      </c>
    </row>
    <row r="97" spans="1:32">
      <c r="A97" s="17">
        <v>91</v>
      </c>
      <c r="B97" s="18" t="s">
        <v>1615</v>
      </c>
      <c r="C97" s="7" t="s">
        <v>861</v>
      </c>
      <c r="D97" s="18" t="s">
        <v>27</v>
      </c>
      <c r="E97" s="18">
        <v>9480</v>
      </c>
      <c r="F97" s="18">
        <v>64</v>
      </c>
      <c r="G97" s="18">
        <v>0</v>
      </c>
      <c r="H97" s="18">
        <v>0</v>
      </c>
      <c r="I97" s="18">
        <f t="shared" si="17"/>
        <v>64</v>
      </c>
      <c r="J97" s="18">
        <v>0</v>
      </c>
      <c r="K97" s="66">
        <v>80</v>
      </c>
      <c r="L97" s="18">
        <v>0</v>
      </c>
      <c r="M97" s="18">
        <f t="shared" si="19"/>
        <v>0</v>
      </c>
      <c r="N97" s="66">
        <v>137</v>
      </c>
      <c r="O97" s="66">
        <v>175</v>
      </c>
      <c r="P97" s="18">
        <v>0</v>
      </c>
      <c r="Q97" s="18">
        <f t="shared" si="20"/>
        <v>0</v>
      </c>
      <c r="R97" s="66">
        <v>81</v>
      </c>
      <c r="S97" s="66">
        <v>16</v>
      </c>
      <c r="T97" s="18">
        <v>0</v>
      </c>
      <c r="U97" s="18">
        <f t="shared" si="21"/>
        <v>9480</v>
      </c>
      <c r="V97" s="66">
        <v>174</v>
      </c>
      <c r="W97" s="66">
        <v>96</v>
      </c>
      <c r="X97" s="18">
        <v>0</v>
      </c>
      <c r="Y97" s="18">
        <f t="shared" si="22"/>
        <v>9480</v>
      </c>
      <c r="Z97" s="66">
        <v>793</v>
      </c>
      <c r="AA97" s="66">
        <v>300</v>
      </c>
      <c r="AB97" s="18">
        <v>0</v>
      </c>
      <c r="AC97" s="10">
        <f t="shared" si="23"/>
        <v>9480</v>
      </c>
      <c r="AE97">
        <v>64</v>
      </c>
      <c r="AF97">
        <f t="shared" si="18"/>
        <v>0</v>
      </c>
    </row>
    <row r="98" spans="1:32">
      <c r="A98" s="17">
        <v>92</v>
      </c>
      <c r="B98" s="18" t="s">
        <v>1615</v>
      </c>
      <c r="C98" s="7" t="s">
        <v>862</v>
      </c>
      <c r="D98" s="18" t="s">
        <v>27</v>
      </c>
      <c r="E98" s="18">
        <v>8540</v>
      </c>
      <c r="F98" s="18">
        <v>63</v>
      </c>
      <c r="G98" s="18">
        <v>0</v>
      </c>
      <c r="H98" s="18">
        <v>0</v>
      </c>
      <c r="I98" s="18">
        <f t="shared" si="17"/>
        <v>63</v>
      </c>
      <c r="J98" s="18">
        <v>0</v>
      </c>
      <c r="K98" s="66">
        <v>80</v>
      </c>
      <c r="L98" s="18">
        <v>0</v>
      </c>
      <c r="M98" s="18">
        <f t="shared" si="19"/>
        <v>0</v>
      </c>
      <c r="N98" s="66">
        <v>131</v>
      </c>
      <c r="O98" s="66">
        <v>175</v>
      </c>
      <c r="P98" s="18">
        <v>0</v>
      </c>
      <c r="Q98" s="18">
        <f t="shared" si="20"/>
        <v>0</v>
      </c>
      <c r="R98" s="66">
        <v>104</v>
      </c>
      <c r="S98" s="66">
        <v>16</v>
      </c>
      <c r="T98" s="18">
        <v>0</v>
      </c>
      <c r="U98" s="18">
        <f t="shared" si="21"/>
        <v>8540</v>
      </c>
      <c r="V98" s="66">
        <v>181</v>
      </c>
      <c r="W98" s="66">
        <v>96</v>
      </c>
      <c r="X98" s="18">
        <v>0</v>
      </c>
      <c r="Y98" s="18">
        <f t="shared" si="22"/>
        <v>8540</v>
      </c>
      <c r="Z98" s="66">
        <v>384</v>
      </c>
      <c r="AA98" s="66">
        <v>300</v>
      </c>
      <c r="AB98" s="18">
        <v>0</v>
      </c>
      <c r="AC98" s="10">
        <f t="shared" si="23"/>
        <v>8540</v>
      </c>
      <c r="AE98">
        <v>63</v>
      </c>
      <c r="AF98">
        <f t="shared" si="18"/>
        <v>0</v>
      </c>
    </row>
    <row r="99" spans="1:32">
      <c r="A99" s="17">
        <v>93</v>
      </c>
      <c r="B99" s="18" t="s">
        <v>1615</v>
      </c>
      <c r="C99" s="7" t="s">
        <v>863</v>
      </c>
      <c r="D99" s="18" t="s">
        <v>27</v>
      </c>
      <c r="E99" s="18">
        <v>1057</v>
      </c>
      <c r="F99" s="18">
        <v>2</v>
      </c>
      <c r="G99" s="18">
        <v>0</v>
      </c>
      <c r="H99" s="18">
        <v>0</v>
      </c>
      <c r="I99" s="18">
        <f t="shared" si="17"/>
        <v>2</v>
      </c>
      <c r="J99" s="18">
        <v>0</v>
      </c>
      <c r="K99" s="66">
        <v>80</v>
      </c>
      <c r="L99" s="18">
        <v>0</v>
      </c>
      <c r="M99" s="18">
        <f t="shared" si="19"/>
        <v>0</v>
      </c>
      <c r="N99" s="66">
        <v>1</v>
      </c>
      <c r="O99" s="66">
        <v>175</v>
      </c>
      <c r="P99" s="18">
        <v>0</v>
      </c>
      <c r="Q99" s="18">
        <f t="shared" si="20"/>
        <v>0</v>
      </c>
      <c r="R99" s="66">
        <v>6</v>
      </c>
      <c r="S99" s="66">
        <v>16</v>
      </c>
      <c r="T99" s="18">
        <v>0</v>
      </c>
      <c r="U99" s="18">
        <f t="shared" si="21"/>
        <v>0</v>
      </c>
      <c r="V99" s="66">
        <v>27</v>
      </c>
      <c r="W99" s="66">
        <v>96</v>
      </c>
      <c r="X99" s="18">
        <v>0</v>
      </c>
      <c r="Y99" s="18">
        <f t="shared" si="22"/>
        <v>0</v>
      </c>
      <c r="Z99" s="66">
        <v>50</v>
      </c>
      <c r="AA99" s="66">
        <v>300</v>
      </c>
      <c r="AB99" s="18">
        <v>0</v>
      </c>
      <c r="AC99" s="10">
        <f t="shared" si="23"/>
        <v>0</v>
      </c>
      <c r="AE99">
        <v>2</v>
      </c>
      <c r="AF99">
        <f t="shared" si="18"/>
        <v>0</v>
      </c>
    </row>
    <row r="100" spans="1:32">
      <c r="A100" s="17">
        <v>94</v>
      </c>
      <c r="B100" s="18" t="s">
        <v>1615</v>
      </c>
      <c r="C100" s="7" t="s">
        <v>864</v>
      </c>
      <c r="D100" s="18" t="s">
        <v>27</v>
      </c>
      <c r="E100" s="18">
        <v>66</v>
      </c>
      <c r="F100" s="18">
        <v>2</v>
      </c>
      <c r="G100" s="18">
        <v>0</v>
      </c>
      <c r="H100" s="18">
        <v>0</v>
      </c>
      <c r="I100" s="18">
        <f t="shared" si="17"/>
        <v>2</v>
      </c>
      <c r="J100" s="18">
        <v>0</v>
      </c>
      <c r="K100" s="66">
        <v>80</v>
      </c>
      <c r="L100" s="18">
        <v>0</v>
      </c>
      <c r="M100" s="18">
        <f t="shared" si="19"/>
        <v>0</v>
      </c>
      <c r="N100" s="66">
        <v>1</v>
      </c>
      <c r="O100" s="66">
        <v>175</v>
      </c>
      <c r="P100" s="18">
        <v>0</v>
      </c>
      <c r="Q100" s="18">
        <f t="shared" si="20"/>
        <v>0</v>
      </c>
      <c r="R100" s="66">
        <v>2</v>
      </c>
      <c r="S100" s="66">
        <v>16</v>
      </c>
      <c r="T100" s="18">
        <v>0</v>
      </c>
      <c r="U100" s="18">
        <f t="shared" si="21"/>
        <v>0</v>
      </c>
      <c r="V100" s="66">
        <v>8</v>
      </c>
      <c r="W100" s="66">
        <v>96</v>
      </c>
      <c r="X100" s="18">
        <v>0</v>
      </c>
      <c r="Y100" s="18">
        <f t="shared" si="22"/>
        <v>0</v>
      </c>
      <c r="Z100" s="66">
        <v>22</v>
      </c>
      <c r="AA100" s="66">
        <v>300</v>
      </c>
      <c r="AB100" s="18">
        <v>0</v>
      </c>
      <c r="AC100" s="10">
        <f t="shared" si="23"/>
        <v>0</v>
      </c>
      <c r="AE100">
        <v>2</v>
      </c>
      <c r="AF100">
        <f t="shared" si="18"/>
        <v>0</v>
      </c>
    </row>
    <row r="101" spans="1:32">
      <c r="A101" s="17">
        <v>95</v>
      </c>
      <c r="B101" s="18" t="s">
        <v>1615</v>
      </c>
      <c r="C101" s="7" t="s">
        <v>865</v>
      </c>
      <c r="D101" s="18" t="s">
        <v>27</v>
      </c>
      <c r="E101" s="18">
        <v>242</v>
      </c>
      <c r="F101" s="18">
        <v>0</v>
      </c>
      <c r="G101" s="18">
        <v>0</v>
      </c>
      <c r="H101" s="18">
        <v>0</v>
      </c>
      <c r="I101" s="18">
        <f t="shared" si="17"/>
        <v>0</v>
      </c>
      <c r="J101" s="18">
        <v>0</v>
      </c>
      <c r="K101" s="66">
        <v>80</v>
      </c>
      <c r="L101" s="18">
        <v>0</v>
      </c>
      <c r="M101" s="18">
        <f t="shared" si="19"/>
        <v>0</v>
      </c>
      <c r="N101" s="66">
        <v>1</v>
      </c>
      <c r="O101" s="66">
        <v>175</v>
      </c>
      <c r="P101" s="18">
        <v>0</v>
      </c>
      <c r="Q101" s="18">
        <f t="shared" si="20"/>
        <v>0</v>
      </c>
      <c r="R101" s="66">
        <v>4</v>
      </c>
      <c r="S101" s="66">
        <v>16</v>
      </c>
      <c r="T101" s="18">
        <v>0</v>
      </c>
      <c r="U101" s="18">
        <f t="shared" si="21"/>
        <v>0</v>
      </c>
      <c r="V101" s="66">
        <v>3</v>
      </c>
      <c r="W101" s="66">
        <v>96</v>
      </c>
      <c r="X101" s="18">
        <v>0</v>
      </c>
      <c r="Y101" s="18">
        <f t="shared" si="22"/>
        <v>0</v>
      </c>
      <c r="Z101" s="66">
        <v>24</v>
      </c>
      <c r="AA101" s="66">
        <v>300</v>
      </c>
      <c r="AB101" s="18">
        <v>0</v>
      </c>
      <c r="AC101" s="10">
        <f t="shared" si="23"/>
        <v>0</v>
      </c>
      <c r="AE101">
        <v>0</v>
      </c>
      <c r="AF101">
        <f t="shared" si="18"/>
        <v>0</v>
      </c>
    </row>
    <row r="102" spans="1:32">
      <c r="A102" s="17">
        <v>96</v>
      </c>
      <c r="B102" s="18" t="s">
        <v>1615</v>
      </c>
      <c r="C102" s="7" t="s">
        <v>866</v>
      </c>
      <c r="D102" s="18" t="s">
        <v>27</v>
      </c>
      <c r="E102" s="18">
        <v>804</v>
      </c>
      <c r="F102" s="18">
        <v>3</v>
      </c>
      <c r="G102" s="18">
        <v>0</v>
      </c>
      <c r="H102" s="18">
        <v>0</v>
      </c>
      <c r="I102" s="18">
        <f t="shared" si="17"/>
        <v>3</v>
      </c>
      <c r="J102" s="18">
        <v>0</v>
      </c>
      <c r="K102" s="66">
        <v>80</v>
      </c>
      <c r="L102" s="18">
        <v>0</v>
      </c>
      <c r="M102" s="18">
        <f t="shared" si="19"/>
        <v>0</v>
      </c>
      <c r="N102" s="66">
        <v>1</v>
      </c>
      <c r="O102" s="66">
        <v>175</v>
      </c>
      <c r="P102" s="18">
        <v>0</v>
      </c>
      <c r="Q102" s="18">
        <f t="shared" si="20"/>
        <v>0</v>
      </c>
      <c r="R102" s="66">
        <v>3</v>
      </c>
      <c r="S102" s="66">
        <v>16</v>
      </c>
      <c r="T102" s="18">
        <v>0</v>
      </c>
      <c r="U102" s="18">
        <f t="shared" si="21"/>
        <v>0</v>
      </c>
      <c r="V102" s="66">
        <v>17</v>
      </c>
      <c r="W102" s="66">
        <v>96</v>
      </c>
      <c r="X102" s="18">
        <v>0</v>
      </c>
      <c r="Y102" s="18">
        <f t="shared" si="22"/>
        <v>0</v>
      </c>
      <c r="Z102" s="66">
        <v>49</v>
      </c>
      <c r="AA102" s="66">
        <v>300</v>
      </c>
      <c r="AB102" s="18">
        <v>0</v>
      </c>
      <c r="AC102" s="10">
        <f t="shared" si="23"/>
        <v>0</v>
      </c>
      <c r="AE102">
        <v>3</v>
      </c>
      <c r="AF102">
        <f t="shared" si="18"/>
        <v>0</v>
      </c>
    </row>
    <row r="103" spans="1:32">
      <c r="A103" s="17">
        <v>97</v>
      </c>
      <c r="B103" s="18" t="s">
        <v>1615</v>
      </c>
      <c r="C103" s="7" t="s">
        <v>867</v>
      </c>
      <c r="D103" s="18" t="s">
        <v>27</v>
      </c>
      <c r="E103" s="18">
        <v>7588</v>
      </c>
      <c r="F103" s="18">
        <v>25</v>
      </c>
      <c r="G103" s="18">
        <v>0</v>
      </c>
      <c r="H103" s="18">
        <v>0</v>
      </c>
      <c r="I103" s="18">
        <f t="shared" si="17"/>
        <v>25</v>
      </c>
      <c r="J103" s="18">
        <v>0</v>
      </c>
      <c r="K103" s="66">
        <v>80</v>
      </c>
      <c r="L103" s="18">
        <v>0</v>
      </c>
      <c r="M103" s="18">
        <f t="shared" si="19"/>
        <v>0</v>
      </c>
      <c r="N103" s="66">
        <v>40</v>
      </c>
      <c r="O103" s="66">
        <v>175</v>
      </c>
      <c r="P103" s="18">
        <v>0</v>
      </c>
      <c r="Q103" s="18">
        <f t="shared" si="20"/>
        <v>0</v>
      </c>
      <c r="R103" s="66">
        <v>30</v>
      </c>
      <c r="S103" s="66">
        <v>16</v>
      </c>
      <c r="T103" s="18">
        <v>0</v>
      </c>
      <c r="U103" s="18">
        <f t="shared" si="21"/>
        <v>7588</v>
      </c>
      <c r="V103" s="66">
        <v>63</v>
      </c>
      <c r="W103" s="66">
        <v>96</v>
      </c>
      <c r="X103" s="18">
        <v>0</v>
      </c>
      <c r="Y103" s="18">
        <f t="shared" si="22"/>
        <v>0</v>
      </c>
      <c r="Z103" s="66">
        <v>1062</v>
      </c>
      <c r="AA103" s="66">
        <v>300</v>
      </c>
      <c r="AB103" s="18">
        <v>0</v>
      </c>
      <c r="AC103" s="10">
        <f t="shared" si="23"/>
        <v>7588</v>
      </c>
      <c r="AE103">
        <v>25</v>
      </c>
      <c r="AF103">
        <f t="shared" si="18"/>
        <v>0</v>
      </c>
    </row>
    <row r="104" spans="1:32">
      <c r="A104" s="17">
        <v>98</v>
      </c>
      <c r="B104" s="18" t="s">
        <v>1615</v>
      </c>
      <c r="C104" s="7" t="s">
        <v>868</v>
      </c>
      <c r="D104" s="18" t="s">
        <v>27</v>
      </c>
      <c r="E104" s="18">
        <v>6934</v>
      </c>
      <c r="F104" s="18">
        <v>19</v>
      </c>
      <c r="G104" s="18">
        <v>0</v>
      </c>
      <c r="H104" s="18">
        <v>0</v>
      </c>
      <c r="I104" s="18">
        <f t="shared" si="17"/>
        <v>19</v>
      </c>
      <c r="J104" s="18">
        <v>0</v>
      </c>
      <c r="K104" s="66">
        <v>80</v>
      </c>
      <c r="L104" s="18">
        <v>0</v>
      </c>
      <c r="M104" s="18">
        <f t="shared" si="19"/>
        <v>0</v>
      </c>
      <c r="N104" s="66">
        <v>27</v>
      </c>
      <c r="O104" s="66">
        <v>175</v>
      </c>
      <c r="P104" s="18">
        <v>0</v>
      </c>
      <c r="Q104" s="18">
        <f t="shared" si="20"/>
        <v>0</v>
      </c>
      <c r="R104" s="66">
        <v>34</v>
      </c>
      <c r="S104" s="66">
        <v>16</v>
      </c>
      <c r="T104" s="18">
        <v>0</v>
      </c>
      <c r="U104" s="18">
        <f t="shared" si="21"/>
        <v>6934</v>
      </c>
      <c r="V104" s="66">
        <v>105</v>
      </c>
      <c r="W104" s="66">
        <v>96</v>
      </c>
      <c r="X104" s="18">
        <v>0</v>
      </c>
      <c r="Y104" s="18">
        <f t="shared" si="22"/>
        <v>6934</v>
      </c>
      <c r="Z104" s="66">
        <v>766</v>
      </c>
      <c r="AA104" s="66">
        <v>300</v>
      </c>
      <c r="AB104" s="18">
        <v>0</v>
      </c>
      <c r="AC104" s="10">
        <f t="shared" si="23"/>
        <v>6934</v>
      </c>
      <c r="AE104">
        <v>19</v>
      </c>
      <c r="AF104">
        <f t="shared" si="18"/>
        <v>0</v>
      </c>
    </row>
    <row r="105" spans="1:32">
      <c r="A105" s="17">
        <v>99</v>
      </c>
      <c r="B105" s="18" t="s">
        <v>1615</v>
      </c>
      <c r="C105" s="7" t="s">
        <v>869</v>
      </c>
      <c r="D105" s="18" t="s">
        <v>27</v>
      </c>
      <c r="E105" s="18">
        <v>4879</v>
      </c>
      <c r="F105" s="18">
        <v>29</v>
      </c>
      <c r="G105" s="18">
        <v>0</v>
      </c>
      <c r="H105" s="18">
        <v>0</v>
      </c>
      <c r="I105" s="18">
        <f t="shared" si="17"/>
        <v>29</v>
      </c>
      <c r="J105" s="18">
        <v>0</v>
      </c>
      <c r="K105" s="66">
        <v>80</v>
      </c>
      <c r="L105" s="18">
        <v>0</v>
      </c>
      <c r="M105" s="18">
        <f t="shared" si="19"/>
        <v>0</v>
      </c>
      <c r="N105" s="66">
        <v>47</v>
      </c>
      <c r="O105" s="66">
        <v>175</v>
      </c>
      <c r="P105" s="18">
        <v>0</v>
      </c>
      <c r="Q105" s="18">
        <f t="shared" si="20"/>
        <v>0</v>
      </c>
      <c r="R105" s="66">
        <v>42</v>
      </c>
      <c r="S105" s="66">
        <v>16</v>
      </c>
      <c r="T105" s="18">
        <v>0</v>
      </c>
      <c r="U105" s="18">
        <f t="shared" si="21"/>
        <v>4879</v>
      </c>
      <c r="V105" s="66">
        <v>111</v>
      </c>
      <c r="W105" s="66">
        <v>96</v>
      </c>
      <c r="X105" s="18">
        <v>0</v>
      </c>
      <c r="Y105" s="18">
        <f t="shared" si="22"/>
        <v>4879</v>
      </c>
      <c r="Z105" s="66">
        <v>341</v>
      </c>
      <c r="AA105" s="66">
        <v>300</v>
      </c>
      <c r="AB105" s="18">
        <v>0</v>
      </c>
      <c r="AC105" s="10">
        <f t="shared" si="23"/>
        <v>4879</v>
      </c>
      <c r="AE105">
        <v>29</v>
      </c>
      <c r="AF105">
        <f t="shared" si="18"/>
        <v>0</v>
      </c>
    </row>
    <row r="106" spans="1:32">
      <c r="A106" s="17">
        <v>100</v>
      </c>
      <c r="B106" s="18" t="s">
        <v>1615</v>
      </c>
      <c r="C106" s="7" t="s">
        <v>870</v>
      </c>
      <c r="D106" s="18" t="s">
        <v>27</v>
      </c>
      <c r="E106" s="18">
        <v>5773</v>
      </c>
      <c r="F106" s="18">
        <v>22</v>
      </c>
      <c r="G106" s="18">
        <v>0</v>
      </c>
      <c r="H106" s="18">
        <v>0</v>
      </c>
      <c r="I106" s="18">
        <f t="shared" si="17"/>
        <v>22</v>
      </c>
      <c r="J106" s="18">
        <v>0</v>
      </c>
      <c r="K106" s="66">
        <v>80</v>
      </c>
      <c r="L106" s="18">
        <v>0</v>
      </c>
      <c r="M106" s="18">
        <f t="shared" si="19"/>
        <v>0</v>
      </c>
      <c r="N106" s="66">
        <v>34</v>
      </c>
      <c r="O106" s="66">
        <v>175</v>
      </c>
      <c r="P106" s="18">
        <v>0</v>
      </c>
      <c r="Q106" s="18">
        <f t="shared" si="20"/>
        <v>0</v>
      </c>
      <c r="R106" s="66">
        <v>37</v>
      </c>
      <c r="S106" s="66">
        <v>16</v>
      </c>
      <c r="T106" s="18">
        <v>0</v>
      </c>
      <c r="U106" s="18">
        <f t="shared" si="21"/>
        <v>5773</v>
      </c>
      <c r="V106" s="66">
        <v>112</v>
      </c>
      <c r="W106" s="66">
        <v>96</v>
      </c>
      <c r="X106" s="18">
        <v>0</v>
      </c>
      <c r="Y106" s="18">
        <f t="shared" si="22"/>
        <v>5773</v>
      </c>
      <c r="Z106" s="66">
        <v>1228</v>
      </c>
      <c r="AA106" s="66">
        <v>300</v>
      </c>
      <c r="AB106" s="18">
        <v>0</v>
      </c>
      <c r="AC106" s="10">
        <f t="shared" si="23"/>
        <v>5773</v>
      </c>
      <c r="AE106">
        <v>22</v>
      </c>
      <c r="AF106">
        <f t="shared" si="18"/>
        <v>0</v>
      </c>
    </row>
    <row r="107" spans="1:32">
      <c r="A107" s="17">
        <v>101</v>
      </c>
      <c r="B107" s="18" t="s">
        <v>1615</v>
      </c>
      <c r="C107" s="7" t="s">
        <v>871</v>
      </c>
      <c r="D107" s="18" t="s">
        <v>27</v>
      </c>
      <c r="E107" s="18">
        <v>6246</v>
      </c>
      <c r="F107" s="18">
        <v>16</v>
      </c>
      <c r="G107" s="18">
        <v>0</v>
      </c>
      <c r="H107" s="18">
        <v>0</v>
      </c>
      <c r="I107" s="18">
        <f t="shared" si="17"/>
        <v>16</v>
      </c>
      <c r="J107" s="18">
        <v>0</v>
      </c>
      <c r="K107" s="66">
        <v>80</v>
      </c>
      <c r="L107" s="18">
        <v>0</v>
      </c>
      <c r="M107" s="18">
        <f t="shared" si="19"/>
        <v>0</v>
      </c>
      <c r="N107" s="66">
        <v>25</v>
      </c>
      <c r="O107" s="66">
        <v>175</v>
      </c>
      <c r="P107" s="18">
        <v>0</v>
      </c>
      <c r="Q107" s="18">
        <f t="shared" si="20"/>
        <v>0</v>
      </c>
      <c r="R107" s="66">
        <v>32</v>
      </c>
      <c r="S107" s="66">
        <v>16</v>
      </c>
      <c r="T107" s="18">
        <v>0</v>
      </c>
      <c r="U107" s="18">
        <f t="shared" si="21"/>
        <v>6246</v>
      </c>
      <c r="V107" s="66">
        <v>95</v>
      </c>
      <c r="W107" s="66">
        <v>96</v>
      </c>
      <c r="X107" s="18">
        <v>0</v>
      </c>
      <c r="Y107" s="18">
        <f t="shared" si="22"/>
        <v>0</v>
      </c>
      <c r="Z107" s="66">
        <v>1033</v>
      </c>
      <c r="AA107" s="66">
        <v>300</v>
      </c>
      <c r="AB107" s="18">
        <v>0</v>
      </c>
      <c r="AC107" s="10">
        <f t="shared" si="23"/>
        <v>6246</v>
      </c>
      <c r="AE107">
        <v>16</v>
      </c>
      <c r="AF107">
        <f t="shared" si="18"/>
        <v>0</v>
      </c>
    </row>
    <row r="108" spans="1:32">
      <c r="A108" s="17">
        <v>102</v>
      </c>
      <c r="B108" s="18" t="s">
        <v>1615</v>
      </c>
      <c r="C108" s="7" t="s">
        <v>872</v>
      </c>
      <c r="D108" s="18" t="s">
        <v>27</v>
      </c>
      <c r="E108" s="18">
        <v>728</v>
      </c>
      <c r="F108" s="18">
        <v>3</v>
      </c>
      <c r="G108" s="18">
        <v>0</v>
      </c>
      <c r="H108" s="18">
        <v>0</v>
      </c>
      <c r="I108" s="18">
        <f t="shared" si="17"/>
        <v>1</v>
      </c>
      <c r="J108" s="18">
        <v>2</v>
      </c>
      <c r="K108" s="66">
        <v>80</v>
      </c>
      <c r="L108" s="18">
        <v>0</v>
      </c>
      <c r="M108" s="18">
        <f t="shared" si="19"/>
        <v>0</v>
      </c>
      <c r="N108" s="66">
        <v>1</v>
      </c>
      <c r="O108" s="66">
        <v>175</v>
      </c>
      <c r="P108" s="18">
        <v>0</v>
      </c>
      <c r="Q108" s="18">
        <f t="shared" si="20"/>
        <v>0</v>
      </c>
      <c r="R108" s="66">
        <v>13</v>
      </c>
      <c r="S108" s="66">
        <v>16</v>
      </c>
      <c r="T108" s="18">
        <v>0</v>
      </c>
      <c r="U108" s="18">
        <f t="shared" si="21"/>
        <v>0</v>
      </c>
      <c r="V108" s="66">
        <v>47</v>
      </c>
      <c r="W108" s="66">
        <v>96</v>
      </c>
      <c r="X108" s="18">
        <v>0</v>
      </c>
      <c r="Y108" s="18">
        <f t="shared" si="22"/>
        <v>0</v>
      </c>
      <c r="Z108" s="66">
        <v>190</v>
      </c>
      <c r="AA108" s="66">
        <v>300</v>
      </c>
      <c r="AB108" s="18">
        <v>0</v>
      </c>
      <c r="AC108" s="10">
        <f t="shared" si="23"/>
        <v>0</v>
      </c>
      <c r="AE108">
        <v>3</v>
      </c>
      <c r="AF108">
        <f t="shared" si="18"/>
        <v>0</v>
      </c>
    </row>
    <row r="109" spans="1:32">
      <c r="A109" s="17">
        <v>103</v>
      </c>
      <c r="B109" s="18" t="s">
        <v>1615</v>
      </c>
      <c r="C109" s="7" t="s">
        <v>873</v>
      </c>
      <c r="D109" s="18" t="s">
        <v>27</v>
      </c>
      <c r="E109" s="18">
        <v>7567</v>
      </c>
      <c r="F109" s="18">
        <v>33</v>
      </c>
      <c r="G109" s="18">
        <v>0</v>
      </c>
      <c r="H109" s="18">
        <v>0</v>
      </c>
      <c r="I109" s="18">
        <f t="shared" si="17"/>
        <v>33</v>
      </c>
      <c r="J109" s="18">
        <v>0</v>
      </c>
      <c r="K109" s="66">
        <v>80</v>
      </c>
      <c r="L109" s="18">
        <v>0</v>
      </c>
      <c r="M109" s="18">
        <f t="shared" si="19"/>
        <v>0</v>
      </c>
      <c r="N109" s="66">
        <v>111</v>
      </c>
      <c r="O109" s="66">
        <v>175</v>
      </c>
      <c r="P109" s="18">
        <v>0</v>
      </c>
      <c r="Q109" s="18">
        <f t="shared" si="20"/>
        <v>0</v>
      </c>
      <c r="R109" s="66">
        <v>218</v>
      </c>
      <c r="S109" s="66">
        <v>16</v>
      </c>
      <c r="T109" s="18">
        <v>0</v>
      </c>
      <c r="U109" s="18">
        <f t="shared" si="21"/>
        <v>7567</v>
      </c>
      <c r="V109" s="66">
        <v>317</v>
      </c>
      <c r="W109" s="66">
        <v>96</v>
      </c>
      <c r="X109" s="18">
        <v>0</v>
      </c>
      <c r="Y109" s="18">
        <f t="shared" si="22"/>
        <v>7567</v>
      </c>
      <c r="Z109" s="66">
        <v>391</v>
      </c>
      <c r="AA109" s="66">
        <v>300</v>
      </c>
      <c r="AB109" s="18">
        <v>0</v>
      </c>
      <c r="AC109" s="10">
        <f t="shared" si="23"/>
        <v>7567</v>
      </c>
      <c r="AE109">
        <v>33</v>
      </c>
      <c r="AF109">
        <f t="shared" si="18"/>
        <v>0</v>
      </c>
    </row>
    <row r="110" spans="1:32">
      <c r="A110" s="17">
        <v>104</v>
      </c>
      <c r="B110" s="18" t="s">
        <v>1615</v>
      </c>
      <c r="C110" s="7" t="s">
        <v>874</v>
      </c>
      <c r="D110" s="18" t="s">
        <v>27</v>
      </c>
      <c r="E110" s="18">
        <v>4302</v>
      </c>
      <c r="F110" s="18">
        <v>15</v>
      </c>
      <c r="G110" s="18">
        <v>0</v>
      </c>
      <c r="H110" s="18">
        <v>0</v>
      </c>
      <c r="I110" s="18">
        <f t="shared" si="17"/>
        <v>15</v>
      </c>
      <c r="J110" s="18">
        <v>0</v>
      </c>
      <c r="K110" s="66">
        <v>80</v>
      </c>
      <c r="L110" s="18">
        <v>0</v>
      </c>
      <c r="M110" s="18">
        <f t="shared" si="19"/>
        <v>0</v>
      </c>
      <c r="N110" s="66">
        <v>50</v>
      </c>
      <c r="O110" s="66">
        <v>175</v>
      </c>
      <c r="P110" s="18">
        <v>0</v>
      </c>
      <c r="Q110" s="18">
        <f t="shared" si="20"/>
        <v>0</v>
      </c>
      <c r="R110" s="66">
        <v>182</v>
      </c>
      <c r="S110" s="66">
        <v>16</v>
      </c>
      <c r="T110" s="18">
        <v>0</v>
      </c>
      <c r="U110" s="18">
        <f t="shared" si="21"/>
        <v>4302</v>
      </c>
      <c r="V110" s="66">
        <v>289</v>
      </c>
      <c r="W110" s="66">
        <v>96</v>
      </c>
      <c r="X110" s="18">
        <v>0</v>
      </c>
      <c r="Y110" s="18">
        <f t="shared" si="22"/>
        <v>4302</v>
      </c>
      <c r="Z110" s="66">
        <v>306</v>
      </c>
      <c r="AA110" s="66">
        <v>300</v>
      </c>
      <c r="AB110" s="18">
        <v>0</v>
      </c>
      <c r="AC110" s="10">
        <f t="shared" si="23"/>
        <v>4302</v>
      </c>
      <c r="AE110">
        <v>15</v>
      </c>
      <c r="AF110">
        <f t="shared" si="18"/>
        <v>0</v>
      </c>
    </row>
    <row r="111" spans="1:32">
      <c r="A111" s="17">
        <v>105</v>
      </c>
      <c r="B111" s="18" t="s">
        <v>1615</v>
      </c>
      <c r="C111" s="7" t="s">
        <v>875</v>
      </c>
      <c r="D111" s="18" t="s">
        <v>27</v>
      </c>
      <c r="E111" s="18">
        <v>9215</v>
      </c>
      <c r="F111" s="18">
        <v>20</v>
      </c>
      <c r="G111" s="18">
        <v>0</v>
      </c>
      <c r="H111" s="18">
        <v>0</v>
      </c>
      <c r="I111" s="18">
        <f t="shared" si="17"/>
        <v>20</v>
      </c>
      <c r="J111" s="18">
        <v>0</v>
      </c>
      <c r="K111" s="66">
        <v>80</v>
      </c>
      <c r="L111" s="18">
        <v>0</v>
      </c>
      <c r="M111" s="18">
        <f t="shared" si="19"/>
        <v>0</v>
      </c>
      <c r="N111" s="66">
        <v>61</v>
      </c>
      <c r="O111" s="66">
        <v>175</v>
      </c>
      <c r="P111" s="18">
        <v>0</v>
      </c>
      <c r="Q111" s="18">
        <f t="shared" si="20"/>
        <v>0</v>
      </c>
      <c r="R111" s="66">
        <v>265</v>
      </c>
      <c r="S111" s="66">
        <v>16</v>
      </c>
      <c r="T111" s="18">
        <v>0</v>
      </c>
      <c r="U111" s="18">
        <f t="shared" si="21"/>
        <v>9215</v>
      </c>
      <c r="V111" s="66">
        <v>432</v>
      </c>
      <c r="W111" s="66">
        <v>96</v>
      </c>
      <c r="X111" s="18">
        <v>0</v>
      </c>
      <c r="Y111" s="18">
        <f t="shared" si="22"/>
        <v>9215</v>
      </c>
      <c r="Z111" s="66">
        <v>365</v>
      </c>
      <c r="AA111" s="66">
        <v>300</v>
      </c>
      <c r="AB111" s="18">
        <v>0</v>
      </c>
      <c r="AC111" s="10">
        <f t="shared" si="23"/>
        <v>9215</v>
      </c>
      <c r="AE111">
        <v>20</v>
      </c>
      <c r="AF111">
        <f t="shared" si="18"/>
        <v>0</v>
      </c>
    </row>
    <row r="112" spans="1:32">
      <c r="A112" s="17">
        <v>106</v>
      </c>
      <c r="B112" s="18" t="s">
        <v>1615</v>
      </c>
      <c r="C112" s="7" t="s">
        <v>876</v>
      </c>
      <c r="D112" s="18" t="s">
        <v>27</v>
      </c>
      <c r="E112" s="18">
        <v>5786</v>
      </c>
      <c r="F112" s="18">
        <v>21</v>
      </c>
      <c r="G112" s="18">
        <v>0</v>
      </c>
      <c r="H112" s="18">
        <v>0</v>
      </c>
      <c r="I112" s="18">
        <f t="shared" si="17"/>
        <v>21</v>
      </c>
      <c r="J112" s="18">
        <v>0</v>
      </c>
      <c r="K112" s="66">
        <v>80</v>
      </c>
      <c r="L112" s="18">
        <v>0</v>
      </c>
      <c r="M112" s="18">
        <f t="shared" si="19"/>
        <v>0</v>
      </c>
      <c r="N112" s="66">
        <v>80</v>
      </c>
      <c r="O112" s="66">
        <v>175</v>
      </c>
      <c r="P112" s="18">
        <v>0</v>
      </c>
      <c r="Q112" s="18">
        <f t="shared" si="20"/>
        <v>0</v>
      </c>
      <c r="R112" s="66">
        <v>231</v>
      </c>
      <c r="S112" s="66">
        <v>16</v>
      </c>
      <c r="T112" s="18">
        <v>0</v>
      </c>
      <c r="U112" s="18">
        <f t="shared" si="21"/>
        <v>5786</v>
      </c>
      <c r="V112" s="66">
        <v>359</v>
      </c>
      <c r="W112" s="66">
        <v>96</v>
      </c>
      <c r="X112" s="18">
        <v>0</v>
      </c>
      <c r="Y112" s="18">
        <f t="shared" si="22"/>
        <v>5786</v>
      </c>
      <c r="Z112" s="66">
        <v>418</v>
      </c>
      <c r="AA112" s="66">
        <v>300</v>
      </c>
      <c r="AB112" s="18">
        <v>0</v>
      </c>
      <c r="AC112" s="10">
        <f t="shared" si="23"/>
        <v>5786</v>
      </c>
      <c r="AE112">
        <v>21</v>
      </c>
      <c r="AF112">
        <f t="shared" si="18"/>
        <v>0</v>
      </c>
    </row>
    <row r="113" spans="1:32">
      <c r="A113" s="17">
        <v>107</v>
      </c>
      <c r="B113" s="18" t="s">
        <v>1615</v>
      </c>
      <c r="C113" s="7" t="s">
        <v>877</v>
      </c>
      <c r="D113" s="18" t="s">
        <v>27</v>
      </c>
      <c r="E113" s="18">
        <v>6497</v>
      </c>
      <c r="F113" s="18">
        <v>43</v>
      </c>
      <c r="G113" s="18">
        <v>0</v>
      </c>
      <c r="H113" s="18">
        <v>0</v>
      </c>
      <c r="I113" s="18">
        <f t="shared" si="17"/>
        <v>43</v>
      </c>
      <c r="J113" s="18">
        <v>0</v>
      </c>
      <c r="K113" s="66">
        <v>80</v>
      </c>
      <c r="L113" s="18">
        <v>0</v>
      </c>
      <c r="M113" s="18">
        <f t="shared" si="19"/>
        <v>0</v>
      </c>
      <c r="N113" s="66">
        <v>154</v>
      </c>
      <c r="O113" s="66">
        <v>175</v>
      </c>
      <c r="P113" s="18">
        <v>0</v>
      </c>
      <c r="Q113" s="18">
        <f t="shared" si="20"/>
        <v>0</v>
      </c>
      <c r="R113" s="66">
        <v>76</v>
      </c>
      <c r="S113" s="66">
        <v>16</v>
      </c>
      <c r="T113" s="18">
        <v>0</v>
      </c>
      <c r="U113" s="18">
        <f t="shared" si="21"/>
        <v>6497</v>
      </c>
      <c r="V113" s="66">
        <v>190</v>
      </c>
      <c r="W113" s="66">
        <v>96</v>
      </c>
      <c r="X113" s="18">
        <v>0</v>
      </c>
      <c r="Y113" s="18">
        <f t="shared" si="22"/>
        <v>6497</v>
      </c>
      <c r="Z113" s="66">
        <v>785</v>
      </c>
      <c r="AA113" s="66">
        <v>300</v>
      </c>
      <c r="AB113" s="18">
        <v>0</v>
      </c>
      <c r="AC113" s="10">
        <f t="shared" si="23"/>
        <v>6497</v>
      </c>
      <c r="AE113">
        <v>43</v>
      </c>
      <c r="AF113">
        <f t="shared" si="18"/>
        <v>0</v>
      </c>
    </row>
    <row r="114" spans="1:32">
      <c r="A114" s="17">
        <v>108</v>
      </c>
      <c r="B114" s="18" t="s">
        <v>1615</v>
      </c>
      <c r="C114" s="7" t="s">
        <v>878</v>
      </c>
      <c r="D114" s="18" t="s">
        <v>27</v>
      </c>
      <c r="E114" s="18">
        <v>7239</v>
      </c>
      <c r="F114" s="18">
        <v>33</v>
      </c>
      <c r="G114" s="18">
        <v>0</v>
      </c>
      <c r="H114" s="18">
        <v>0</v>
      </c>
      <c r="I114" s="18">
        <f t="shared" si="17"/>
        <v>33</v>
      </c>
      <c r="J114" s="18">
        <v>0</v>
      </c>
      <c r="K114" s="66">
        <v>80</v>
      </c>
      <c r="L114" s="18">
        <v>0</v>
      </c>
      <c r="M114" s="18">
        <f t="shared" si="19"/>
        <v>0</v>
      </c>
      <c r="N114" s="66">
        <v>102</v>
      </c>
      <c r="O114" s="66">
        <v>175</v>
      </c>
      <c r="P114" s="18">
        <v>0</v>
      </c>
      <c r="Q114" s="18">
        <f t="shared" si="20"/>
        <v>0</v>
      </c>
      <c r="R114" s="66">
        <v>45</v>
      </c>
      <c r="S114" s="66">
        <v>16</v>
      </c>
      <c r="T114" s="18">
        <v>0</v>
      </c>
      <c r="U114" s="18">
        <f t="shared" si="21"/>
        <v>7239</v>
      </c>
      <c r="V114" s="66">
        <v>112</v>
      </c>
      <c r="W114" s="66">
        <v>96</v>
      </c>
      <c r="X114" s="18">
        <v>0</v>
      </c>
      <c r="Y114" s="18">
        <f t="shared" si="22"/>
        <v>7239</v>
      </c>
      <c r="Z114" s="66">
        <v>901</v>
      </c>
      <c r="AA114" s="66">
        <v>300</v>
      </c>
      <c r="AB114" s="18">
        <v>0</v>
      </c>
      <c r="AC114" s="10">
        <f t="shared" si="23"/>
        <v>7239</v>
      </c>
      <c r="AE114">
        <v>33</v>
      </c>
      <c r="AF114">
        <f t="shared" si="18"/>
        <v>0</v>
      </c>
    </row>
    <row r="115" spans="1:32">
      <c r="A115" s="17">
        <v>109</v>
      </c>
      <c r="B115" s="18" t="s">
        <v>1615</v>
      </c>
      <c r="C115" s="7" t="s">
        <v>879</v>
      </c>
      <c r="D115" s="18" t="s">
        <v>27</v>
      </c>
      <c r="E115" s="18">
        <v>1161</v>
      </c>
      <c r="F115" s="18">
        <v>9</v>
      </c>
      <c r="G115" s="18">
        <v>0</v>
      </c>
      <c r="H115" s="18">
        <v>0</v>
      </c>
      <c r="I115" s="18">
        <f t="shared" si="17"/>
        <v>9</v>
      </c>
      <c r="J115" s="18">
        <v>0</v>
      </c>
      <c r="K115" s="66">
        <v>80</v>
      </c>
      <c r="L115" s="18">
        <v>0</v>
      </c>
      <c r="M115" s="18">
        <f t="shared" si="19"/>
        <v>0</v>
      </c>
      <c r="N115" s="66">
        <v>32</v>
      </c>
      <c r="O115" s="66">
        <v>175</v>
      </c>
      <c r="P115" s="18">
        <v>0</v>
      </c>
      <c r="Q115" s="18">
        <f t="shared" si="20"/>
        <v>0</v>
      </c>
      <c r="R115" s="66">
        <v>25</v>
      </c>
      <c r="S115" s="66">
        <v>16</v>
      </c>
      <c r="T115" s="18">
        <v>0</v>
      </c>
      <c r="U115" s="18">
        <f t="shared" si="21"/>
        <v>1161</v>
      </c>
      <c r="V115" s="66">
        <v>35</v>
      </c>
      <c r="W115" s="66">
        <v>96</v>
      </c>
      <c r="X115" s="18">
        <v>0</v>
      </c>
      <c r="Y115" s="18">
        <f t="shared" si="22"/>
        <v>0</v>
      </c>
      <c r="Z115" s="66">
        <v>249</v>
      </c>
      <c r="AA115" s="66">
        <v>300</v>
      </c>
      <c r="AB115" s="18">
        <v>0</v>
      </c>
      <c r="AC115" s="10">
        <f t="shared" si="23"/>
        <v>0</v>
      </c>
      <c r="AE115">
        <v>9</v>
      </c>
      <c r="AF115">
        <f t="shared" si="18"/>
        <v>0</v>
      </c>
    </row>
    <row r="116" spans="1:32">
      <c r="A116" s="17">
        <v>110</v>
      </c>
      <c r="B116" s="18" t="s">
        <v>1615</v>
      </c>
      <c r="C116" s="7" t="s">
        <v>880</v>
      </c>
      <c r="D116" s="18" t="s">
        <v>27</v>
      </c>
      <c r="E116" s="18">
        <v>4081</v>
      </c>
      <c r="F116" s="18">
        <v>41</v>
      </c>
      <c r="G116" s="18">
        <v>0</v>
      </c>
      <c r="H116" s="18">
        <v>0</v>
      </c>
      <c r="I116" s="18">
        <f t="shared" si="17"/>
        <v>41</v>
      </c>
      <c r="J116" s="18">
        <v>0</v>
      </c>
      <c r="K116" s="66">
        <v>80</v>
      </c>
      <c r="L116" s="18">
        <v>0</v>
      </c>
      <c r="M116" s="18">
        <f t="shared" si="19"/>
        <v>0</v>
      </c>
      <c r="N116" s="66">
        <v>128</v>
      </c>
      <c r="O116" s="66">
        <v>175</v>
      </c>
      <c r="P116" s="18">
        <v>0</v>
      </c>
      <c r="Q116" s="18">
        <f t="shared" si="20"/>
        <v>0</v>
      </c>
      <c r="R116" s="66">
        <v>40</v>
      </c>
      <c r="S116" s="66">
        <v>16</v>
      </c>
      <c r="T116" s="18">
        <v>0</v>
      </c>
      <c r="U116" s="18">
        <f t="shared" si="21"/>
        <v>4081</v>
      </c>
      <c r="V116" s="66">
        <v>80</v>
      </c>
      <c r="W116" s="66">
        <v>96</v>
      </c>
      <c r="X116" s="18">
        <v>0</v>
      </c>
      <c r="Y116" s="18">
        <f t="shared" si="22"/>
        <v>0</v>
      </c>
      <c r="Z116" s="66">
        <v>286</v>
      </c>
      <c r="AA116" s="66">
        <v>300</v>
      </c>
      <c r="AB116" s="18">
        <v>0</v>
      </c>
      <c r="AC116" s="10">
        <f t="shared" si="23"/>
        <v>0</v>
      </c>
      <c r="AE116">
        <v>41</v>
      </c>
      <c r="AF116">
        <f t="shared" si="18"/>
        <v>0</v>
      </c>
    </row>
    <row r="117" spans="1:32">
      <c r="A117" s="17">
        <v>111</v>
      </c>
      <c r="B117" s="18" t="s">
        <v>1615</v>
      </c>
      <c r="C117" s="7" t="s">
        <v>881</v>
      </c>
      <c r="D117" s="18" t="s">
        <v>27</v>
      </c>
      <c r="E117" s="18">
        <v>3750</v>
      </c>
      <c r="F117" s="18">
        <v>11</v>
      </c>
      <c r="G117" s="18">
        <v>0</v>
      </c>
      <c r="H117" s="18">
        <v>0</v>
      </c>
      <c r="I117" s="18">
        <f t="shared" si="17"/>
        <v>11</v>
      </c>
      <c r="J117" s="18">
        <v>0</v>
      </c>
      <c r="K117" s="66">
        <v>80</v>
      </c>
      <c r="L117" s="18">
        <v>0</v>
      </c>
      <c r="M117" s="18">
        <f t="shared" si="19"/>
        <v>0</v>
      </c>
      <c r="N117" s="66">
        <v>42</v>
      </c>
      <c r="O117" s="66">
        <v>175</v>
      </c>
      <c r="P117" s="18">
        <v>0</v>
      </c>
      <c r="Q117" s="18">
        <f t="shared" si="20"/>
        <v>0</v>
      </c>
      <c r="R117" s="66">
        <v>30</v>
      </c>
      <c r="S117" s="66">
        <v>16</v>
      </c>
      <c r="T117" s="18">
        <v>0</v>
      </c>
      <c r="U117" s="18">
        <f t="shared" si="21"/>
        <v>3750</v>
      </c>
      <c r="V117" s="66">
        <v>76</v>
      </c>
      <c r="W117" s="66">
        <v>96</v>
      </c>
      <c r="X117" s="18">
        <v>0</v>
      </c>
      <c r="Y117" s="18">
        <f t="shared" si="22"/>
        <v>0</v>
      </c>
      <c r="Z117" s="66">
        <v>559</v>
      </c>
      <c r="AA117" s="66">
        <v>300</v>
      </c>
      <c r="AB117" s="18">
        <v>0</v>
      </c>
      <c r="AC117" s="10">
        <f t="shared" si="23"/>
        <v>3750</v>
      </c>
      <c r="AE117">
        <v>11</v>
      </c>
      <c r="AF117">
        <f t="shared" si="18"/>
        <v>0</v>
      </c>
    </row>
    <row r="118" spans="1:32">
      <c r="A118" s="17">
        <v>112</v>
      </c>
      <c r="B118" s="18" t="s">
        <v>1615</v>
      </c>
      <c r="C118" s="7" t="s">
        <v>882</v>
      </c>
      <c r="D118" s="18" t="s">
        <v>27</v>
      </c>
      <c r="E118" s="18">
        <v>1157</v>
      </c>
      <c r="F118" s="18">
        <v>8</v>
      </c>
      <c r="G118" s="18">
        <v>0</v>
      </c>
      <c r="H118" s="18">
        <v>0</v>
      </c>
      <c r="I118" s="18">
        <f t="shared" si="17"/>
        <v>8</v>
      </c>
      <c r="J118" s="18">
        <v>0</v>
      </c>
      <c r="K118" s="66">
        <v>80</v>
      </c>
      <c r="L118" s="18">
        <v>0</v>
      </c>
      <c r="M118" s="18">
        <f t="shared" si="19"/>
        <v>0</v>
      </c>
      <c r="N118" s="66">
        <v>37</v>
      </c>
      <c r="O118" s="66">
        <v>175</v>
      </c>
      <c r="P118" s="18">
        <v>0</v>
      </c>
      <c r="Q118" s="18">
        <f t="shared" si="20"/>
        <v>0</v>
      </c>
      <c r="R118" s="66">
        <v>47</v>
      </c>
      <c r="S118" s="66">
        <v>16</v>
      </c>
      <c r="T118" s="18">
        <v>0</v>
      </c>
      <c r="U118" s="18">
        <f t="shared" si="21"/>
        <v>1157</v>
      </c>
      <c r="V118" s="66">
        <v>70</v>
      </c>
      <c r="W118" s="66">
        <v>96</v>
      </c>
      <c r="X118" s="18">
        <v>0</v>
      </c>
      <c r="Y118" s="18">
        <f t="shared" si="22"/>
        <v>0</v>
      </c>
      <c r="Z118" s="66">
        <v>680</v>
      </c>
      <c r="AA118" s="66">
        <v>300</v>
      </c>
      <c r="AB118" s="18">
        <v>0</v>
      </c>
      <c r="AC118" s="10">
        <f t="shared" si="23"/>
        <v>1157</v>
      </c>
      <c r="AE118">
        <v>8</v>
      </c>
      <c r="AF118">
        <f t="shared" si="18"/>
        <v>0</v>
      </c>
    </row>
    <row r="119" spans="1:32">
      <c r="A119" s="17">
        <v>113</v>
      </c>
      <c r="B119" s="18" t="s">
        <v>1615</v>
      </c>
      <c r="C119" s="7" t="s">
        <v>883</v>
      </c>
      <c r="D119" s="18" t="s">
        <v>27</v>
      </c>
      <c r="E119" s="18">
        <v>1142</v>
      </c>
      <c r="F119" s="18">
        <v>9</v>
      </c>
      <c r="G119" s="18">
        <v>0</v>
      </c>
      <c r="H119" s="18">
        <v>0</v>
      </c>
      <c r="I119" s="18">
        <f t="shared" si="17"/>
        <v>9</v>
      </c>
      <c r="J119" s="18">
        <v>0</v>
      </c>
      <c r="K119" s="66">
        <v>80</v>
      </c>
      <c r="L119" s="18">
        <v>0</v>
      </c>
      <c r="M119" s="18">
        <f t="shared" si="19"/>
        <v>0</v>
      </c>
      <c r="N119" s="66">
        <v>30</v>
      </c>
      <c r="O119" s="66">
        <v>175</v>
      </c>
      <c r="P119" s="18">
        <v>0</v>
      </c>
      <c r="Q119" s="18">
        <f t="shared" si="20"/>
        <v>0</v>
      </c>
      <c r="R119" s="66">
        <v>20</v>
      </c>
      <c r="S119" s="66">
        <v>16</v>
      </c>
      <c r="T119" s="18">
        <v>0</v>
      </c>
      <c r="U119" s="18">
        <f t="shared" si="21"/>
        <v>1142</v>
      </c>
      <c r="V119" s="66">
        <v>34</v>
      </c>
      <c r="W119" s="66">
        <v>96</v>
      </c>
      <c r="X119" s="18">
        <v>0</v>
      </c>
      <c r="Y119" s="18">
        <f t="shared" si="22"/>
        <v>0</v>
      </c>
      <c r="Z119" s="66">
        <v>332</v>
      </c>
      <c r="AA119" s="66">
        <v>300</v>
      </c>
      <c r="AB119" s="18">
        <v>0</v>
      </c>
      <c r="AC119" s="10">
        <f t="shared" si="23"/>
        <v>1142</v>
      </c>
      <c r="AE119">
        <v>9</v>
      </c>
      <c r="AF119">
        <f t="shared" si="18"/>
        <v>0</v>
      </c>
    </row>
    <row r="120" spans="1:32">
      <c r="A120" s="17">
        <v>114</v>
      </c>
      <c r="B120" s="18" t="s">
        <v>1615</v>
      </c>
      <c r="C120" s="7" t="s">
        <v>884</v>
      </c>
      <c r="D120" s="18" t="s">
        <v>27</v>
      </c>
      <c r="E120" s="18">
        <v>4552</v>
      </c>
      <c r="F120" s="18">
        <v>157</v>
      </c>
      <c r="G120" s="18">
        <v>0</v>
      </c>
      <c r="H120" s="18">
        <v>0</v>
      </c>
      <c r="I120" s="18">
        <f t="shared" si="17"/>
        <v>157</v>
      </c>
      <c r="J120" s="18">
        <v>0</v>
      </c>
      <c r="K120" s="66">
        <v>80</v>
      </c>
      <c r="L120" s="18">
        <v>0</v>
      </c>
      <c r="M120" s="18">
        <f t="shared" si="19"/>
        <v>4552</v>
      </c>
      <c r="N120" s="66">
        <v>17</v>
      </c>
      <c r="O120" s="66">
        <v>175</v>
      </c>
      <c r="P120" s="18">
        <v>0</v>
      </c>
      <c r="Q120" s="18">
        <f t="shared" si="20"/>
        <v>0</v>
      </c>
      <c r="R120" s="66">
        <v>32</v>
      </c>
      <c r="S120" s="66">
        <v>16</v>
      </c>
      <c r="T120" s="18">
        <v>0</v>
      </c>
      <c r="U120" s="18">
        <f t="shared" si="21"/>
        <v>4552</v>
      </c>
      <c r="V120" s="66">
        <v>96</v>
      </c>
      <c r="W120" s="66">
        <v>96</v>
      </c>
      <c r="X120" s="18">
        <v>0</v>
      </c>
      <c r="Y120" s="18">
        <f t="shared" si="22"/>
        <v>0</v>
      </c>
      <c r="Z120" s="66">
        <v>1025</v>
      </c>
      <c r="AA120" s="66">
        <v>300</v>
      </c>
      <c r="AB120" s="18">
        <v>0</v>
      </c>
      <c r="AC120" s="10">
        <f t="shared" si="23"/>
        <v>4552</v>
      </c>
      <c r="AE120">
        <v>157</v>
      </c>
      <c r="AF120">
        <f t="shared" si="18"/>
        <v>0</v>
      </c>
    </row>
    <row r="121" spans="1:32">
      <c r="A121" s="17">
        <v>115</v>
      </c>
      <c r="B121" s="18" t="s">
        <v>1615</v>
      </c>
      <c r="C121" s="7" t="s">
        <v>789</v>
      </c>
      <c r="D121" s="18" t="s">
        <v>27</v>
      </c>
      <c r="E121" s="18">
        <v>4500</v>
      </c>
      <c r="F121" s="18">
        <v>74</v>
      </c>
      <c r="G121" s="18">
        <v>0</v>
      </c>
      <c r="H121" s="18">
        <v>0</v>
      </c>
      <c r="I121" s="18">
        <f t="shared" si="17"/>
        <v>74</v>
      </c>
      <c r="J121" s="18">
        <v>0</v>
      </c>
      <c r="K121" s="66">
        <v>80</v>
      </c>
      <c r="L121" s="18">
        <v>0</v>
      </c>
      <c r="M121" s="18">
        <f t="shared" si="19"/>
        <v>0</v>
      </c>
      <c r="N121" s="66">
        <v>6</v>
      </c>
      <c r="O121" s="66">
        <v>175</v>
      </c>
      <c r="P121" s="18">
        <v>0</v>
      </c>
      <c r="Q121" s="18">
        <f t="shared" si="20"/>
        <v>0</v>
      </c>
      <c r="R121" s="66">
        <v>29</v>
      </c>
      <c r="S121" s="66">
        <v>16</v>
      </c>
      <c r="T121" s="18">
        <v>0</v>
      </c>
      <c r="U121" s="18">
        <f t="shared" si="21"/>
        <v>4500</v>
      </c>
      <c r="V121" s="66">
        <v>82</v>
      </c>
      <c r="W121" s="66">
        <v>96</v>
      </c>
      <c r="X121" s="18">
        <v>0</v>
      </c>
      <c r="Y121" s="18">
        <f t="shared" si="22"/>
        <v>0</v>
      </c>
      <c r="Z121" s="66">
        <v>562</v>
      </c>
      <c r="AA121" s="66">
        <v>300</v>
      </c>
      <c r="AB121" s="18">
        <v>0</v>
      </c>
      <c r="AC121" s="10">
        <f t="shared" si="23"/>
        <v>4500</v>
      </c>
      <c r="AE121">
        <v>74</v>
      </c>
      <c r="AF121">
        <f t="shared" si="18"/>
        <v>0</v>
      </c>
    </row>
    <row r="122" spans="1:32">
      <c r="A122" s="17">
        <v>116</v>
      </c>
      <c r="B122" s="18" t="s">
        <v>1615</v>
      </c>
      <c r="C122" s="7" t="s">
        <v>885</v>
      </c>
      <c r="D122" s="18" t="s">
        <v>27</v>
      </c>
      <c r="E122" s="18">
        <v>4556</v>
      </c>
      <c r="F122" s="18">
        <v>72</v>
      </c>
      <c r="G122" s="18">
        <v>0</v>
      </c>
      <c r="H122" s="18">
        <v>0</v>
      </c>
      <c r="I122" s="18">
        <f t="shared" si="17"/>
        <v>72</v>
      </c>
      <c r="J122" s="18">
        <v>0</v>
      </c>
      <c r="K122" s="66">
        <v>80</v>
      </c>
      <c r="L122" s="18">
        <v>0</v>
      </c>
      <c r="M122" s="18">
        <f t="shared" si="19"/>
        <v>0</v>
      </c>
      <c r="N122" s="66">
        <v>6</v>
      </c>
      <c r="O122" s="66">
        <v>175</v>
      </c>
      <c r="P122" s="18">
        <v>0</v>
      </c>
      <c r="Q122" s="18">
        <f t="shared" si="20"/>
        <v>0</v>
      </c>
      <c r="R122" s="66">
        <v>34</v>
      </c>
      <c r="S122" s="66">
        <v>16</v>
      </c>
      <c r="T122" s="18">
        <v>0</v>
      </c>
      <c r="U122" s="18">
        <f t="shared" si="21"/>
        <v>4556</v>
      </c>
      <c r="V122" s="66">
        <v>83</v>
      </c>
      <c r="W122" s="66">
        <v>96</v>
      </c>
      <c r="X122" s="18">
        <v>0</v>
      </c>
      <c r="Y122" s="18">
        <f t="shared" si="22"/>
        <v>0</v>
      </c>
      <c r="Z122" s="66">
        <v>836</v>
      </c>
      <c r="AA122" s="66">
        <v>300</v>
      </c>
      <c r="AB122" s="18">
        <v>0</v>
      </c>
      <c r="AC122" s="10">
        <f t="shared" si="23"/>
        <v>4556</v>
      </c>
      <c r="AE122">
        <v>72</v>
      </c>
      <c r="AF122">
        <f t="shared" si="18"/>
        <v>0</v>
      </c>
    </row>
    <row r="123" spans="1:32">
      <c r="A123" s="17">
        <v>117</v>
      </c>
      <c r="B123" s="18" t="s">
        <v>1615</v>
      </c>
      <c r="C123" s="7" t="s">
        <v>886</v>
      </c>
      <c r="D123" s="18" t="s">
        <v>27</v>
      </c>
      <c r="E123" s="18">
        <v>3151</v>
      </c>
      <c r="F123" s="18">
        <v>78</v>
      </c>
      <c r="G123" s="18">
        <v>0</v>
      </c>
      <c r="H123" s="18">
        <v>0</v>
      </c>
      <c r="I123" s="18">
        <f t="shared" si="17"/>
        <v>78</v>
      </c>
      <c r="J123" s="18">
        <v>0</v>
      </c>
      <c r="K123" s="66">
        <v>80</v>
      </c>
      <c r="L123" s="18">
        <v>0</v>
      </c>
      <c r="M123" s="18">
        <f t="shared" si="19"/>
        <v>0</v>
      </c>
      <c r="N123" s="66">
        <v>9</v>
      </c>
      <c r="O123" s="66">
        <v>175</v>
      </c>
      <c r="P123" s="18">
        <v>0</v>
      </c>
      <c r="Q123" s="18">
        <f t="shared" si="20"/>
        <v>0</v>
      </c>
      <c r="R123" s="66">
        <v>30</v>
      </c>
      <c r="S123" s="66">
        <v>16</v>
      </c>
      <c r="T123" s="18">
        <v>0</v>
      </c>
      <c r="U123" s="18">
        <f t="shared" si="21"/>
        <v>3151</v>
      </c>
      <c r="V123" s="66">
        <v>95</v>
      </c>
      <c r="W123" s="66">
        <v>96</v>
      </c>
      <c r="X123" s="18">
        <v>0</v>
      </c>
      <c r="Y123" s="18">
        <f t="shared" si="22"/>
        <v>0</v>
      </c>
      <c r="Z123" s="66">
        <v>514</v>
      </c>
      <c r="AA123" s="66">
        <v>300</v>
      </c>
      <c r="AB123" s="18">
        <v>0</v>
      </c>
      <c r="AC123" s="10">
        <f t="shared" si="23"/>
        <v>3151</v>
      </c>
      <c r="AE123">
        <v>78</v>
      </c>
      <c r="AF123">
        <f t="shared" si="18"/>
        <v>0</v>
      </c>
    </row>
    <row r="124" spans="1:32">
      <c r="A124" s="17">
        <v>118</v>
      </c>
      <c r="B124" s="18" t="s">
        <v>1615</v>
      </c>
      <c r="C124" s="7" t="s">
        <v>887</v>
      </c>
      <c r="D124" s="18" t="s">
        <v>27</v>
      </c>
      <c r="E124" s="18">
        <v>1180</v>
      </c>
      <c r="F124" s="18">
        <v>23</v>
      </c>
      <c r="G124" s="18">
        <v>0</v>
      </c>
      <c r="H124" s="18">
        <v>0</v>
      </c>
      <c r="I124" s="18">
        <f t="shared" si="17"/>
        <v>23</v>
      </c>
      <c r="J124" s="18">
        <v>0</v>
      </c>
      <c r="K124" s="66">
        <v>80</v>
      </c>
      <c r="L124" s="18">
        <v>0</v>
      </c>
      <c r="M124" s="18">
        <f t="shared" si="19"/>
        <v>0</v>
      </c>
      <c r="N124" s="66">
        <v>2</v>
      </c>
      <c r="O124" s="66">
        <v>175</v>
      </c>
      <c r="P124" s="18">
        <v>0</v>
      </c>
      <c r="Q124" s="18">
        <f t="shared" si="20"/>
        <v>0</v>
      </c>
      <c r="R124" s="66">
        <v>18</v>
      </c>
      <c r="S124" s="66">
        <v>16</v>
      </c>
      <c r="T124" s="18">
        <v>0</v>
      </c>
      <c r="U124" s="18">
        <f t="shared" si="21"/>
        <v>1180</v>
      </c>
      <c r="V124" s="66">
        <v>59</v>
      </c>
      <c r="W124" s="66">
        <v>96</v>
      </c>
      <c r="X124" s="18">
        <v>0</v>
      </c>
      <c r="Y124" s="18">
        <f t="shared" si="22"/>
        <v>0</v>
      </c>
      <c r="Z124" s="66">
        <v>306</v>
      </c>
      <c r="AA124" s="66">
        <v>300</v>
      </c>
      <c r="AB124" s="18">
        <v>0</v>
      </c>
      <c r="AC124" s="10">
        <f t="shared" si="23"/>
        <v>1180</v>
      </c>
      <c r="AE124">
        <v>23</v>
      </c>
      <c r="AF124">
        <f t="shared" si="18"/>
        <v>0</v>
      </c>
    </row>
    <row r="125" spans="1:32">
      <c r="A125" s="17">
        <v>119</v>
      </c>
      <c r="B125" s="18" t="s">
        <v>1615</v>
      </c>
      <c r="C125" s="7" t="s">
        <v>888</v>
      </c>
      <c r="D125" s="18" t="s">
        <v>27</v>
      </c>
      <c r="E125" s="18">
        <v>4846</v>
      </c>
      <c r="F125" s="18">
        <v>93</v>
      </c>
      <c r="G125" s="18">
        <v>0</v>
      </c>
      <c r="H125" s="18">
        <v>0</v>
      </c>
      <c r="I125" s="18">
        <f t="shared" si="17"/>
        <v>93</v>
      </c>
      <c r="J125" s="18">
        <v>0</v>
      </c>
      <c r="K125" s="66">
        <v>80</v>
      </c>
      <c r="L125" s="18">
        <v>0</v>
      </c>
      <c r="M125" s="18">
        <f t="shared" si="19"/>
        <v>4846</v>
      </c>
      <c r="N125" s="66">
        <v>8</v>
      </c>
      <c r="O125" s="66">
        <v>175</v>
      </c>
      <c r="P125" s="18">
        <v>0</v>
      </c>
      <c r="Q125" s="18">
        <f t="shared" si="20"/>
        <v>0</v>
      </c>
      <c r="R125" s="66">
        <v>42</v>
      </c>
      <c r="S125" s="66">
        <v>16</v>
      </c>
      <c r="T125" s="18">
        <v>0</v>
      </c>
      <c r="U125" s="18">
        <f t="shared" si="21"/>
        <v>4846</v>
      </c>
      <c r="V125" s="66">
        <v>124</v>
      </c>
      <c r="W125" s="66">
        <v>96</v>
      </c>
      <c r="X125" s="18">
        <v>0</v>
      </c>
      <c r="Y125" s="18">
        <f t="shared" si="22"/>
        <v>4846</v>
      </c>
      <c r="Z125" s="66">
        <v>1392</v>
      </c>
      <c r="AA125" s="66">
        <v>300</v>
      </c>
      <c r="AB125" s="18">
        <v>0</v>
      </c>
      <c r="AC125" s="10">
        <f t="shared" si="23"/>
        <v>4846</v>
      </c>
      <c r="AE125">
        <v>93</v>
      </c>
      <c r="AF125">
        <f t="shared" si="18"/>
        <v>0</v>
      </c>
    </row>
    <row r="126" spans="1:32">
      <c r="A126" s="17">
        <v>120</v>
      </c>
      <c r="B126" s="18" t="s">
        <v>1615</v>
      </c>
      <c r="C126" s="7" t="s">
        <v>434</v>
      </c>
      <c r="D126" s="18" t="s">
        <v>27</v>
      </c>
      <c r="E126" s="18">
        <v>5185</v>
      </c>
      <c r="F126" s="18">
        <v>60</v>
      </c>
      <c r="G126" s="18">
        <v>0</v>
      </c>
      <c r="H126" s="18">
        <v>0</v>
      </c>
      <c r="I126" s="18">
        <f t="shared" si="17"/>
        <v>60</v>
      </c>
      <c r="J126" s="18">
        <v>0</v>
      </c>
      <c r="K126" s="66">
        <v>80</v>
      </c>
      <c r="L126" s="18">
        <v>0</v>
      </c>
      <c r="M126" s="18">
        <f t="shared" si="19"/>
        <v>0</v>
      </c>
      <c r="N126" s="66">
        <v>140</v>
      </c>
      <c r="O126" s="66">
        <v>175</v>
      </c>
      <c r="P126" s="18">
        <v>0</v>
      </c>
      <c r="Q126" s="18">
        <f t="shared" si="20"/>
        <v>0</v>
      </c>
      <c r="R126" s="66">
        <v>42</v>
      </c>
      <c r="S126" s="66">
        <v>16</v>
      </c>
      <c r="T126" s="18">
        <v>0</v>
      </c>
      <c r="U126" s="18">
        <f t="shared" si="21"/>
        <v>5185</v>
      </c>
      <c r="V126" s="66">
        <v>115</v>
      </c>
      <c r="W126" s="66">
        <v>96</v>
      </c>
      <c r="X126" s="18">
        <v>0</v>
      </c>
      <c r="Y126" s="18">
        <f t="shared" si="22"/>
        <v>5185</v>
      </c>
      <c r="Z126" s="66">
        <v>941</v>
      </c>
      <c r="AA126" s="66">
        <v>300</v>
      </c>
      <c r="AB126" s="18">
        <v>0</v>
      </c>
      <c r="AC126" s="10">
        <f t="shared" si="23"/>
        <v>5185</v>
      </c>
      <c r="AE126">
        <v>60</v>
      </c>
      <c r="AF126">
        <f t="shared" si="18"/>
        <v>0</v>
      </c>
    </row>
    <row r="127" spans="1:32">
      <c r="A127" s="17">
        <v>121</v>
      </c>
      <c r="B127" s="18" t="s">
        <v>1615</v>
      </c>
      <c r="C127" s="7" t="s">
        <v>486</v>
      </c>
      <c r="D127" s="18" t="s">
        <v>27</v>
      </c>
      <c r="E127" s="18">
        <v>5803</v>
      </c>
      <c r="F127" s="18">
        <v>44</v>
      </c>
      <c r="G127" s="18">
        <v>0</v>
      </c>
      <c r="H127" s="18">
        <v>0</v>
      </c>
      <c r="I127" s="18">
        <f t="shared" si="17"/>
        <v>44</v>
      </c>
      <c r="J127" s="18">
        <v>0</v>
      </c>
      <c r="K127" s="66">
        <v>80</v>
      </c>
      <c r="L127" s="18">
        <v>0</v>
      </c>
      <c r="M127" s="18">
        <f t="shared" si="19"/>
        <v>0</v>
      </c>
      <c r="N127" s="66">
        <v>21</v>
      </c>
      <c r="O127" s="66">
        <v>175</v>
      </c>
      <c r="P127" s="18">
        <v>0</v>
      </c>
      <c r="Q127" s="18">
        <f t="shared" si="20"/>
        <v>0</v>
      </c>
      <c r="R127" s="66">
        <v>22</v>
      </c>
      <c r="S127" s="66">
        <v>16</v>
      </c>
      <c r="T127" s="18">
        <v>0</v>
      </c>
      <c r="U127" s="18">
        <f t="shared" si="21"/>
        <v>5803</v>
      </c>
      <c r="V127" s="66">
        <v>65</v>
      </c>
      <c r="W127" s="66">
        <v>96</v>
      </c>
      <c r="X127" s="18">
        <v>0</v>
      </c>
      <c r="Y127" s="18">
        <f t="shared" si="22"/>
        <v>0</v>
      </c>
      <c r="Z127" s="66">
        <v>640</v>
      </c>
      <c r="AA127" s="66">
        <v>300</v>
      </c>
      <c r="AB127" s="18">
        <v>0</v>
      </c>
      <c r="AC127" s="10">
        <f t="shared" si="23"/>
        <v>5803</v>
      </c>
      <c r="AE127">
        <v>44</v>
      </c>
      <c r="AF127">
        <f t="shared" si="18"/>
        <v>0</v>
      </c>
    </row>
    <row r="128" spans="1:32">
      <c r="A128" s="17">
        <v>122</v>
      </c>
      <c r="B128" s="18" t="s">
        <v>1615</v>
      </c>
      <c r="C128" s="7" t="s">
        <v>889</v>
      </c>
      <c r="D128" s="18" t="s">
        <v>27</v>
      </c>
      <c r="E128" s="18">
        <v>3287</v>
      </c>
      <c r="F128" s="18">
        <v>30</v>
      </c>
      <c r="G128" s="18">
        <v>0</v>
      </c>
      <c r="H128" s="18">
        <v>0</v>
      </c>
      <c r="I128" s="18">
        <f t="shared" si="17"/>
        <v>30</v>
      </c>
      <c r="J128" s="18">
        <v>0</v>
      </c>
      <c r="K128" s="66">
        <v>80</v>
      </c>
      <c r="L128" s="18">
        <v>0</v>
      </c>
      <c r="M128" s="18">
        <f t="shared" si="19"/>
        <v>0</v>
      </c>
      <c r="N128" s="66">
        <v>79</v>
      </c>
      <c r="O128" s="66">
        <v>175</v>
      </c>
      <c r="P128" s="18">
        <v>0</v>
      </c>
      <c r="Q128" s="18">
        <f t="shared" si="20"/>
        <v>0</v>
      </c>
      <c r="R128" s="66">
        <v>9</v>
      </c>
      <c r="S128" s="66">
        <v>16</v>
      </c>
      <c r="T128" s="18">
        <v>0</v>
      </c>
      <c r="U128" s="18">
        <f t="shared" si="21"/>
        <v>0</v>
      </c>
      <c r="V128" s="66">
        <v>42</v>
      </c>
      <c r="W128" s="66">
        <v>96</v>
      </c>
      <c r="X128" s="18">
        <v>0</v>
      </c>
      <c r="Y128" s="18">
        <f t="shared" si="22"/>
        <v>0</v>
      </c>
      <c r="Z128" s="66">
        <v>1243</v>
      </c>
      <c r="AA128" s="66">
        <v>300</v>
      </c>
      <c r="AB128" s="18">
        <v>0</v>
      </c>
      <c r="AC128" s="10">
        <f t="shared" si="23"/>
        <v>3287</v>
      </c>
      <c r="AE128">
        <v>30</v>
      </c>
      <c r="AF128">
        <f t="shared" si="18"/>
        <v>0</v>
      </c>
    </row>
    <row r="129" spans="1:32">
      <c r="A129" s="17">
        <v>123</v>
      </c>
      <c r="B129" s="18" t="s">
        <v>1615</v>
      </c>
      <c r="C129" s="7" t="s">
        <v>890</v>
      </c>
      <c r="D129" s="18" t="s">
        <v>27</v>
      </c>
      <c r="E129" s="18">
        <v>3383</v>
      </c>
      <c r="F129" s="18">
        <v>20</v>
      </c>
      <c r="G129" s="18">
        <v>0</v>
      </c>
      <c r="H129" s="18">
        <v>0</v>
      </c>
      <c r="I129" s="18">
        <f t="shared" si="17"/>
        <v>20</v>
      </c>
      <c r="J129" s="18">
        <v>0</v>
      </c>
      <c r="K129" s="66">
        <v>80</v>
      </c>
      <c r="L129" s="18">
        <v>0</v>
      </c>
      <c r="M129" s="18">
        <f t="shared" si="19"/>
        <v>0</v>
      </c>
      <c r="N129" s="66">
        <v>62</v>
      </c>
      <c r="O129" s="66">
        <v>175</v>
      </c>
      <c r="P129" s="18">
        <v>0</v>
      </c>
      <c r="Q129" s="18">
        <f t="shared" si="20"/>
        <v>0</v>
      </c>
      <c r="R129" s="66">
        <v>35</v>
      </c>
      <c r="S129" s="66">
        <v>16</v>
      </c>
      <c r="T129" s="18">
        <v>0</v>
      </c>
      <c r="U129" s="18">
        <f t="shared" si="21"/>
        <v>3383</v>
      </c>
      <c r="V129" s="66">
        <v>94</v>
      </c>
      <c r="W129" s="66">
        <v>96</v>
      </c>
      <c r="X129" s="18">
        <v>0</v>
      </c>
      <c r="Y129" s="18">
        <f t="shared" si="22"/>
        <v>0</v>
      </c>
      <c r="Z129" s="66">
        <v>1393</v>
      </c>
      <c r="AA129" s="66">
        <v>300</v>
      </c>
      <c r="AB129" s="18">
        <v>0</v>
      </c>
      <c r="AC129" s="10">
        <f t="shared" si="23"/>
        <v>3383</v>
      </c>
      <c r="AE129">
        <v>20</v>
      </c>
      <c r="AF129">
        <f t="shared" si="18"/>
        <v>0</v>
      </c>
    </row>
    <row r="130" spans="1:32">
      <c r="A130" s="17">
        <v>124</v>
      </c>
      <c r="B130" s="18" t="s">
        <v>1615</v>
      </c>
      <c r="C130" s="7" t="s">
        <v>891</v>
      </c>
      <c r="D130" s="18" t="s">
        <v>27</v>
      </c>
      <c r="E130" s="18">
        <v>3946</v>
      </c>
      <c r="F130" s="18">
        <v>22</v>
      </c>
      <c r="G130" s="18">
        <v>0</v>
      </c>
      <c r="H130" s="18">
        <v>0</v>
      </c>
      <c r="I130" s="18">
        <f t="shared" si="17"/>
        <v>22</v>
      </c>
      <c r="J130" s="18">
        <v>0</v>
      </c>
      <c r="K130" s="66">
        <v>80</v>
      </c>
      <c r="L130" s="18">
        <v>0</v>
      </c>
      <c r="M130" s="18">
        <f t="shared" si="19"/>
        <v>0</v>
      </c>
      <c r="N130" s="66">
        <v>71</v>
      </c>
      <c r="O130" s="66">
        <v>175</v>
      </c>
      <c r="P130" s="18">
        <v>0</v>
      </c>
      <c r="Q130" s="18">
        <f t="shared" si="20"/>
        <v>0</v>
      </c>
      <c r="R130" s="66">
        <v>18</v>
      </c>
      <c r="S130" s="66">
        <v>16</v>
      </c>
      <c r="T130" s="18">
        <v>0</v>
      </c>
      <c r="U130" s="18">
        <f t="shared" si="21"/>
        <v>3946</v>
      </c>
      <c r="V130" s="66">
        <v>60</v>
      </c>
      <c r="W130" s="66">
        <v>96</v>
      </c>
      <c r="X130" s="18">
        <v>0</v>
      </c>
      <c r="Y130" s="18">
        <f t="shared" si="22"/>
        <v>0</v>
      </c>
      <c r="Z130" s="66">
        <v>672</v>
      </c>
      <c r="AA130" s="66">
        <v>300</v>
      </c>
      <c r="AB130" s="18">
        <v>0</v>
      </c>
      <c r="AC130" s="10">
        <f t="shared" si="23"/>
        <v>3946</v>
      </c>
      <c r="AE130">
        <v>22</v>
      </c>
      <c r="AF130">
        <f t="shared" si="18"/>
        <v>0</v>
      </c>
    </row>
    <row r="131" spans="1:32">
      <c r="A131" s="17">
        <v>125</v>
      </c>
      <c r="B131" s="18" t="s">
        <v>1615</v>
      </c>
      <c r="C131" s="7" t="s">
        <v>892</v>
      </c>
      <c r="D131" s="18" t="s">
        <v>27</v>
      </c>
      <c r="E131" s="18">
        <v>118</v>
      </c>
      <c r="F131" s="18">
        <v>3</v>
      </c>
      <c r="G131" s="18">
        <v>0</v>
      </c>
      <c r="H131" s="18">
        <v>0</v>
      </c>
      <c r="I131" s="18">
        <f t="shared" si="17"/>
        <v>3</v>
      </c>
      <c r="J131" s="18">
        <v>0</v>
      </c>
      <c r="K131" s="66">
        <v>80</v>
      </c>
      <c r="L131" s="18">
        <v>0</v>
      </c>
      <c r="M131" s="18">
        <f t="shared" si="19"/>
        <v>0</v>
      </c>
      <c r="N131" s="66">
        <v>8</v>
      </c>
      <c r="O131" s="66">
        <v>175</v>
      </c>
      <c r="P131" s="18">
        <v>0</v>
      </c>
      <c r="Q131" s="18">
        <f t="shared" si="20"/>
        <v>0</v>
      </c>
      <c r="R131" s="66">
        <v>3</v>
      </c>
      <c r="S131" s="66">
        <v>16</v>
      </c>
      <c r="T131" s="18">
        <v>0</v>
      </c>
      <c r="U131" s="18">
        <f t="shared" si="21"/>
        <v>0</v>
      </c>
      <c r="V131" s="66">
        <v>15</v>
      </c>
      <c r="W131" s="66">
        <v>96</v>
      </c>
      <c r="X131" s="18">
        <v>0</v>
      </c>
      <c r="Y131" s="18">
        <f t="shared" si="22"/>
        <v>0</v>
      </c>
      <c r="Z131" s="66">
        <v>49</v>
      </c>
      <c r="AA131" s="66">
        <v>300</v>
      </c>
      <c r="AB131" s="18">
        <v>0</v>
      </c>
      <c r="AC131" s="10">
        <f t="shared" si="23"/>
        <v>0</v>
      </c>
      <c r="AE131">
        <v>3</v>
      </c>
      <c r="AF131">
        <f t="shared" si="18"/>
        <v>0</v>
      </c>
    </row>
    <row r="132" spans="1:32">
      <c r="A132" s="17">
        <v>126</v>
      </c>
      <c r="B132" s="18" t="s">
        <v>1615</v>
      </c>
      <c r="C132" s="7" t="s">
        <v>893</v>
      </c>
      <c r="D132" s="18" t="s">
        <v>27</v>
      </c>
      <c r="E132" s="18">
        <v>4617</v>
      </c>
      <c r="F132" s="18">
        <v>36</v>
      </c>
      <c r="G132" s="18">
        <v>0</v>
      </c>
      <c r="H132" s="18">
        <v>0</v>
      </c>
      <c r="I132" s="18">
        <f t="shared" si="17"/>
        <v>36</v>
      </c>
      <c r="J132" s="18">
        <v>0</v>
      </c>
      <c r="K132" s="66">
        <v>80</v>
      </c>
      <c r="L132" s="18">
        <v>0</v>
      </c>
      <c r="M132" s="18">
        <f t="shared" si="19"/>
        <v>0</v>
      </c>
      <c r="N132" s="66">
        <v>97</v>
      </c>
      <c r="O132" s="66">
        <v>175</v>
      </c>
      <c r="P132" s="18">
        <v>0</v>
      </c>
      <c r="Q132" s="18">
        <f t="shared" si="20"/>
        <v>0</v>
      </c>
      <c r="R132" s="66">
        <v>41</v>
      </c>
      <c r="S132" s="66">
        <v>16</v>
      </c>
      <c r="T132" s="18">
        <v>0</v>
      </c>
      <c r="U132" s="18">
        <f t="shared" si="21"/>
        <v>4617</v>
      </c>
      <c r="V132" s="66">
        <v>133</v>
      </c>
      <c r="W132" s="66">
        <v>96</v>
      </c>
      <c r="X132" s="18">
        <v>0</v>
      </c>
      <c r="Y132" s="18">
        <f t="shared" si="22"/>
        <v>4617</v>
      </c>
      <c r="Z132" s="66">
        <v>833</v>
      </c>
      <c r="AA132" s="66">
        <v>300</v>
      </c>
      <c r="AB132" s="18">
        <v>0</v>
      </c>
      <c r="AC132" s="10">
        <f t="shared" si="23"/>
        <v>4617</v>
      </c>
      <c r="AE132">
        <v>36</v>
      </c>
      <c r="AF132">
        <f t="shared" si="18"/>
        <v>0</v>
      </c>
    </row>
    <row r="133" spans="1:32">
      <c r="A133" s="17">
        <v>127</v>
      </c>
      <c r="B133" s="18" t="s">
        <v>1615</v>
      </c>
      <c r="C133" s="7" t="s">
        <v>894</v>
      </c>
      <c r="D133" s="18" t="s">
        <v>27</v>
      </c>
      <c r="E133" s="18">
        <v>3686</v>
      </c>
      <c r="F133" s="18">
        <v>30</v>
      </c>
      <c r="G133" s="18">
        <v>0</v>
      </c>
      <c r="H133" s="18">
        <v>0</v>
      </c>
      <c r="I133" s="18">
        <f t="shared" si="17"/>
        <v>30</v>
      </c>
      <c r="J133" s="18">
        <v>0</v>
      </c>
      <c r="K133" s="66">
        <v>80</v>
      </c>
      <c r="L133" s="18">
        <v>0</v>
      </c>
      <c r="M133" s="18">
        <f t="shared" si="19"/>
        <v>0</v>
      </c>
      <c r="N133" s="66">
        <v>95</v>
      </c>
      <c r="O133" s="66">
        <v>175</v>
      </c>
      <c r="P133" s="18">
        <v>0</v>
      </c>
      <c r="Q133" s="18">
        <f t="shared" si="20"/>
        <v>0</v>
      </c>
      <c r="R133" s="66">
        <v>54</v>
      </c>
      <c r="S133" s="66">
        <v>16</v>
      </c>
      <c r="T133" s="18">
        <v>0</v>
      </c>
      <c r="U133" s="18">
        <f t="shared" si="21"/>
        <v>3686</v>
      </c>
      <c r="V133" s="66">
        <v>196</v>
      </c>
      <c r="W133" s="66">
        <v>96</v>
      </c>
      <c r="X133" s="18">
        <v>0</v>
      </c>
      <c r="Y133" s="18">
        <f t="shared" si="22"/>
        <v>3686</v>
      </c>
      <c r="Z133" s="66">
        <v>791</v>
      </c>
      <c r="AA133" s="66">
        <v>300</v>
      </c>
      <c r="AB133" s="18">
        <v>0</v>
      </c>
      <c r="AC133" s="10">
        <f t="shared" si="23"/>
        <v>3686</v>
      </c>
      <c r="AE133">
        <v>30</v>
      </c>
      <c r="AF133">
        <f t="shared" si="18"/>
        <v>0</v>
      </c>
    </row>
    <row r="134" spans="1:32">
      <c r="A134" s="17">
        <v>128</v>
      </c>
      <c r="B134" s="18" t="s">
        <v>1615</v>
      </c>
      <c r="C134" s="7" t="s">
        <v>895</v>
      </c>
      <c r="D134" s="18" t="s">
        <v>27</v>
      </c>
      <c r="E134" s="18">
        <v>633</v>
      </c>
      <c r="F134" s="18">
        <v>16</v>
      </c>
      <c r="G134" s="18">
        <v>0</v>
      </c>
      <c r="H134" s="18">
        <v>0</v>
      </c>
      <c r="I134" s="18">
        <f t="shared" si="17"/>
        <v>16</v>
      </c>
      <c r="J134" s="18">
        <v>0</v>
      </c>
      <c r="K134" s="66">
        <v>80</v>
      </c>
      <c r="L134" s="18">
        <v>0</v>
      </c>
      <c r="M134" s="18">
        <f t="shared" si="19"/>
        <v>0</v>
      </c>
      <c r="N134" s="66">
        <v>59</v>
      </c>
      <c r="O134" s="66">
        <v>175</v>
      </c>
      <c r="P134" s="18">
        <v>0</v>
      </c>
      <c r="Q134" s="18">
        <f t="shared" si="20"/>
        <v>0</v>
      </c>
      <c r="R134" s="66">
        <v>54</v>
      </c>
      <c r="S134" s="66">
        <v>16</v>
      </c>
      <c r="T134" s="18">
        <v>0</v>
      </c>
      <c r="U134" s="18">
        <f t="shared" si="21"/>
        <v>633</v>
      </c>
      <c r="V134" s="66">
        <v>130</v>
      </c>
      <c r="W134" s="66">
        <v>96</v>
      </c>
      <c r="X134" s="18">
        <v>0</v>
      </c>
      <c r="Y134" s="18">
        <f t="shared" si="22"/>
        <v>633</v>
      </c>
      <c r="Z134" s="66">
        <v>478</v>
      </c>
      <c r="AA134" s="66">
        <v>300</v>
      </c>
      <c r="AB134" s="18">
        <v>0</v>
      </c>
      <c r="AC134" s="10">
        <f t="shared" si="23"/>
        <v>633</v>
      </c>
      <c r="AE134">
        <v>16</v>
      </c>
      <c r="AF134">
        <f t="shared" si="18"/>
        <v>0</v>
      </c>
    </row>
    <row r="135" spans="1:32">
      <c r="A135" s="17">
        <v>129</v>
      </c>
      <c r="B135" s="18" t="s">
        <v>1615</v>
      </c>
      <c r="C135" s="7" t="s">
        <v>896</v>
      </c>
      <c r="D135" s="18" t="s">
        <v>27</v>
      </c>
      <c r="E135" s="18">
        <v>864</v>
      </c>
      <c r="F135" s="18">
        <v>9</v>
      </c>
      <c r="G135" s="18">
        <v>0</v>
      </c>
      <c r="H135" s="18">
        <v>0</v>
      </c>
      <c r="I135" s="18">
        <f t="shared" ref="I135:I197" si="24">F135-J135</f>
        <v>9</v>
      </c>
      <c r="J135" s="18">
        <v>0</v>
      </c>
      <c r="K135" s="66">
        <v>80</v>
      </c>
      <c r="L135" s="18">
        <v>0</v>
      </c>
      <c r="M135" s="18">
        <f t="shared" si="19"/>
        <v>0</v>
      </c>
      <c r="N135" s="66">
        <v>42</v>
      </c>
      <c r="O135" s="66">
        <v>175</v>
      </c>
      <c r="P135" s="18">
        <v>0</v>
      </c>
      <c r="Q135" s="18">
        <f t="shared" si="20"/>
        <v>0</v>
      </c>
      <c r="R135" s="66">
        <v>44</v>
      </c>
      <c r="S135" s="66">
        <v>16</v>
      </c>
      <c r="T135" s="18">
        <v>0</v>
      </c>
      <c r="U135" s="18">
        <f t="shared" si="21"/>
        <v>864</v>
      </c>
      <c r="V135" s="66">
        <v>137</v>
      </c>
      <c r="W135" s="66">
        <v>96</v>
      </c>
      <c r="X135" s="18">
        <v>0</v>
      </c>
      <c r="Y135" s="18">
        <f t="shared" si="22"/>
        <v>864</v>
      </c>
      <c r="Z135" s="66">
        <v>303</v>
      </c>
      <c r="AA135" s="66">
        <v>300</v>
      </c>
      <c r="AB135" s="18">
        <v>0</v>
      </c>
      <c r="AC135" s="10">
        <f t="shared" si="23"/>
        <v>864</v>
      </c>
      <c r="AE135">
        <v>9</v>
      </c>
      <c r="AF135">
        <f t="shared" si="18"/>
        <v>0</v>
      </c>
    </row>
    <row r="136" spans="1:32">
      <c r="A136" s="17">
        <v>130</v>
      </c>
      <c r="B136" s="18" t="s">
        <v>1615</v>
      </c>
      <c r="C136" s="7" t="s">
        <v>897</v>
      </c>
      <c r="D136" s="18" t="s">
        <v>27</v>
      </c>
      <c r="E136" s="18">
        <v>2147</v>
      </c>
      <c r="F136" s="18">
        <v>4</v>
      </c>
      <c r="G136" s="18">
        <v>0</v>
      </c>
      <c r="H136" s="18">
        <v>0</v>
      </c>
      <c r="I136" s="18">
        <f t="shared" si="24"/>
        <v>4</v>
      </c>
      <c r="J136" s="18">
        <v>0</v>
      </c>
      <c r="K136" s="66">
        <v>80</v>
      </c>
      <c r="L136" s="18">
        <v>0</v>
      </c>
      <c r="M136" s="18">
        <f t="shared" si="19"/>
        <v>0</v>
      </c>
      <c r="N136" s="66">
        <v>17</v>
      </c>
      <c r="O136" s="66">
        <v>175</v>
      </c>
      <c r="P136" s="18">
        <v>0</v>
      </c>
      <c r="Q136" s="18">
        <f t="shared" si="20"/>
        <v>0</v>
      </c>
      <c r="R136" s="66">
        <v>13</v>
      </c>
      <c r="S136" s="66">
        <v>16</v>
      </c>
      <c r="T136" s="18">
        <v>0</v>
      </c>
      <c r="U136" s="18">
        <f t="shared" si="21"/>
        <v>0</v>
      </c>
      <c r="V136" s="66">
        <v>47</v>
      </c>
      <c r="W136" s="66">
        <v>96</v>
      </c>
      <c r="X136" s="18">
        <v>0</v>
      </c>
      <c r="Y136" s="18">
        <f t="shared" si="22"/>
        <v>0</v>
      </c>
      <c r="Z136" s="66">
        <v>719</v>
      </c>
      <c r="AA136" s="66">
        <v>300</v>
      </c>
      <c r="AB136" s="18">
        <v>0</v>
      </c>
      <c r="AC136" s="10">
        <f t="shared" si="23"/>
        <v>2147</v>
      </c>
      <c r="AE136">
        <v>4</v>
      </c>
      <c r="AF136">
        <f t="shared" ref="AF136:AF199" si="25">AE136-F136</f>
        <v>0</v>
      </c>
    </row>
    <row r="137" spans="1:32">
      <c r="A137" s="17">
        <v>131</v>
      </c>
      <c r="B137" s="18" t="s">
        <v>1615</v>
      </c>
      <c r="C137" s="7" t="s">
        <v>898</v>
      </c>
      <c r="D137" s="18" t="s">
        <v>27</v>
      </c>
      <c r="E137" s="18">
        <v>3911</v>
      </c>
      <c r="F137" s="18">
        <v>7</v>
      </c>
      <c r="G137" s="18">
        <v>0</v>
      </c>
      <c r="H137" s="18">
        <v>0</v>
      </c>
      <c r="I137" s="18">
        <f t="shared" si="24"/>
        <v>7</v>
      </c>
      <c r="J137" s="18">
        <v>0</v>
      </c>
      <c r="K137" s="66">
        <v>80</v>
      </c>
      <c r="L137" s="18">
        <v>0</v>
      </c>
      <c r="M137" s="18">
        <f t="shared" si="19"/>
        <v>0</v>
      </c>
      <c r="N137" s="66">
        <v>21</v>
      </c>
      <c r="O137" s="66">
        <v>175</v>
      </c>
      <c r="P137" s="18">
        <v>0</v>
      </c>
      <c r="Q137" s="18">
        <f t="shared" si="20"/>
        <v>0</v>
      </c>
      <c r="R137" s="66">
        <v>11</v>
      </c>
      <c r="S137" s="66">
        <v>16</v>
      </c>
      <c r="T137" s="18">
        <v>0</v>
      </c>
      <c r="U137" s="18">
        <f t="shared" si="21"/>
        <v>0</v>
      </c>
      <c r="V137" s="66">
        <v>39</v>
      </c>
      <c r="W137" s="66">
        <v>96</v>
      </c>
      <c r="X137" s="18">
        <v>0</v>
      </c>
      <c r="Y137" s="18">
        <f t="shared" si="22"/>
        <v>0</v>
      </c>
      <c r="Z137" s="66">
        <v>885</v>
      </c>
      <c r="AA137" s="66">
        <v>300</v>
      </c>
      <c r="AB137" s="18">
        <v>0</v>
      </c>
      <c r="AC137" s="10">
        <f t="shared" si="23"/>
        <v>3911</v>
      </c>
      <c r="AE137">
        <v>7</v>
      </c>
      <c r="AF137">
        <f t="shared" si="25"/>
        <v>0</v>
      </c>
    </row>
    <row r="138" spans="1:32">
      <c r="A138" s="17">
        <v>132</v>
      </c>
      <c r="B138" s="18" t="s">
        <v>1615</v>
      </c>
      <c r="C138" s="7" t="s">
        <v>899</v>
      </c>
      <c r="D138" s="18" t="s">
        <v>27</v>
      </c>
      <c r="E138" s="18">
        <v>4325</v>
      </c>
      <c r="F138" s="18">
        <v>33</v>
      </c>
      <c r="G138" s="18">
        <v>0</v>
      </c>
      <c r="H138" s="18">
        <v>0</v>
      </c>
      <c r="I138" s="18">
        <f t="shared" si="24"/>
        <v>33</v>
      </c>
      <c r="J138" s="18">
        <v>0</v>
      </c>
      <c r="K138" s="66">
        <v>80</v>
      </c>
      <c r="L138" s="18">
        <v>0</v>
      </c>
      <c r="M138" s="18">
        <f t="shared" si="19"/>
        <v>0</v>
      </c>
      <c r="N138" s="66">
        <v>3</v>
      </c>
      <c r="O138" s="66">
        <v>175</v>
      </c>
      <c r="P138" s="18">
        <v>0</v>
      </c>
      <c r="Q138" s="18">
        <f t="shared" si="20"/>
        <v>0</v>
      </c>
      <c r="R138" s="66">
        <v>20</v>
      </c>
      <c r="S138" s="66">
        <v>16</v>
      </c>
      <c r="T138" s="18">
        <v>0</v>
      </c>
      <c r="U138" s="18">
        <f t="shared" si="21"/>
        <v>4325</v>
      </c>
      <c r="V138" s="66">
        <v>55</v>
      </c>
      <c r="W138" s="66">
        <v>96</v>
      </c>
      <c r="X138" s="18">
        <v>0</v>
      </c>
      <c r="Y138" s="18">
        <f t="shared" si="22"/>
        <v>0</v>
      </c>
      <c r="Z138" s="66">
        <v>531</v>
      </c>
      <c r="AA138" s="66">
        <v>300</v>
      </c>
      <c r="AB138" s="18">
        <v>0</v>
      </c>
      <c r="AC138" s="10">
        <f t="shared" si="23"/>
        <v>4325</v>
      </c>
      <c r="AE138">
        <v>33</v>
      </c>
      <c r="AF138">
        <f t="shared" si="25"/>
        <v>0</v>
      </c>
    </row>
    <row r="139" spans="1:32">
      <c r="A139" s="17">
        <v>133</v>
      </c>
      <c r="B139" s="18" t="s">
        <v>1615</v>
      </c>
      <c r="C139" s="7" t="s">
        <v>900</v>
      </c>
      <c r="D139" s="18" t="s">
        <v>27</v>
      </c>
      <c r="E139" s="18">
        <v>5949</v>
      </c>
      <c r="F139" s="18">
        <v>42</v>
      </c>
      <c r="G139" s="18">
        <v>0</v>
      </c>
      <c r="H139" s="18">
        <v>0</v>
      </c>
      <c r="I139" s="18">
        <f t="shared" si="24"/>
        <v>42</v>
      </c>
      <c r="J139" s="18">
        <v>0</v>
      </c>
      <c r="K139" s="66">
        <v>80</v>
      </c>
      <c r="L139" s="18">
        <v>0</v>
      </c>
      <c r="M139" s="18">
        <f t="shared" si="19"/>
        <v>0</v>
      </c>
      <c r="N139" s="66">
        <v>4</v>
      </c>
      <c r="O139" s="66">
        <v>175</v>
      </c>
      <c r="P139" s="18">
        <v>0</v>
      </c>
      <c r="Q139" s="18">
        <f t="shared" si="20"/>
        <v>0</v>
      </c>
      <c r="R139" s="66">
        <v>37</v>
      </c>
      <c r="S139" s="66">
        <v>16</v>
      </c>
      <c r="T139" s="18">
        <v>0</v>
      </c>
      <c r="U139" s="18">
        <f t="shared" si="21"/>
        <v>5949</v>
      </c>
      <c r="V139" s="66">
        <v>88</v>
      </c>
      <c r="W139" s="66">
        <v>96</v>
      </c>
      <c r="X139" s="18">
        <v>0</v>
      </c>
      <c r="Y139" s="18">
        <f t="shared" si="22"/>
        <v>0</v>
      </c>
      <c r="Z139" s="66">
        <v>475</v>
      </c>
      <c r="AA139" s="66">
        <v>300</v>
      </c>
      <c r="AB139" s="18">
        <v>0</v>
      </c>
      <c r="AC139" s="10">
        <f t="shared" si="23"/>
        <v>5949</v>
      </c>
      <c r="AE139">
        <v>42</v>
      </c>
      <c r="AF139">
        <f t="shared" si="25"/>
        <v>0</v>
      </c>
    </row>
    <row r="140" spans="1:32">
      <c r="A140" s="17">
        <v>134</v>
      </c>
      <c r="B140" s="18" t="s">
        <v>1615</v>
      </c>
      <c r="C140" s="7" t="s">
        <v>901</v>
      </c>
      <c r="D140" s="18" t="s">
        <v>27</v>
      </c>
      <c r="E140" s="18">
        <v>1075</v>
      </c>
      <c r="F140" s="18">
        <v>7</v>
      </c>
      <c r="G140" s="18">
        <v>0</v>
      </c>
      <c r="H140" s="18">
        <v>0</v>
      </c>
      <c r="I140" s="18">
        <f t="shared" si="24"/>
        <v>7</v>
      </c>
      <c r="J140" s="18">
        <v>0</v>
      </c>
      <c r="K140" s="66">
        <v>80</v>
      </c>
      <c r="L140" s="18">
        <v>0</v>
      </c>
      <c r="M140" s="18">
        <f t="shared" si="19"/>
        <v>0</v>
      </c>
      <c r="N140" s="66">
        <v>1</v>
      </c>
      <c r="O140" s="66">
        <v>175</v>
      </c>
      <c r="P140" s="18">
        <v>0</v>
      </c>
      <c r="Q140" s="18">
        <f t="shared" si="20"/>
        <v>0</v>
      </c>
      <c r="R140" s="66">
        <v>20</v>
      </c>
      <c r="S140" s="66">
        <v>16</v>
      </c>
      <c r="T140" s="18">
        <v>0</v>
      </c>
      <c r="U140" s="18">
        <f t="shared" si="21"/>
        <v>1075</v>
      </c>
      <c r="V140" s="66">
        <v>53</v>
      </c>
      <c r="W140" s="66">
        <v>96</v>
      </c>
      <c r="X140" s="18">
        <v>0</v>
      </c>
      <c r="Y140" s="18">
        <f t="shared" si="22"/>
        <v>0</v>
      </c>
      <c r="Z140" s="66">
        <v>194</v>
      </c>
      <c r="AA140" s="66">
        <v>300</v>
      </c>
      <c r="AB140" s="18">
        <v>0</v>
      </c>
      <c r="AC140" s="10">
        <f t="shared" si="23"/>
        <v>0</v>
      </c>
      <c r="AE140">
        <v>7</v>
      </c>
      <c r="AF140">
        <f t="shared" si="25"/>
        <v>0</v>
      </c>
    </row>
    <row r="141" spans="1:32">
      <c r="A141" s="17">
        <v>135</v>
      </c>
      <c r="B141" s="18" t="s">
        <v>1615</v>
      </c>
      <c r="C141" s="7" t="s">
        <v>902</v>
      </c>
      <c r="D141" s="18" t="s">
        <v>27</v>
      </c>
      <c r="E141" s="18">
        <v>7639</v>
      </c>
      <c r="F141" s="18">
        <v>45</v>
      </c>
      <c r="G141" s="18">
        <v>0</v>
      </c>
      <c r="H141" s="18">
        <v>0</v>
      </c>
      <c r="I141" s="18">
        <f t="shared" si="24"/>
        <v>45</v>
      </c>
      <c r="J141" s="18">
        <v>0</v>
      </c>
      <c r="K141" s="66">
        <v>80</v>
      </c>
      <c r="L141" s="18">
        <v>0</v>
      </c>
      <c r="M141" s="18">
        <f t="shared" si="19"/>
        <v>0</v>
      </c>
      <c r="N141" s="66">
        <v>4</v>
      </c>
      <c r="O141" s="66">
        <v>175</v>
      </c>
      <c r="P141" s="18">
        <v>0</v>
      </c>
      <c r="Q141" s="18">
        <f t="shared" si="20"/>
        <v>0</v>
      </c>
      <c r="R141" s="66">
        <v>16</v>
      </c>
      <c r="S141" s="66">
        <v>16</v>
      </c>
      <c r="T141" s="18">
        <v>0</v>
      </c>
      <c r="U141" s="18">
        <f t="shared" si="21"/>
        <v>0</v>
      </c>
      <c r="V141" s="66">
        <v>57</v>
      </c>
      <c r="W141" s="66">
        <v>96</v>
      </c>
      <c r="X141" s="18">
        <v>0</v>
      </c>
      <c r="Y141" s="18">
        <f t="shared" si="22"/>
        <v>0</v>
      </c>
      <c r="Z141" s="66">
        <v>570</v>
      </c>
      <c r="AA141" s="66">
        <v>300</v>
      </c>
      <c r="AB141" s="18">
        <v>0</v>
      </c>
      <c r="AC141" s="10">
        <f t="shared" si="23"/>
        <v>7639</v>
      </c>
      <c r="AE141">
        <v>45</v>
      </c>
      <c r="AF141">
        <f t="shared" si="25"/>
        <v>0</v>
      </c>
    </row>
    <row r="142" spans="1:32">
      <c r="A142" s="17">
        <v>136</v>
      </c>
      <c r="B142" s="18" t="s">
        <v>1615</v>
      </c>
      <c r="C142" s="7" t="s">
        <v>903</v>
      </c>
      <c r="D142" s="18" t="s">
        <v>27</v>
      </c>
      <c r="E142" s="18">
        <v>4287</v>
      </c>
      <c r="F142" s="18">
        <v>62</v>
      </c>
      <c r="G142" s="18">
        <v>0</v>
      </c>
      <c r="H142" s="18">
        <v>0</v>
      </c>
      <c r="I142" s="18">
        <f t="shared" si="24"/>
        <v>62</v>
      </c>
      <c r="J142" s="18">
        <v>0</v>
      </c>
      <c r="K142" s="66">
        <v>80</v>
      </c>
      <c r="L142" s="18">
        <v>0</v>
      </c>
      <c r="M142" s="18">
        <f t="shared" ref="M142:M204" si="26">IF((F142&gt;K142),E142,0)</f>
        <v>0</v>
      </c>
      <c r="N142" s="66">
        <v>8</v>
      </c>
      <c r="O142" s="66">
        <v>175</v>
      </c>
      <c r="P142" s="18">
        <v>0</v>
      </c>
      <c r="Q142" s="18">
        <f t="shared" ref="Q142:Q204" si="27">IF((N142&gt;O142),E142,0)</f>
        <v>0</v>
      </c>
      <c r="R142" s="66">
        <v>9</v>
      </c>
      <c r="S142" s="66">
        <v>16</v>
      </c>
      <c r="T142" s="18">
        <v>0</v>
      </c>
      <c r="U142" s="18">
        <f t="shared" ref="U142:U204" si="28">IF((R142&gt;S142),E142,0)</f>
        <v>0</v>
      </c>
      <c r="V142" s="66">
        <v>33</v>
      </c>
      <c r="W142" s="66">
        <v>96</v>
      </c>
      <c r="X142" s="18">
        <v>0</v>
      </c>
      <c r="Y142" s="18">
        <f t="shared" ref="Y142:Y204" si="29">IF((V142&gt;W142),E142,0)</f>
        <v>0</v>
      </c>
      <c r="Z142" s="66">
        <v>1114</v>
      </c>
      <c r="AA142" s="66">
        <v>300</v>
      </c>
      <c r="AB142" s="18">
        <v>0</v>
      </c>
      <c r="AC142" s="10">
        <f t="shared" ref="AC142:AC204" si="30">IF((Z142&gt;AA142),E142,0)</f>
        <v>4287</v>
      </c>
      <c r="AE142">
        <v>62</v>
      </c>
      <c r="AF142">
        <f t="shared" si="25"/>
        <v>0</v>
      </c>
    </row>
    <row r="143" spans="1:32">
      <c r="A143" s="17">
        <v>137</v>
      </c>
      <c r="B143" s="18" t="s">
        <v>1615</v>
      </c>
      <c r="C143" s="7" t="s">
        <v>904</v>
      </c>
      <c r="D143" s="18" t="s">
        <v>27</v>
      </c>
      <c r="E143" s="18">
        <v>7551</v>
      </c>
      <c r="F143" s="18">
        <v>3</v>
      </c>
      <c r="G143" s="18">
        <v>0</v>
      </c>
      <c r="H143" s="18">
        <v>0</v>
      </c>
      <c r="I143" s="18">
        <f t="shared" si="24"/>
        <v>3</v>
      </c>
      <c r="J143" s="18">
        <v>0</v>
      </c>
      <c r="K143" s="66">
        <v>80</v>
      </c>
      <c r="L143" s="18">
        <v>0</v>
      </c>
      <c r="M143" s="18">
        <f t="shared" si="26"/>
        <v>0</v>
      </c>
      <c r="N143" s="66">
        <v>6</v>
      </c>
      <c r="O143" s="66">
        <v>175</v>
      </c>
      <c r="P143" s="18">
        <v>0</v>
      </c>
      <c r="Q143" s="18">
        <f t="shared" si="27"/>
        <v>0</v>
      </c>
      <c r="R143" s="66">
        <v>113</v>
      </c>
      <c r="S143" s="66">
        <v>16</v>
      </c>
      <c r="T143" s="18">
        <v>0</v>
      </c>
      <c r="U143" s="18">
        <f t="shared" si="28"/>
        <v>7551</v>
      </c>
      <c r="V143" s="66">
        <v>207</v>
      </c>
      <c r="W143" s="66">
        <v>96</v>
      </c>
      <c r="X143" s="18">
        <v>0</v>
      </c>
      <c r="Y143" s="18">
        <f t="shared" si="29"/>
        <v>7551</v>
      </c>
      <c r="Z143" s="66">
        <v>567</v>
      </c>
      <c r="AA143" s="66">
        <v>300</v>
      </c>
      <c r="AB143" s="18">
        <v>0</v>
      </c>
      <c r="AC143" s="10">
        <f t="shared" si="30"/>
        <v>7551</v>
      </c>
      <c r="AE143">
        <v>3</v>
      </c>
      <c r="AF143">
        <f t="shared" si="25"/>
        <v>0</v>
      </c>
    </row>
    <row r="144" spans="1:32">
      <c r="A144" s="17">
        <v>138</v>
      </c>
      <c r="B144" s="18" t="s">
        <v>1615</v>
      </c>
      <c r="C144" s="7" t="s">
        <v>905</v>
      </c>
      <c r="D144" s="18" t="s">
        <v>27</v>
      </c>
      <c r="E144" s="18">
        <v>9190</v>
      </c>
      <c r="F144" s="18">
        <v>25</v>
      </c>
      <c r="G144" s="18">
        <v>0</v>
      </c>
      <c r="H144" s="18">
        <v>0</v>
      </c>
      <c r="I144" s="18">
        <f t="shared" si="24"/>
        <v>25</v>
      </c>
      <c r="J144" s="18">
        <v>0</v>
      </c>
      <c r="K144" s="66">
        <v>80</v>
      </c>
      <c r="L144" s="18">
        <v>0</v>
      </c>
      <c r="M144" s="18">
        <f t="shared" si="26"/>
        <v>0</v>
      </c>
      <c r="N144" s="66">
        <v>49</v>
      </c>
      <c r="O144" s="66">
        <v>175</v>
      </c>
      <c r="P144" s="18">
        <v>0</v>
      </c>
      <c r="Q144" s="18">
        <f t="shared" si="27"/>
        <v>0</v>
      </c>
      <c r="R144" s="66">
        <v>158</v>
      </c>
      <c r="S144" s="66">
        <v>16</v>
      </c>
      <c r="T144" s="18">
        <v>0</v>
      </c>
      <c r="U144" s="18">
        <f t="shared" si="28"/>
        <v>9190</v>
      </c>
      <c r="V144" s="66">
        <v>310</v>
      </c>
      <c r="W144" s="66">
        <v>96</v>
      </c>
      <c r="X144" s="18">
        <v>0</v>
      </c>
      <c r="Y144" s="18">
        <f t="shared" si="29"/>
        <v>9190</v>
      </c>
      <c r="Z144" s="66">
        <v>819</v>
      </c>
      <c r="AA144" s="66">
        <v>300</v>
      </c>
      <c r="AB144" s="18">
        <v>0</v>
      </c>
      <c r="AC144" s="10">
        <f t="shared" si="30"/>
        <v>9190</v>
      </c>
      <c r="AE144">
        <v>25</v>
      </c>
      <c r="AF144">
        <f t="shared" si="25"/>
        <v>0</v>
      </c>
    </row>
    <row r="145" spans="1:32">
      <c r="A145" s="17">
        <v>139</v>
      </c>
      <c r="B145" s="18" t="s">
        <v>1615</v>
      </c>
      <c r="C145" s="7" t="s">
        <v>906</v>
      </c>
      <c r="D145" s="18" t="s">
        <v>27</v>
      </c>
      <c r="E145" s="18">
        <v>6263</v>
      </c>
      <c r="F145" s="18">
        <v>4</v>
      </c>
      <c r="G145" s="18">
        <v>0</v>
      </c>
      <c r="H145" s="18">
        <v>0</v>
      </c>
      <c r="I145" s="18">
        <f t="shared" si="24"/>
        <v>4</v>
      </c>
      <c r="J145" s="18">
        <v>0</v>
      </c>
      <c r="K145" s="66">
        <v>80</v>
      </c>
      <c r="L145" s="18">
        <v>0</v>
      </c>
      <c r="M145" s="18">
        <f t="shared" si="26"/>
        <v>0</v>
      </c>
      <c r="N145" s="66">
        <v>32</v>
      </c>
      <c r="O145" s="66">
        <v>175</v>
      </c>
      <c r="P145" s="18">
        <v>0</v>
      </c>
      <c r="Q145" s="18">
        <f t="shared" si="27"/>
        <v>0</v>
      </c>
      <c r="R145" s="66">
        <v>112</v>
      </c>
      <c r="S145" s="66">
        <v>16</v>
      </c>
      <c r="T145" s="18">
        <v>0</v>
      </c>
      <c r="U145" s="18">
        <f t="shared" si="28"/>
        <v>6263</v>
      </c>
      <c r="V145" s="66">
        <v>265</v>
      </c>
      <c r="W145" s="66">
        <v>96</v>
      </c>
      <c r="X145" s="18">
        <v>0</v>
      </c>
      <c r="Y145" s="18">
        <f t="shared" si="29"/>
        <v>6263</v>
      </c>
      <c r="Z145" s="66">
        <v>74</v>
      </c>
      <c r="AA145" s="66">
        <v>300</v>
      </c>
      <c r="AB145" s="18">
        <v>0</v>
      </c>
      <c r="AC145" s="10">
        <f t="shared" si="30"/>
        <v>0</v>
      </c>
      <c r="AE145">
        <v>4</v>
      </c>
      <c r="AF145">
        <f t="shared" si="25"/>
        <v>0</v>
      </c>
    </row>
    <row r="146" spans="1:32">
      <c r="A146" s="17">
        <v>140</v>
      </c>
      <c r="B146" s="18" t="s">
        <v>1615</v>
      </c>
      <c r="C146" s="7" t="s">
        <v>907</v>
      </c>
      <c r="D146" s="18" t="s">
        <v>27</v>
      </c>
      <c r="E146" s="18">
        <v>5192</v>
      </c>
      <c r="F146" s="18">
        <v>11</v>
      </c>
      <c r="G146" s="18">
        <v>0</v>
      </c>
      <c r="H146" s="18">
        <v>0</v>
      </c>
      <c r="I146" s="18">
        <f t="shared" si="24"/>
        <v>11</v>
      </c>
      <c r="J146" s="18">
        <v>0</v>
      </c>
      <c r="K146" s="66">
        <v>80</v>
      </c>
      <c r="L146" s="18">
        <v>0</v>
      </c>
      <c r="M146" s="18">
        <f t="shared" si="26"/>
        <v>0</v>
      </c>
      <c r="N146" s="66">
        <v>38</v>
      </c>
      <c r="O146" s="66">
        <v>175</v>
      </c>
      <c r="P146" s="18">
        <v>0</v>
      </c>
      <c r="Q146" s="18">
        <f t="shared" si="27"/>
        <v>0</v>
      </c>
      <c r="R146" s="66">
        <v>57</v>
      </c>
      <c r="S146" s="66">
        <v>16</v>
      </c>
      <c r="T146" s="18">
        <v>0</v>
      </c>
      <c r="U146" s="18">
        <f t="shared" si="28"/>
        <v>5192</v>
      </c>
      <c r="V146" s="66">
        <v>135</v>
      </c>
      <c r="W146" s="66">
        <v>96</v>
      </c>
      <c r="X146" s="18">
        <v>0</v>
      </c>
      <c r="Y146" s="18">
        <f t="shared" si="29"/>
        <v>5192</v>
      </c>
      <c r="Z146" s="66">
        <v>550</v>
      </c>
      <c r="AA146" s="66">
        <v>300</v>
      </c>
      <c r="AB146" s="18">
        <v>0</v>
      </c>
      <c r="AC146" s="10">
        <f t="shared" si="30"/>
        <v>5192</v>
      </c>
      <c r="AE146">
        <v>11</v>
      </c>
      <c r="AF146">
        <f t="shared" si="25"/>
        <v>0</v>
      </c>
    </row>
    <row r="147" spans="1:32">
      <c r="A147" s="17">
        <v>141</v>
      </c>
      <c r="B147" s="18" t="s">
        <v>1615</v>
      </c>
      <c r="C147" s="7" t="s">
        <v>908</v>
      </c>
      <c r="D147" s="18" t="s">
        <v>27</v>
      </c>
      <c r="E147" s="18">
        <v>1824</v>
      </c>
      <c r="F147" s="18">
        <v>7</v>
      </c>
      <c r="G147" s="18">
        <v>0</v>
      </c>
      <c r="H147" s="18">
        <v>0</v>
      </c>
      <c r="I147" s="18">
        <f t="shared" si="24"/>
        <v>7</v>
      </c>
      <c r="J147" s="18">
        <v>0</v>
      </c>
      <c r="K147" s="66">
        <v>80</v>
      </c>
      <c r="L147" s="18">
        <v>0</v>
      </c>
      <c r="M147" s="18">
        <f t="shared" si="26"/>
        <v>0</v>
      </c>
      <c r="N147" s="66">
        <v>19</v>
      </c>
      <c r="O147" s="66">
        <v>175</v>
      </c>
      <c r="P147" s="18">
        <v>0</v>
      </c>
      <c r="Q147" s="18">
        <f t="shared" si="27"/>
        <v>0</v>
      </c>
      <c r="R147" s="66">
        <v>66</v>
      </c>
      <c r="S147" s="66">
        <v>16</v>
      </c>
      <c r="T147" s="18">
        <v>0</v>
      </c>
      <c r="U147" s="18">
        <f t="shared" si="28"/>
        <v>1824</v>
      </c>
      <c r="V147" s="66">
        <v>164</v>
      </c>
      <c r="W147" s="66">
        <v>96</v>
      </c>
      <c r="X147" s="18">
        <v>0</v>
      </c>
      <c r="Y147" s="18">
        <f t="shared" si="29"/>
        <v>1824</v>
      </c>
      <c r="Z147" s="66">
        <v>805</v>
      </c>
      <c r="AA147" s="66">
        <v>300</v>
      </c>
      <c r="AB147" s="18">
        <v>0</v>
      </c>
      <c r="AC147" s="10">
        <f t="shared" si="30"/>
        <v>1824</v>
      </c>
      <c r="AE147">
        <v>7</v>
      </c>
      <c r="AF147">
        <f t="shared" si="25"/>
        <v>0</v>
      </c>
    </row>
    <row r="148" spans="1:32">
      <c r="A148" s="17">
        <v>142</v>
      </c>
      <c r="B148" s="18" t="s">
        <v>1615</v>
      </c>
      <c r="C148" s="7" t="s">
        <v>909</v>
      </c>
      <c r="D148" s="18" t="s">
        <v>27</v>
      </c>
      <c r="E148" s="18">
        <v>2755</v>
      </c>
      <c r="F148" s="18">
        <v>22</v>
      </c>
      <c r="G148" s="18">
        <v>0</v>
      </c>
      <c r="H148" s="18">
        <v>0</v>
      </c>
      <c r="I148" s="18">
        <f t="shared" si="24"/>
        <v>22</v>
      </c>
      <c r="J148" s="18">
        <v>0</v>
      </c>
      <c r="K148" s="66">
        <v>80</v>
      </c>
      <c r="L148" s="18">
        <v>0</v>
      </c>
      <c r="M148" s="18">
        <f t="shared" si="26"/>
        <v>0</v>
      </c>
      <c r="N148" s="66">
        <v>98</v>
      </c>
      <c r="O148" s="66">
        <v>175</v>
      </c>
      <c r="P148" s="18">
        <v>0</v>
      </c>
      <c r="Q148" s="18">
        <f t="shared" si="27"/>
        <v>0</v>
      </c>
      <c r="R148" s="66">
        <v>58</v>
      </c>
      <c r="S148" s="66">
        <v>16</v>
      </c>
      <c r="T148" s="18">
        <v>0</v>
      </c>
      <c r="U148" s="18">
        <f t="shared" si="28"/>
        <v>2755</v>
      </c>
      <c r="V148" s="66">
        <v>132</v>
      </c>
      <c r="W148" s="66">
        <v>96</v>
      </c>
      <c r="X148" s="18">
        <v>0</v>
      </c>
      <c r="Y148" s="18">
        <f t="shared" si="29"/>
        <v>2755</v>
      </c>
      <c r="Z148" s="66">
        <v>912</v>
      </c>
      <c r="AA148" s="66">
        <v>300</v>
      </c>
      <c r="AB148" s="18">
        <v>0</v>
      </c>
      <c r="AC148" s="10">
        <f t="shared" si="30"/>
        <v>2755</v>
      </c>
      <c r="AE148">
        <v>22</v>
      </c>
      <c r="AF148">
        <f t="shared" si="25"/>
        <v>0</v>
      </c>
    </row>
    <row r="149" spans="1:32">
      <c r="A149" s="17">
        <v>143</v>
      </c>
      <c r="B149" s="18" t="s">
        <v>1615</v>
      </c>
      <c r="C149" s="7" t="s">
        <v>910</v>
      </c>
      <c r="D149" s="18" t="s">
        <v>27</v>
      </c>
      <c r="E149" s="18">
        <v>7542</v>
      </c>
      <c r="F149" s="18">
        <v>8</v>
      </c>
      <c r="G149" s="18">
        <v>0</v>
      </c>
      <c r="H149" s="18">
        <v>0</v>
      </c>
      <c r="I149" s="18">
        <f t="shared" si="24"/>
        <v>8</v>
      </c>
      <c r="J149" s="18">
        <v>0</v>
      </c>
      <c r="K149" s="66">
        <v>80</v>
      </c>
      <c r="L149" s="18">
        <v>0</v>
      </c>
      <c r="M149" s="18">
        <f t="shared" si="26"/>
        <v>0</v>
      </c>
      <c r="N149" s="66">
        <v>20</v>
      </c>
      <c r="O149" s="66">
        <v>175</v>
      </c>
      <c r="P149" s="18">
        <v>0</v>
      </c>
      <c r="Q149" s="18">
        <f t="shared" si="27"/>
        <v>0</v>
      </c>
      <c r="R149" s="66">
        <v>109</v>
      </c>
      <c r="S149" s="66">
        <v>16</v>
      </c>
      <c r="T149" s="18">
        <v>0</v>
      </c>
      <c r="U149" s="18">
        <f t="shared" si="28"/>
        <v>7542</v>
      </c>
      <c r="V149" s="66">
        <v>185</v>
      </c>
      <c r="W149" s="66">
        <v>96</v>
      </c>
      <c r="X149" s="18">
        <v>0</v>
      </c>
      <c r="Y149" s="18">
        <f t="shared" si="29"/>
        <v>7542</v>
      </c>
      <c r="Z149" s="66">
        <v>434</v>
      </c>
      <c r="AA149" s="66">
        <v>300</v>
      </c>
      <c r="AB149" s="18">
        <v>0</v>
      </c>
      <c r="AC149" s="10">
        <f t="shared" si="30"/>
        <v>7542</v>
      </c>
      <c r="AE149">
        <v>8</v>
      </c>
      <c r="AF149">
        <f t="shared" si="25"/>
        <v>0</v>
      </c>
    </row>
    <row r="150" spans="1:32">
      <c r="A150" s="17">
        <v>144</v>
      </c>
      <c r="B150" s="18" t="s">
        <v>1615</v>
      </c>
      <c r="C150" s="7" t="s">
        <v>911</v>
      </c>
      <c r="D150" s="18" t="s">
        <v>27</v>
      </c>
      <c r="E150" s="18">
        <v>1115</v>
      </c>
      <c r="F150" s="18">
        <v>6</v>
      </c>
      <c r="G150" s="18">
        <v>0</v>
      </c>
      <c r="H150" s="18">
        <v>0</v>
      </c>
      <c r="I150" s="18">
        <f t="shared" si="24"/>
        <v>6</v>
      </c>
      <c r="J150" s="18">
        <v>0</v>
      </c>
      <c r="K150" s="66">
        <v>80</v>
      </c>
      <c r="L150" s="18">
        <v>0</v>
      </c>
      <c r="M150" s="18">
        <f t="shared" si="26"/>
        <v>0</v>
      </c>
      <c r="N150" s="66">
        <v>22</v>
      </c>
      <c r="O150" s="66">
        <v>175</v>
      </c>
      <c r="P150" s="18">
        <v>0</v>
      </c>
      <c r="Q150" s="18">
        <f t="shared" si="27"/>
        <v>0</v>
      </c>
      <c r="R150" s="66">
        <v>161</v>
      </c>
      <c r="S150" s="66">
        <v>16</v>
      </c>
      <c r="T150" s="18">
        <v>0</v>
      </c>
      <c r="U150" s="18">
        <f t="shared" si="28"/>
        <v>1115</v>
      </c>
      <c r="V150" s="66">
        <v>431</v>
      </c>
      <c r="W150" s="66">
        <v>96</v>
      </c>
      <c r="X150" s="18">
        <v>0</v>
      </c>
      <c r="Y150" s="18">
        <f t="shared" si="29"/>
        <v>1115</v>
      </c>
      <c r="Z150" s="66">
        <v>277</v>
      </c>
      <c r="AA150" s="66">
        <v>300</v>
      </c>
      <c r="AB150" s="18">
        <v>0</v>
      </c>
      <c r="AC150" s="10">
        <f t="shared" si="30"/>
        <v>0</v>
      </c>
      <c r="AE150">
        <v>6</v>
      </c>
      <c r="AF150">
        <f t="shared" si="25"/>
        <v>0</v>
      </c>
    </row>
    <row r="151" spans="1:32">
      <c r="A151" s="17">
        <v>145</v>
      </c>
      <c r="B151" s="18" t="s">
        <v>1615</v>
      </c>
      <c r="C151" s="7" t="s">
        <v>912</v>
      </c>
      <c r="D151" s="18" t="s">
        <v>27</v>
      </c>
      <c r="E151" s="18">
        <v>5168</v>
      </c>
      <c r="F151" s="18">
        <v>4</v>
      </c>
      <c r="G151" s="18">
        <v>0</v>
      </c>
      <c r="H151" s="18">
        <v>0</v>
      </c>
      <c r="I151" s="18">
        <f t="shared" si="24"/>
        <v>4</v>
      </c>
      <c r="J151" s="18">
        <v>0</v>
      </c>
      <c r="K151" s="66">
        <v>80</v>
      </c>
      <c r="L151" s="18">
        <v>0</v>
      </c>
      <c r="M151" s="18">
        <f t="shared" si="26"/>
        <v>0</v>
      </c>
      <c r="N151" s="66">
        <v>9</v>
      </c>
      <c r="O151" s="66">
        <v>175</v>
      </c>
      <c r="P151" s="18">
        <v>0</v>
      </c>
      <c r="Q151" s="18">
        <f t="shared" si="27"/>
        <v>0</v>
      </c>
      <c r="R151" s="66">
        <v>100</v>
      </c>
      <c r="S151" s="66">
        <v>16</v>
      </c>
      <c r="T151" s="18">
        <v>0</v>
      </c>
      <c r="U151" s="18">
        <f t="shared" si="28"/>
        <v>5168</v>
      </c>
      <c r="V151" s="66">
        <v>223</v>
      </c>
      <c r="W151" s="66">
        <v>96</v>
      </c>
      <c r="X151" s="18">
        <v>0</v>
      </c>
      <c r="Y151" s="18">
        <f t="shared" si="29"/>
        <v>5168</v>
      </c>
      <c r="Z151" s="66">
        <v>482</v>
      </c>
      <c r="AA151" s="66">
        <v>300</v>
      </c>
      <c r="AB151" s="18">
        <v>0</v>
      </c>
      <c r="AC151" s="10">
        <f t="shared" si="30"/>
        <v>5168</v>
      </c>
      <c r="AE151">
        <v>4</v>
      </c>
      <c r="AF151">
        <f t="shared" si="25"/>
        <v>0</v>
      </c>
    </row>
    <row r="152" spans="1:32">
      <c r="A152" s="17">
        <v>146</v>
      </c>
      <c r="B152" s="18" t="s">
        <v>1615</v>
      </c>
      <c r="C152" s="7" t="s">
        <v>913</v>
      </c>
      <c r="D152" s="18" t="s">
        <v>27</v>
      </c>
      <c r="E152" s="18">
        <v>2653</v>
      </c>
      <c r="F152" s="18">
        <v>14</v>
      </c>
      <c r="G152" s="18">
        <v>0</v>
      </c>
      <c r="H152" s="18">
        <v>0</v>
      </c>
      <c r="I152" s="18">
        <f t="shared" si="24"/>
        <v>14</v>
      </c>
      <c r="J152" s="18">
        <v>0</v>
      </c>
      <c r="K152" s="66">
        <v>80</v>
      </c>
      <c r="L152" s="18">
        <v>0</v>
      </c>
      <c r="M152" s="18">
        <f t="shared" si="26"/>
        <v>0</v>
      </c>
      <c r="N152" s="66">
        <v>37</v>
      </c>
      <c r="O152" s="66">
        <v>175</v>
      </c>
      <c r="P152" s="18">
        <v>0</v>
      </c>
      <c r="Q152" s="18">
        <f t="shared" si="27"/>
        <v>0</v>
      </c>
      <c r="R152" s="66">
        <v>88</v>
      </c>
      <c r="S152" s="66">
        <v>16</v>
      </c>
      <c r="T152" s="18">
        <v>0</v>
      </c>
      <c r="U152" s="18">
        <f t="shared" si="28"/>
        <v>2653</v>
      </c>
      <c r="V152" s="66">
        <v>176</v>
      </c>
      <c r="W152" s="66">
        <v>96</v>
      </c>
      <c r="X152" s="18">
        <v>0</v>
      </c>
      <c r="Y152" s="18">
        <f t="shared" si="29"/>
        <v>2653</v>
      </c>
      <c r="Z152" s="66">
        <v>635</v>
      </c>
      <c r="AA152" s="66">
        <v>300</v>
      </c>
      <c r="AB152" s="18">
        <v>0</v>
      </c>
      <c r="AC152" s="10">
        <f t="shared" si="30"/>
        <v>2653</v>
      </c>
      <c r="AE152">
        <v>14</v>
      </c>
      <c r="AF152">
        <f t="shared" si="25"/>
        <v>0</v>
      </c>
    </row>
    <row r="153" spans="1:32">
      <c r="A153" s="17">
        <v>147</v>
      </c>
      <c r="B153" s="18" t="s">
        <v>1615</v>
      </c>
      <c r="C153" s="7" t="s">
        <v>914</v>
      </c>
      <c r="D153" s="18" t="s">
        <v>27</v>
      </c>
      <c r="E153" s="18">
        <v>8957</v>
      </c>
      <c r="F153" s="18">
        <v>6</v>
      </c>
      <c r="G153" s="18">
        <v>0</v>
      </c>
      <c r="H153" s="18">
        <v>0</v>
      </c>
      <c r="I153" s="18">
        <f t="shared" si="24"/>
        <v>6</v>
      </c>
      <c r="J153" s="18">
        <v>0</v>
      </c>
      <c r="K153" s="66">
        <v>80</v>
      </c>
      <c r="L153" s="18">
        <v>0</v>
      </c>
      <c r="M153" s="18">
        <f t="shared" si="26"/>
        <v>0</v>
      </c>
      <c r="N153" s="66">
        <v>15</v>
      </c>
      <c r="O153" s="66">
        <v>175</v>
      </c>
      <c r="P153" s="18">
        <v>0</v>
      </c>
      <c r="Q153" s="18">
        <f t="shared" si="27"/>
        <v>0</v>
      </c>
      <c r="R153" s="66">
        <v>102</v>
      </c>
      <c r="S153" s="66">
        <v>16</v>
      </c>
      <c r="T153" s="18">
        <v>0</v>
      </c>
      <c r="U153" s="18">
        <f t="shared" si="28"/>
        <v>8957</v>
      </c>
      <c r="V153" s="66">
        <v>210</v>
      </c>
      <c r="W153" s="66">
        <v>96</v>
      </c>
      <c r="X153" s="18">
        <v>0</v>
      </c>
      <c r="Y153" s="18">
        <f t="shared" si="29"/>
        <v>8957</v>
      </c>
      <c r="Z153" s="66">
        <v>306</v>
      </c>
      <c r="AA153" s="66">
        <v>300</v>
      </c>
      <c r="AB153" s="18">
        <v>0</v>
      </c>
      <c r="AC153" s="10">
        <f t="shared" si="30"/>
        <v>8957</v>
      </c>
      <c r="AE153">
        <v>6</v>
      </c>
      <c r="AF153">
        <f t="shared" si="25"/>
        <v>0</v>
      </c>
    </row>
    <row r="154" spans="1:32">
      <c r="A154" s="17">
        <v>148</v>
      </c>
      <c r="B154" s="18" t="s">
        <v>1615</v>
      </c>
      <c r="C154" s="7" t="s">
        <v>915</v>
      </c>
      <c r="D154" s="18" t="s">
        <v>27</v>
      </c>
      <c r="E154" s="18">
        <v>6822</v>
      </c>
      <c r="F154" s="18">
        <v>10</v>
      </c>
      <c r="G154" s="18">
        <v>0</v>
      </c>
      <c r="H154" s="18">
        <v>0</v>
      </c>
      <c r="I154" s="18">
        <f t="shared" si="24"/>
        <v>10</v>
      </c>
      <c r="J154" s="18">
        <v>0</v>
      </c>
      <c r="K154" s="66">
        <v>80</v>
      </c>
      <c r="L154" s="18">
        <v>0</v>
      </c>
      <c r="M154" s="18">
        <f t="shared" si="26"/>
        <v>0</v>
      </c>
      <c r="N154" s="66">
        <v>32</v>
      </c>
      <c r="O154" s="66">
        <v>175</v>
      </c>
      <c r="P154" s="18">
        <v>0</v>
      </c>
      <c r="Q154" s="18">
        <f t="shared" si="27"/>
        <v>0</v>
      </c>
      <c r="R154" s="66">
        <v>99</v>
      </c>
      <c r="S154" s="66">
        <v>16</v>
      </c>
      <c r="T154" s="18">
        <v>0</v>
      </c>
      <c r="U154" s="18">
        <f t="shared" si="28"/>
        <v>6822</v>
      </c>
      <c r="V154" s="66">
        <v>211</v>
      </c>
      <c r="W154" s="66">
        <v>96</v>
      </c>
      <c r="X154" s="18">
        <v>0</v>
      </c>
      <c r="Y154" s="18">
        <f t="shared" si="29"/>
        <v>6822</v>
      </c>
      <c r="Z154" s="66">
        <v>452</v>
      </c>
      <c r="AA154" s="66">
        <v>300</v>
      </c>
      <c r="AB154" s="18">
        <v>0</v>
      </c>
      <c r="AC154" s="10">
        <f t="shared" si="30"/>
        <v>6822</v>
      </c>
      <c r="AE154">
        <v>10</v>
      </c>
      <c r="AF154">
        <f t="shared" si="25"/>
        <v>0</v>
      </c>
    </row>
    <row r="155" spans="1:32">
      <c r="A155" s="17">
        <v>149</v>
      </c>
      <c r="B155" s="18" t="s">
        <v>1615</v>
      </c>
      <c r="C155" s="7" t="s">
        <v>916</v>
      </c>
      <c r="D155" s="18" t="s">
        <v>27</v>
      </c>
      <c r="E155" s="18">
        <v>6967</v>
      </c>
      <c r="F155" s="18">
        <v>10</v>
      </c>
      <c r="G155" s="18">
        <v>0</v>
      </c>
      <c r="H155" s="18">
        <v>0</v>
      </c>
      <c r="I155" s="18">
        <f t="shared" si="24"/>
        <v>10</v>
      </c>
      <c r="J155" s="18">
        <v>0</v>
      </c>
      <c r="K155" s="66">
        <v>80</v>
      </c>
      <c r="L155" s="18">
        <v>0</v>
      </c>
      <c r="M155" s="18">
        <f t="shared" si="26"/>
        <v>0</v>
      </c>
      <c r="N155" s="66">
        <v>30</v>
      </c>
      <c r="O155" s="66">
        <v>175</v>
      </c>
      <c r="P155" s="18">
        <v>0</v>
      </c>
      <c r="Q155" s="18">
        <f t="shared" si="27"/>
        <v>0</v>
      </c>
      <c r="R155" s="66">
        <v>124</v>
      </c>
      <c r="S155" s="66">
        <v>16</v>
      </c>
      <c r="T155" s="18">
        <v>0</v>
      </c>
      <c r="U155" s="18">
        <f t="shared" si="28"/>
        <v>6967</v>
      </c>
      <c r="V155" s="66">
        <v>244</v>
      </c>
      <c r="W155" s="66">
        <v>96</v>
      </c>
      <c r="X155" s="18">
        <v>0</v>
      </c>
      <c r="Y155" s="18">
        <f t="shared" si="29"/>
        <v>6967</v>
      </c>
      <c r="Z155" s="66">
        <v>363</v>
      </c>
      <c r="AA155" s="66">
        <v>300</v>
      </c>
      <c r="AB155" s="18">
        <v>0</v>
      </c>
      <c r="AC155" s="10">
        <f t="shared" si="30"/>
        <v>6967</v>
      </c>
      <c r="AE155">
        <v>10</v>
      </c>
      <c r="AF155">
        <f t="shared" si="25"/>
        <v>0</v>
      </c>
    </row>
    <row r="156" spans="1:32">
      <c r="A156" s="17">
        <v>150</v>
      </c>
      <c r="B156" s="18" t="s">
        <v>1615</v>
      </c>
      <c r="C156" s="7" t="s">
        <v>917</v>
      </c>
      <c r="D156" s="18" t="s">
        <v>27</v>
      </c>
      <c r="E156" s="18">
        <v>5804</v>
      </c>
      <c r="F156" s="18">
        <v>10</v>
      </c>
      <c r="G156" s="18">
        <v>0</v>
      </c>
      <c r="H156" s="18">
        <v>0</v>
      </c>
      <c r="I156" s="18">
        <f t="shared" si="24"/>
        <v>10</v>
      </c>
      <c r="J156" s="18">
        <v>0</v>
      </c>
      <c r="K156" s="66">
        <v>80</v>
      </c>
      <c r="L156" s="18">
        <v>0</v>
      </c>
      <c r="M156" s="18">
        <f t="shared" si="26"/>
        <v>0</v>
      </c>
      <c r="N156" s="66">
        <v>35</v>
      </c>
      <c r="O156" s="66">
        <v>175</v>
      </c>
      <c r="P156" s="18">
        <v>0</v>
      </c>
      <c r="Q156" s="18">
        <f t="shared" si="27"/>
        <v>0</v>
      </c>
      <c r="R156" s="66">
        <v>84</v>
      </c>
      <c r="S156" s="66">
        <v>16</v>
      </c>
      <c r="T156" s="18">
        <v>0</v>
      </c>
      <c r="U156" s="18">
        <f t="shared" si="28"/>
        <v>5804</v>
      </c>
      <c r="V156" s="66">
        <v>201</v>
      </c>
      <c r="W156" s="66">
        <v>96</v>
      </c>
      <c r="X156" s="18">
        <v>0</v>
      </c>
      <c r="Y156" s="18">
        <f t="shared" si="29"/>
        <v>5804</v>
      </c>
      <c r="Z156" s="66">
        <v>102</v>
      </c>
      <c r="AA156" s="66">
        <v>300</v>
      </c>
      <c r="AB156" s="18">
        <v>0</v>
      </c>
      <c r="AC156" s="10">
        <f t="shared" si="30"/>
        <v>0</v>
      </c>
      <c r="AE156">
        <v>10</v>
      </c>
      <c r="AF156">
        <f t="shared" si="25"/>
        <v>0</v>
      </c>
    </row>
    <row r="157" spans="1:32">
      <c r="A157" s="17">
        <v>151</v>
      </c>
      <c r="B157" s="18" t="s">
        <v>1615</v>
      </c>
      <c r="C157" s="7" t="s">
        <v>918</v>
      </c>
      <c r="D157" s="18" t="s">
        <v>27</v>
      </c>
      <c r="E157" s="18">
        <v>8209</v>
      </c>
      <c r="F157" s="18">
        <v>7</v>
      </c>
      <c r="G157" s="18">
        <v>0</v>
      </c>
      <c r="H157" s="18">
        <v>0</v>
      </c>
      <c r="I157" s="18">
        <f t="shared" si="24"/>
        <v>7</v>
      </c>
      <c r="J157" s="18">
        <v>0</v>
      </c>
      <c r="K157" s="66">
        <v>80</v>
      </c>
      <c r="L157" s="18">
        <v>0</v>
      </c>
      <c r="M157" s="18">
        <f t="shared" si="26"/>
        <v>0</v>
      </c>
      <c r="N157" s="66">
        <v>43</v>
      </c>
      <c r="O157" s="66">
        <v>175</v>
      </c>
      <c r="P157" s="18">
        <v>0</v>
      </c>
      <c r="Q157" s="18">
        <f t="shared" si="27"/>
        <v>0</v>
      </c>
      <c r="R157" s="66">
        <v>132</v>
      </c>
      <c r="S157" s="66">
        <v>16</v>
      </c>
      <c r="T157" s="18">
        <v>0</v>
      </c>
      <c r="U157" s="18">
        <f t="shared" si="28"/>
        <v>8209</v>
      </c>
      <c r="V157" s="66">
        <v>245</v>
      </c>
      <c r="W157" s="66">
        <v>96</v>
      </c>
      <c r="X157" s="18">
        <v>0</v>
      </c>
      <c r="Y157" s="18">
        <f t="shared" si="29"/>
        <v>8209</v>
      </c>
      <c r="Z157" s="66">
        <v>322</v>
      </c>
      <c r="AA157" s="66">
        <v>300</v>
      </c>
      <c r="AB157" s="18">
        <v>0</v>
      </c>
      <c r="AC157" s="10">
        <f t="shared" si="30"/>
        <v>8209</v>
      </c>
      <c r="AE157">
        <v>7</v>
      </c>
      <c r="AF157">
        <f t="shared" si="25"/>
        <v>0</v>
      </c>
    </row>
    <row r="158" spans="1:32">
      <c r="A158" s="17">
        <v>152</v>
      </c>
      <c r="B158" s="18" t="s">
        <v>1615</v>
      </c>
      <c r="C158" s="7" t="s">
        <v>919</v>
      </c>
      <c r="D158" s="18" t="s">
        <v>27</v>
      </c>
      <c r="E158" s="18">
        <v>9766</v>
      </c>
      <c r="F158" s="18">
        <v>11</v>
      </c>
      <c r="G158" s="18">
        <v>0</v>
      </c>
      <c r="H158" s="18">
        <v>0</v>
      </c>
      <c r="I158" s="18">
        <f t="shared" si="24"/>
        <v>11</v>
      </c>
      <c r="J158" s="18">
        <v>0</v>
      </c>
      <c r="K158" s="66">
        <v>80</v>
      </c>
      <c r="L158" s="18">
        <v>0</v>
      </c>
      <c r="M158" s="18">
        <f t="shared" si="26"/>
        <v>0</v>
      </c>
      <c r="N158" s="66">
        <v>24</v>
      </c>
      <c r="O158" s="66">
        <v>175</v>
      </c>
      <c r="P158" s="18">
        <v>0</v>
      </c>
      <c r="Q158" s="18">
        <f t="shared" si="27"/>
        <v>0</v>
      </c>
      <c r="R158" s="66">
        <v>169</v>
      </c>
      <c r="S158" s="66">
        <v>16</v>
      </c>
      <c r="T158" s="18">
        <v>0</v>
      </c>
      <c r="U158" s="18">
        <f t="shared" si="28"/>
        <v>9766</v>
      </c>
      <c r="V158" s="66">
        <v>364</v>
      </c>
      <c r="W158" s="66">
        <v>96</v>
      </c>
      <c r="X158" s="18">
        <v>0</v>
      </c>
      <c r="Y158" s="18">
        <f t="shared" si="29"/>
        <v>9766</v>
      </c>
      <c r="Z158" s="66">
        <v>297</v>
      </c>
      <c r="AA158" s="66">
        <v>300</v>
      </c>
      <c r="AB158" s="18">
        <v>0</v>
      </c>
      <c r="AC158" s="10">
        <f t="shared" si="30"/>
        <v>0</v>
      </c>
      <c r="AE158">
        <v>11</v>
      </c>
      <c r="AF158">
        <f t="shared" si="25"/>
        <v>0</v>
      </c>
    </row>
    <row r="159" spans="1:32">
      <c r="A159" s="17">
        <v>153</v>
      </c>
      <c r="B159" s="18" t="s">
        <v>1615</v>
      </c>
      <c r="C159" s="7" t="s">
        <v>920</v>
      </c>
      <c r="D159" s="18" t="s">
        <v>27</v>
      </c>
      <c r="E159" s="18">
        <v>5648</v>
      </c>
      <c r="F159" s="18">
        <v>14</v>
      </c>
      <c r="G159" s="18">
        <v>0</v>
      </c>
      <c r="H159" s="18">
        <v>0</v>
      </c>
      <c r="I159" s="18">
        <f t="shared" si="24"/>
        <v>14</v>
      </c>
      <c r="J159" s="18">
        <v>0</v>
      </c>
      <c r="K159" s="66">
        <v>80</v>
      </c>
      <c r="L159" s="18">
        <v>0</v>
      </c>
      <c r="M159" s="18">
        <f t="shared" si="26"/>
        <v>0</v>
      </c>
      <c r="N159" s="66">
        <v>52</v>
      </c>
      <c r="O159" s="66">
        <v>175</v>
      </c>
      <c r="P159" s="18">
        <v>0</v>
      </c>
      <c r="Q159" s="18">
        <f t="shared" si="27"/>
        <v>0</v>
      </c>
      <c r="R159" s="66">
        <v>105</v>
      </c>
      <c r="S159" s="66">
        <v>16</v>
      </c>
      <c r="T159" s="18">
        <v>0</v>
      </c>
      <c r="U159" s="18">
        <f t="shared" si="28"/>
        <v>5648</v>
      </c>
      <c r="V159" s="66">
        <v>196</v>
      </c>
      <c r="W159" s="66">
        <v>96</v>
      </c>
      <c r="X159" s="18">
        <v>0</v>
      </c>
      <c r="Y159" s="18">
        <f t="shared" si="29"/>
        <v>5648</v>
      </c>
      <c r="Z159" s="66">
        <v>233</v>
      </c>
      <c r="AA159" s="66">
        <v>300</v>
      </c>
      <c r="AB159" s="18">
        <v>0</v>
      </c>
      <c r="AC159" s="10">
        <f t="shared" si="30"/>
        <v>0</v>
      </c>
      <c r="AE159">
        <v>14</v>
      </c>
      <c r="AF159">
        <f t="shared" si="25"/>
        <v>0</v>
      </c>
    </row>
    <row r="160" spans="1:32">
      <c r="A160" s="17">
        <v>154</v>
      </c>
      <c r="B160" s="18" t="s">
        <v>1615</v>
      </c>
      <c r="C160" s="7" t="s">
        <v>921</v>
      </c>
      <c r="D160" s="18" t="s">
        <v>27</v>
      </c>
      <c r="E160" s="18">
        <v>11277</v>
      </c>
      <c r="F160" s="18">
        <v>9</v>
      </c>
      <c r="G160" s="18">
        <v>0</v>
      </c>
      <c r="H160" s="18">
        <v>0</v>
      </c>
      <c r="I160" s="18">
        <f t="shared" si="24"/>
        <v>9</v>
      </c>
      <c r="J160" s="18">
        <v>0</v>
      </c>
      <c r="K160" s="66">
        <v>80</v>
      </c>
      <c r="L160" s="18">
        <v>0</v>
      </c>
      <c r="M160" s="18">
        <f t="shared" si="26"/>
        <v>0</v>
      </c>
      <c r="N160" s="66">
        <v>24</v>
      </c>
      <c r="O160" s="66">
        <v>175</v>
      </c>
      <c r="P160" s="18">
        <v>0</v>
      </c>
      <c r="Q160" s="18">
        <f t="shared" si="27"/>
        <v>0</v>
      </c>
      <c r="R160" s="66">
        <v>198</v>
      </c>
      <c r="S160" s="66">
        <v>16</v>
      </c>
      <c r="T160" s="18">
        <v>0</v>
      </c>
      <c r="U160" s="18">
        <f t="shared" si="28"/>
        <v>11277</v>
      </c>
      <c r="V160" s="66">
        <v>364</v>
      </c>
      <c r="W160" s="66">
        <v>96</v>
      </c>
      <c r="X160" s="18">
        <v>0</v>
      </c>
      <c r="Y160" s="18">
        <f t="shared" si="29"/>
        <v>11277</v>
      </c>
      <c r="Z160" s="66">
        <v>288</v>
      </c>
      <c r="AA160" s="66">
        <v>300</v>
      </c>
      <c r="AB160" s="18">
        <v>0</v>
      </c>
      <c r="AC160" s="10">
        <f t="shared" si="30"/>
        <v>0</v>
      </c>
      <c r="AE160">
        <v>9</v>
      </c>
      <c r="AF160">
        <f t="shared" si="25"/>
        <v>0</v>
      </c>
    </row>
    <row r="161" spans="1:32">
      <c r="A161" s="17">
        <v>155</v>
      </c>
      <c r="B161" s="18" t="s">
        <v>1616</v>
      </c>
      <c r="C161" s="7" t="s">
        <v>922</v>
      </c>
      <c r="D161" s="18" t="s">
        <v>27</v>
      </c>
      <c r="E161" s="18">
        <v>2448</v>
      </c>
      <c r="F161" s="18">
        <v>33</v>
      </c>
      <c r="G161" s="18">
        <v>0</v>
      </c>
      <c r="H161" s="18">
        <v>0</v>
      </c>
      <c r="I161" s="18">
        <f t="shared" si="24"/>
        <v>33</v>
      </c>
      <c r="J161" s="18">
        <v>0</v>
      </c>
      <c r="K161" s="66">
        <v>80</v>
      </c>
      <c r="L161" s="18">
        <v>0</v>
      </c>
      <c r="M161" s="18">
        <f t="shared" si="26"/>
        <v>0</v>
      </c>
      <c r="N161" s="66">
        <v>54</v>
      </c>
      <c r="O161" s="66">
        <v>175</v>
      </c>
      <c r="P161" s="18">
        <v>0</v>
      </c>
      <c r="Q161" s="18">
        <f t="shared" si="27"/>
        <v>0</v>
      </c>
      <c r="R161" s="66">
        <v>29</v>
      </c>
      <c r="S161" s="66">
        <v>16</v>
      </c>
      <c r="T161" s="18">
        <v>0</v>
      </c>
      <c r="U161" s="18">
        <f t="shared" si="28"/>
        <v>2448</v>
      </c>
      <c r="V161" s="66">
        <v>49</v>
      </c>
      <c r="W161" s="66">
        <v>96</v>
      </c>
      <c r="X161" s="18">
        <v>0</v>
      </c>
      <c r="Y161" s="18">
        <f t="shared" si="29"/>
        <v>0</v>
      </c>
      <c r="Z161" s="66">
        <v>228</v>
      </c>
      <c r="AA161" s="66">
        <v>300</v>
      </c>
      <c r="AB161" s="18">
        <v>0</v>
      </c>
      <c r="AC161" s="10">
        <f t="shared" si="30"/>
        <v>0</v>
      </c>
      <c r="AE161">
        <v>33</v>
      </c>
      <c r="AF161">
        <f t="shared" si="25"/>
        <v>0</v>
      </c>
    </row>
    <row r="162" spans="1:32">
      <c r="A162" s="17">
        <v>156</v>
      </c>
      <c r="B162" s="18" t="s">
        <v>1616</v>
      </c>
      <c r="C162" s="7" t="s">
        <v>923</v>
      </c>
      <c r="D162" s="18" t="s">
        <v>27</v>
      </c>
      <c r="E162" s="18">
        <v>7106</v>
      </c>
      <c r="F162" s="18">
        <v>22</v>
      </c>
      <c r="G162" s="18">
        <v>0</v>
      </c>
      <c r="H162" s="18">
        <v>0</v>
      </c>
      <c r="I162" s="18">
        <f t="shared" si="24"/>
        <v>22</v>
      </c>
      <c r="J162" s="18">
        <v>0</v>
      </c>
      <c r="K162" s="66">
        <v>80</v>
      </c>
      <c r="L162" s="18">
        <v>0</v>
      </c>
      <c r="M162" s="18">
        <f t="shared" si="26"/>
        <v>0</v>
      </c>
      <c r="N162" s="66">
        <v>29</v>
      </c>
      <c r="O162" s="66">
        <v>175</v>
      </c>
      <c r="P162" s="18">
        <v>0</v>
      </c>
      <c r="Q162" s="18">
        <f t="shared" si="27"/>
        <v>0</v>
      </c>
      <c r="R162" s="66">
        <v>70</v>
      </c>
      <c r="S162" s="66">
        <v>16</v>
      </c>
      <c r="T162" s="18">
        <v>0</v>
      </c>
      <c r="U162" s="18">
        <f t="shared" si="28"/>
        <v>7106</v>
      </c>
      <c r="V162" s="66">
        <v>226</v>
      </c>
      <c r="W162" s="66">
        <v>96</v>
      </c>
      <c r="X162" s="18">
        <v>0</v>
      </c>
      <c r="Y162" s="18">
        <f t="shared" si="29"/>
        <v>7106</v>
      </c>
      <c r="Z162" s="66">
        <v>399</v>
      </c>
      <c r="AA162" s="66">
        <v>300</v>
      </c>
      <c r="AB162" s="18">
        <v>0</v>
      </c>
      <c r="AC162" s="10">
        <f t="shared" si="30"/>
        <v>7106</v>
      </c>
      <c r="AE162">
        <v>22</v>
      </c>
      <c r="AF162">
        <f t="shared" si="25"/>
        <v>0</v>
      </c>
    </row>
    <row r="163" spans="1:32">
      <c r="A163" s="17">
        <v>157</v>
      </c>
      <c r="B163" s="18" t="s">
        <v>1616</v>
      </c>
      <c r="C163" s="7" t="s">
        <v>924</v>
      </c>
      <c r="D163" s="18" t="s">
        <v>27</v>
      </c>
      <c r="E163" s="18">
        <v>4448</v>
      </c>
      <c r="F163" s="18">
        <v>18</v>
      </c>
      <c r="G163" s="18">
        <v>0</v>
      </c>
      <c r="H163" s="18">
        <v>0</v>
      </c>
      <c r="I163" s="18">
        <f t="shared" si="24"/>
        <v>18</v>
      </c>
      <c r="J163" s="18">
        <v>0</v>
      </c>
      <c r="K163" s="66">
        <v>80</v>
      </c>
      <c r="L163" s="18">
        <v>0</v>
      </c>
      <c r="M163" s="18">
        <f t="shared" si="26"/>
        <v>0</v>
      </c>
      <c r="N163" s="66">
        <v>22</v>
      </c>
      <c r="O163" s="66">
        <v>175</v>
      </c>
      <c r="P163" s="18">
        <v>0</v>
      </c>
      <c r="Q163" s="18">
        <f t="shared" si="27"/>
        <v>0</v>
      </c>
      <c r="R163" s="66">
        <v>39</v>
      </c>
      <c r="S163" s="66">
        <v>16</v>
      </c>
      <c r="T163" s="18">
        <v>0</v>
      </c>
      <c r="U163" s="18">
        <f t="shared" si="28"/>
        <v>4448</v>
      </c>
      <c r="V163" s="66">
        <v>85</v>
      </c>
      <c r="W163" s="66">
        <v>96</v>
      </c>
      <c r="X163" s="18">
        <v>0</v>
      </c>
      <c r="Y163" s="18">
        <f t="shared" si="29"/>
        <v>0</v>
      </c>
      <c r="Z163" s="66">
        <v>247</v>
      </c>
      <c r="AA163" s="66">
        <v>300</v>
      </c>
      <c r="AB163" s="18">
        <v>0</v>
      </c>
      <c r="AC163" s="10">
        <f t="shared" si="30"/>
        <v>0</v>
      </c>
      <c r="AE163">
        <v>18</v>
      </c>
      <c r="AF163">
        <f t="shared" si="25"/>
        <v>0</v>
      </c>
    </row>
    <row r="164" spans="1:32">
      <c r="A164" s="17">
        <v>158</v>
      </c>
      <c r="B164" s="18" t="s">
        <v>1616</v>
      </c>
      <c r="C164" s="7" t="s">
        <v>925</v>
      </c>
      <c r="D164" s="18" t="s">
        <v>27</v>
      </c>
      <c r="E164" s="18">
        <v>5953</v>
      </c>
      <c r="F164" s="18">
        <v>8</v>
      </c>
      <c r="G164" s="18">
        <v>0</v>
      </c>
      <c r="H164" s="18">
        <v>0</v>
      </c>
      <c r="I164" s="18">
        <f t="shared" si="24"/>
        <v>8</v>
      </c>
      <c r="J164" s="18">
        <v>0</v>
      </c>
      <c r="K164" s="66">
        <v>80</v>
      </c>
      <c r="L164" s="18">
        <v>0</v>
      </c>
      <c r="M164" s="18">
        <f t="shared" si="26"/>
        <v>0</v>
      </c>
      <c r="N164" s="66">
        <v>16</v>
      </c>
      <c r="O164" s="66">
        <v>175</v>
      </c>
      <c r="P164" s="18">
        <v>0</v>
      </c>
      <c r="Q164" s="18">
        <f t="shared" si="27"/>
        <v>0</v>
      </c>
      <c r="R164" s="66">
        <v>1</v>
      </c>
      <c r="S164" s="66">
        <v>16</v>
      </c>
      <c r="T164" s="18">
        <v>0</v>
      </c>
      <c r="U164" s="18">
        <f t="shared" si="28"/>
        <v>0</v>
      </c>
      <c r="V164" s="66">
        <v>1.3888888888888888E-2</v>
      </c>
      <c r="W164" s="66">
        <v>96</v>
      </c>
      <c r="X164" s="18">
        <v>0</v>
      </c>
      <c r="Y164" s="18">
        <f t="shared" si="29"/>
        <v>0</v>
      </c>
      <c r="Z164" s="66">
        <v>38</v>
      </c>
      <c r="AA164" s="66">
        <v>300</v>
      </c>
      <c r="AB164" s="18">
        <v>0</v>
      </c>
      <c r="AC164" s="10">
        <f t="shared" si="30"/>
        <v>0</v>
      </c>
      <c r="AE164">
        <v>8</v>
      </c>
      <c r="AF164">
        <f t="shared" si="25"/>
        <v>0</v>
      </c>
    </row>
    <row r="165" spans="1:32">
      <c r="A165" s="17">
        <v>159</v>
      </c>
      <c r="B165" s="18" t="s">
        <v>1616</v>
      </c>
      <c r="C165" s="7" t="s">
        <v>926</v>
      </c>
      <c r="D165" s="18" t="s">
        <v>27</v>
      </c>
      <c r="E165" s="18">
        <v>5425</v>
      </c>
      <c r="F165" s="18">
        <v>18</v>
      </c>
      <c r="G165" s="18">
        <v>0</v>
      </c>
      <c r="H165" s="18">
        <v>0</v>
      </c>
      <c r="I165" s="18">
        <f t="shared" si="24"/>
        <v>18</v>
      </c>
      <c r="J165" s="18">
        <v>0</v>
      </c>
      <c r="K165" s="66">
        <v>80</v>
      </c>
      <c r="L165" s="18">
        <v>0</v>
      </c>
      <c r="M165" s="18">
        <f t="shared" si="26"/>
        <v>0</v>
      </c>
      <c r="N165" s="66">
        <v>23</v>
      </c>
      <c r="O165" s="66">
        <v>175</v>
      </c>
      <c r="P165" s="18">
        <v>0</v>
      </c>
      <c r="Q165" s="18">
        <f t="shared" si="27"/>
        <v>0</v>
      </c>
      <c r="R165" s="66">
        <v>65</v>
      </c>
      <c r="S165" s="66">
        <v>16</v>
      </c>
      <c r="T165" s="18">
        <v>0</v>
      </c>
      <c r="U165" s="18">
        <f t="shared" si="28"/>
        <v>5425</v>
      </c>
      <c r="V165" s="66">
        <v>86</v>
      </c>
      <c r="W165" s="66">
        <v>96</v>
      </c>
      <c r="X165" s="18">
        <v>0</v>
      </c>
      <c r="Y165" s="18">
        <f t="shared" si="29"/>
        <v>0</v>
      </c>
      <c r="Z165" s="66">
        <v>250</v>
      </c>
      <c r="AA165" s="66">
        <v>300</v>
      </c>
      <c r="AB165" s="18">
        <v>0</v>
      </c>
      <c r="AC165" s="10">
        <f t="shared" si="30"/>
        <v>0</v>
      </c>
      <c r="AE165">
        <v>18</v>
      </c>
      <c r="AF165">
        <f t="shared" si="25"/>
        <v>0</v>
      </c>
    </row>
    <row r="166" spans="1:32">
      <c r="A166" s="17">
        <v>160</v>
      </c>
      <c r="B166" s="18" t="s">
        <v>1616</v>
      </c>
      <c r="C166" s="7" t="s">
        <v>927</v>
      </c>
      <c r="D166" s="18" t="s">
        <v>27</v>
      </c>
      <c r="E166" s="18">
        <v>5280</v>
      </c>
      <c r="F166" s="18">
        <v>16</v>
      </c>
      <c r="G166" s="18">
        <v>0</v>
      </c>
      <c r="H166" s="18">
        <v>0</v>
      </c>
      <c r="I166" s="18">
        <f t="shared" si="24"/>
        <v>16</v>
      </c>
      <c r="J166" s="18">
        <v>0</v>
      </c>
      <c r="K166" s="66">
        <v>80</v>
      </c>
      <c r="L166" s="18">
        <v>0</v>
      </c>
      <c r="M166" s="18">
        <f t="shared" si="26"/>
        <v>0</v>
      </c>
      <c r="N166" s="66">
        <v>11</v>
      </c>
      <c r="O166" s="66">
        <v>175</v>
      </c>
      <c r="P166" s="18">
        <v>0</v>
      </c>
      <c r="Q166" s="18">
        <f t="shared" si="27"/>
        <v>0</v>
      </c>
      <c r="R166" s="66">
        <v>18</v>
      </c>
      <c r="S166" s="66">
        <v>16</v>
      </c>
      <c r="T166" s="18">
        <v>0</v>
      </c>
      <c r="U166" s="18">
        <f t="shared" si="28"/>
        <v>5280</v>
      </c>
      <c r="V166" s="66">
        <v>32</v>
      </c>
      <c r="W166" s="66">
        <v>96</v>
      </c>
      <c r="X166" s="18">
        <v>0</v>
      </c>
      <c r="Y166" s="18">
        <f t="shared" si="29"/>
        <v>0</v>
      </c>
      <c r="Z166" s="66">
        <v>272</v>
      </c>
      <c r="AA166" s="66">
        <v>300</v>
      </c>
      <c r="AB166" s="18">
        <v>0</v>
      </c>
      <c r="AC166" s="10">
        <f t="shared" si="30"/>
        <v>0</v>
      </c>
      <c r="AE166">
        <v>16</v>
      </c>
      <c r="AF166">
        <f t="shared" si="25"/>
        <v>0</v>
      </c>
    </row>
    <row r="167" spans="1:32">
      <c r="A167" s="17">
        <v>161</v>
      </c>
      <c r="B167" s="18" t="s">
        <v>1616</v>
      </c>
      <c r="C167" s="7" t="s">
        <v>928</v>
      </c>
      <c r="D167" s="18" t="s">
        <v>27</v>
      </c>
      <c r="E167" s="18">
        <v>2516</v>
      </c>
      <c r="F167" s="18">
        <v>22</v>
      </c>
      <c r="G167" s="18">
        <v>0</v>
      </c>
      <c r="H167" s="18">
        <v>0</v>
      </c>
      <c r="I167" s="18">
        <f t="shared" si="24"/>
        <v>22</v>
      </c>
      <c r="J167" s="18">
        <v>0</v>
      </c>
      <c r="K167" s="66">
        <v>80</v>
      </c>
      <c r="L167" s="18">
        <v>0</v>
      </c>
      <c r="M167" s="18">
        <f t="shared" si="26"/>
        <v>0</v>
      </c>
      <c r="N167" s="66">
        <v>29</v>
      </c>
      <c r="O167" s="66">
        <v>175</v>
      </c>
      <c r="P167" s="18">
        <v>0</v>
      </c>
      <c r="Q167" s="18">
        <f t="shared" si="27"/>
        <v>0</v>
      </c>
      <c r="R167" s="66">
        <v>70</v>
      </c>
      <c r="S167" s="66">
        <v>16</v>
      </c>
      <c r="T167" s="18">
        <v>0</v>
      </c>
      <c r="U167" s="18">
        <f t="shared" si="28"/>
        <v>2516</v>
      </c>
      <c r="V167" s="66">
        <v>90</v>
      </c>
      <c r="W167" s="66">
        <v>96</v>
      </c>
      <c r="X167" s="18">
        <v>0</v>
      </c>
      <c r="Y167" s="18">
        <f t="shared" si="29"/>
        <v>0</v>
      </c>
      <c r="Z167" s="66">
        <v>90</v>
      </c>
      <c r="AA167" s="66">
        <v>300</v>
      </c>
      <c r="AB167" s="18">
        <v>0</v>
      </c>
      <c r="AC167" s="10">
        <f t="shared" si="30"/>
        <v>0</v>
      </c>
      <c r="AE167">
        <v>22</v>
      </c>
      <c r="AF167">
        <f t="shared" si="25"/>
        <v>0</v>
      </c>
    </row>
    <row r="168" spans="1:32">
      <c r="A168" s="17">
        <v>162</v>
      </c>
      <c r="B168" s="18" t="s">
        <v>1616</v>
      </c>
      <c r="C168" s="7" t="s">
        <v>929</v>
      </c>
      <c r="D168" s="18" t="s">
        <v>27</v>
      </c>
      <c r="E168" s="18">
        <v>6932</v>
      </c>
      <c r="F168" s="18">
        <v>16</v>
      </c>
      <c r="G168" s="18">
        <v>0</v>
      </c>
      <c r="H168" s="18">
        <v>0</v>
      </c>
      <c r="I168" s="18">
        <f t="shared" si="24"/>
        <v>16</v>
      </c>
      <c r="J168" s="18">
        <v>0</v>
      </c>
      <c r="K168" s="66">
        <v>80</v>
      </c>
      <c r="L168" s="18">
        <v>0</v>
      </c>
      <c r="M168" s="18">
        <f t="shared" si="26"/>
        <v>0</v>
      </c>
      <c r="N168" s="66">
        <v>24</v>
      </c>
      <c r="O168" s="66">
        <v>175</v>
      </c>
      <c r="P168" s="18">
        <v>0</v>
      </c>
      <c r="Q168" s="18">
        <f t="shared" si="27"/>
        <v>0</v>
      </c>
      <c r="R168" s="66">
        <v>85</v>
      </c>
      <c r="S168" s="66">
        <v>16</v>
      </c>
      <c r="T168" s="18">
        <v>0</v>
      </c>
      <c r="U168" s="18">
        <f t="shared" si="28"/>
        <v>6932</v>
      </c>
      <c r="V168" s="66">
        <v>240</v>
      </c>
      <c r="W168" s="66">
        <v>96</v>
      </c>
      <c r="X168" s="18">
        <v>0</v>
      </c>
      <c r="Y168" s="18">
        <f t="shared" si="29"/>
        <v>6932</v>
      </c>
      <c r="Z168" s="66">
        <v>309</v>
      </c>
      <c r="AA168" s="66">
        <v>300</v>
      </c>
      <c r="AB168" s="18">
        <v>0</v>
      </c>
      <c r="AC168" s="10">
        <f t="shared" si="30"/>
        <v>6932</v>
      </c>
      <c r="AE168">
        <v>16</v>
      </c>
      <c r="AF168">
        <f t="shared" si="25"/>
        <v>0</v>
      </c>
    </row>
    <row r="169" spans="1:32">
      <c r="A169" s="17">
        <v>163</v>
      </c>
      <c r="B169" s="18" t="s">
        <v>1616</v>
      </c>
      <c r="C169" s="7" t="s">
        <v>930</v>
      </c>
      <c r="D169" s="18" t="s">
        <v>27</v>
      </c>
      <c r="E169" s="18">
        <v>5702</v>
      </c>
      <c r="F169" s="18">
        <v>18</v>
      </c>
      <c r="G169" s="18">
        <v>0</v>
      </c>
      <c r="H169" s="18">
        <v>0</v>
      </c>
      <c r="I169" s="18">
        <f t="shared" si="24"/>
        <v>18</v>
      </c>
      <c r="J169" s="18">
        <v>0</v>
      </c>
      <c r="K169" s="66">
        <v>80</v>
      </c>
      <c r="L169" s="18">
        <v>0</v>
      </c>
      <c r="M169" s="18">
        <f t="shared" si="26"/>
        <v>0</v>
      </c>
      <c r="N169" s="66">
        <v>24</v>
      </c>
      <c r="O169" s="66">
        <v>175</v>
      </c>
      <c r="P169" s="18">
        <v>0</v>
      </c>
      <c r="Q169" s="18">
        <f t="shared" si="27"/>
        <v>0</v>
      </c>
      <c r="R169" s="66">
        <v>95</v>
      </c>
      <c r="S169" s="66">
        <v>16</v>
      </c>
      <c r="T169" s="18">
        <v>0</v>
      </c>
      <c r="U169" s="18">
        <f t="shared" si="28"/>
        <v>5702</v>
      </c>
      <c r="V169" s="66">
        <v>215</v>
      </c>
      <c r="W169" s="66">
        <v>96</v>
      </c>
      <c r="X169" s="18">
        <v>0</v>
      </c>
      <c r="Y169" s="18">
        <f t="shared" si="29"/>
        <v>5702</v>
      </c>
      <c r="Z169" s="66">
        <v>457</v>
      </c>
      <c r="AA169" s="66">
        <v>300</v>
      </c>
      <c r="AB169" s="18">
        <v>0</v>
      </c>
      <c r="AC169" s="10">
        <f t="shared" si="30"/>
        <v>5702</v>
      </c>
      <c r="AE169">
        <v>18</v>
      </c>
      <c r="AF169">
        <f t="shared" si="25"/>
        <v>0</v>
      </c>
    </row>
    <row r="170" spans="1:32">
      <c r="A170" s="17">
        <v>164</v>
      </c>
      <c r="B170" s="18" t="s">
        <v>1616</v>
      </c>
      <c r="C170" s="7" t="s">
        <v>931</v>
      </c>
      <c r="D170" s="18" t="s">
        <v>27</v>
      </c>
      <c r="E170" s="18">
        <v>6182</v>
      </c>
      <c r="F170" s="18">
        <v>24</v>
      </c>
      <c r="G170" s="18">
        <v>0</v>
      </c>
      <c r="H170" s="18">
        <v>0</v>
      </c>
      <c r="I170" s="18">
        <f t="shared" si="24"/>
        <v>24</v>
      </c>
      <c r="J170" s="18">
        <v>0</v>
      </c>
      <c r="K170" s="66">
        <v>80</v>
      </c>
      <c r="L170" s="18">
        <v>0</v>
      </c>
      <c r="M170" s="18">
        <f t="shared" si="26"/>
        <v>0</v>
      </c>
      <c r="N170" s="66">
        <v>25</v>
      </c>
      <c r="O170" s="66">
        <v>175</v>
      </c>
      <c r="P170" s="18">
        <v>0</v>
      </c>
      <c r="Q170" s="18">
        <f t="shared" si="27"/>
        <v>0</v>
      </c>
      <c r="R170" s="66">
        <v>90</v>
      </c>
      <c r="S170" s="66">
        <v>16</v>
      </c>
      <c r="T170" s="18">
        <v>0</v>
      </c>
      <c r="U170" s="18">
        <f t="shared" si="28"/>
        <v>6182</v>
      </c>
      <c r="V170" s="66">
        <v>210</v>
      </c>
      <c r="W170" s="66">
        <v>96</v>
      </c>
      <c r="X170" s="18">
        <v>0</v>
      </c>
      <c r="Y170" s="18">
        <f t="shared" si="29"/>
        <v>6182</v>
      </c>
      <c r="Z170" s="66">
        <v>353</v>
      </c>
      <c r="AA170" s="66">
        <v>300</v>
      </c>
      <c r="AB170" s="18">
        <v>0</v>
      </c>
      <c r="AC170" s="10">
        <f t="shared" si="30"/>
        <v>6182</v>
      </c>
      <c r="AE170">
        <v>24</v>
      </c>
      <c r="AF170">
        <f t="shared" si="25"/>
        <v>0</v>
      </c>
    </row>
    <row r="171" spans="1:32">
      <c r="A171" s="17">
        <v>165</v>
      </c>
      <c r="B171" s="18" t="s">
        <v>1616</v>
      </c>
      <c r="C171" s="7" t="s">
        <v>932</v>
      </c>
      <c r="D171" s="18" t="s">
        <v>27</v>
      </c>
      <c r="E171" s="18">
        <v>4513</v>
      </c>
      <c r="F171" s="18">
        <v>20</v>
      </c>
      <c r="G171" s="18">
        <v>0</v>
      </c>
      <c r="H171" s="18">
        <v>0</v>
      </c>
      <c r="I171" s="18">
        <f t="shared" si="24"/>
        <v>20</v>
      </c>
      <c r="J171" s="18">
        <v>0</v>
      </c>
      <c r="K171" s="66">
        <v>80</v>
      </c>
      <c r="L171" s="18">
        <v>0</v>
      </c>
      <c r="M171" s="18">
        <f t="shared" si="26"/>
        <v>0</v>
      </c>
      <c r="N171" s="66">
        <v>45</v>
      </c>
      <c r="O171" s="66">
        <v>175</v>
      </c>
      <c r="P171" s="18">
        <v>0</v>
      </c>
      <c r="Q171" s="18">
        <f t="shared" si="27"/>
        <v>0</v>
      </c>
      <c r="R171" s="66">
        <v>24</v>
      </c>
      <c r="S171" s="66">
        <v>16</v>
      </c>
      <c r="T171" s="18">
        <v>0</v>
      </c>
      <c r="U171" s="18">
        <f t="shared" si="28"/>
        <v>4513</v>
      </c>
      <c r="V171" s="66">
        <v>2.1666666666666665</v>
      </c>
      <c r="W171" s="66">
        <v>96</v>
      </c>
      <c r="X171" s="18">
        <v>0</v>
      </c>
      <c r="Y171" s="18">
        <f t="shared" si="29"/>
        <v>0</v>
      </c>
      <c r="Z171" s="66">
        <v>498</v>
      </c>
      <c r="AA171" s="66">
        <v>300</v>
      </c>
      <c r="AB171" s="18">
        <v>0</v>
      </c>
      <c r="AC171" s="10">
        <f t="shared" si="30"/>
        <v>4513</v>
      </c>
      <c r="AE171">
        <v>20</v>
      </c>
      <c r="AF171">
        <f t="shared" si="25"/>
        <v>0</v>
      </c>
    </row>
    <row r="172" spans="1:32">
      <c r="A172" s="17">
        <v>166</v>
      </c>
      <c r="B172" s="18" t="s">
        <v>1616</v>
      </c>
      <c r="C172" s="7" t="s">
        <v>933</v>
      </c>
      <c r="D172" s="18" t="s">
        <v>27</v>
      </c>
      <c r="E172" s="18">
        <v>4313</v>
      </c>
      <c r="F172" s="18">
        <v>28</v>
      </c>
      <c r="G172" s="18">
        <v>0</v>
      </c>
      <c r="H172" s="18">
        <v>0</v>
      </c>
      <c r="I172" s="18">
        <f t="shared" si="24"/>
        <v>28</v>
      </c>
      <c r="J172" s="18">
        <v>0</v>
      </c>
      <c r="K172" s="66">
        <v>80</v>
      </c>
      <c r="L172" s="18">
        <v>0</v>
      </c>
      <c r="M172" s="18">
        <f t="shared" si="26"/>
        <v>0</v>
      </c>
      <c r="N172" s="66">
        <v>58</v>
      </c>
      <c r="O172" s="66">
        <v>175</v>
      </c>
      <c r="P172" s="18">
        <v>0</v>
      </c>
      <c r="Q172" s="18">
        <f t="shared" si="27"/>
        <v>0</v>
      </c>
      <c r="R172" s="66">
        <v>33</v>
      </c>
      <c r="S172" s="66">
        <v>16</v>
      </c>
      <c r="T172" s="18">
        <v>0</v>
      </c>
      <c r="U172" s="18">
        <f t="shared" si="28"/>
        <v>4313</v>
      </c>
      <c r="V172" s="66">
        <v>2.5833333333333335</v>
      </c>
      <c r="W172" s="66">
        <v>96</v>
      </c>
      <c r="X172" s="18">
        <v>0</v>
      </c>
      <c r="Y172" s="18">
        <f t="shared" si="29"/>
        <v>0</v>
      </c>
      <c r="Z172" s="66">
        <v>652</v>
      </c>
      <c r="AA172" s="66">
        <v>300</v>
      </c>
      <c r="AB172" s="18">
        <v>0</v>
      </c>
      <c r="AC172" s="10">
        <f t="shared" si="30"/>
        <v>4313</v>
      </c>
      <c r="AE172">
        <v>28</v>
      </c>
      <c r="AF172">
        <f t="shared" si="25"/>
        <v>0</v>
      </c>
    </row>
    <row r="173" spans="1:32">
      <c r="A173" s="17">
        <v>167</v>
      </c>
      <c r="B173" s="18" t="s">
        <v>1616</v>
      </c>
      <c r="C173" s="7" t="s">
        <v>934</v>
      </c>
      <c r="D173" s="18" t="s">
        <v>27</v>
      </c>
      <c r="E173" s="18">
        <v>3535</v>
      </c>
      <c r="F173" s="18">
        <v>12</v>
      </c>
      <c r="G173" s="18">
        <v>0</v>
      </c>
      <c r="H173" s="18">
        <v>0</v>
      </c>
      <c r="I173" s="18">
        <f t="shared" si="24"/>
        <v>12</v>
      </c>
      <c r="J173" s="18">
        <v>0</v>
      </c>
      <c r="K173" s="66">
        <v>80</v>
      </c>
      <c r="L173" s="18">
        <v>0</v>
      </c>
      <c r="M173" s="18">
        <f t="shared" si="26"/>
        <v>0</v>
      </c>
      <c r="N173" s="66">
        <v>23</v>
      </c>
      <c r="O173" s="66">
        <v>175</v>
      </c>
      <c r="P173" s="18">
        <v>0</v>
      </c>
      <c r="Q173" s="18">
        <f t="shared" si="27"/>
        <v>0</v>
      </c>
      <c r="R173" s="66">
        <v>12</v>
      </c>
      <c r="S173" s="66">
        <v>16</v>
      </c>
      <c r="T173" s="18">
        <v>0</v>
      </c>
      <c r="U173" s="18">
        <f t="shared" si="28"/>
        <v>0</v>
      </c>
      <c r="V173" s="66">
        <v>1.3333333333333333</v>
      </c>
      <c r="W173" s="66">
        <v>96</v>
      </c>
      <c r="X173" s="18">
        <v>0</v>
      </c>
      <c r="Y173" s="18">
        <f t="shared" si="29"/>
        <v>0</v>
      </c>
      <c r="Z173" s="66">
        <v>497</v>
      </c>
      <c r="AA173" s="66">
        <v>300</v>
      </c>
      <c r="AB173" s="18">
        <v>0</v>
      </c>
      <c r="AC173" s="10">
        <f t="shared" si="30"/>
        <v>3535</v>
      </c>
      <c r="AE173">
        <v>12</v>
      </c>
      <c r="AF173">
        <f t="shared" si="25"/>
        <v>0</v>
      </c>
    </row>
    <row r="174" spans="1:32">
      <c r="A174" s="17">
        <v>168</v>
      </c>
      <c r="B174" s="18" t="s">
        <v>1616</v>
      </c>
      <c r="C174" s="7" t="s">
        <v>935</v>
      </c>
      <c r="D174" s="18" t="s">
        <v>27</v>
      </c>
      <c r="E174" s="18">
        <v>4601</v>
      </c>
      <c r="F174" s="18">
        <v>7</v>
      </c>
      <c r="G174" s="18">
        <v>0</v>
      </c>
      <c r="H174" s="18">
        <v>0</v>
      </c>
      <c r="I174" s="18">
        <f t="shared" si="24"/>
        <v>7</v>
      </c>
      <c r="J174" s="18">
        <v>0</v>
      </c>
      <c r="K174" s="66">
        <v>80</v>
      </c>
      <c r="L174" s="18">
        <v>0</v>
      </c>
      <c r="M174" s="18">
        <f t="shared" si="26"/>
        <v>0</v>
      </c>
      <c r="N174" s="66">
        <v>11</v>
      </c>
      <c r="O174" s="66">
        <v>175</v>
      </c>
      <c r="P174" s="18">
        <v>0</v>
      </c>
      <c r="Q174" s="18">
        <f t="shared" si="27"/>
        <v>0</v>
      </c>
      <c r="R174" s="66">
        <v>35</v>
      </c>
      <c r="S174" s="66">
        <v>16</v>
      </c>
      <c r="T174" s="18">
        <v>0</v>
      </c>
      <c r="U174" s="18">
        <f t="shared" si="28"/>
        <v>4601</v>
      </c>
      <c r="V174" s="66">
        <v>69</v>
      </c>
      <c r="W174" s="66">
        <v>96</v>
      </c>
      <c r="X174" s="18">
        <v>0</v>
      </c>
      <c r="Y174" s="18">
        <f t="shared" si="29"/>
        <v>0</v>
      </c>
      <c r="Z174" s="66">
        <v>232</v>
      </c>
      <c r="AA174" s="66">
        <v>300</v>
      </c>
      <c r="AB174" s="18">
        <v>0</v>
      </c>
      <c r="AC174" s="10">
        <f t="shared" si="30"/>
        <v>0</v>
      </c>
      <c r="AE174">
        <v>7</v>
      </c>
      <c r="AF174">
        <f t="shared" si="25"/>
        <v>0</v>
      </c>
    </row>
    <row r="175" spans="1:32">
      <c r="A175" s="17">
        <v>169</v>
      </c>
      <c r="B175" s="18" t="s">
        <v>1616</v>
      </c>
      <c r="C175" s="7" t="s">
        <v>936</v>
      </c>
      <c r="D175" s="18" t="s">
        <v>27</v>
      </c>
      <c r="E175" s="18">
        <v>4919</v>
      </c>
      <c r="F175" s="18">
        <v>17</v>
      </c>
      <c r="G175" s="18">
        <v>0</v>
      </c>
      <c r="H175" s="18">
        <v>0</v>
      </c>
      <c r="I175" s="18">
        <f t="shared" si="24"/>
        <v>17</v>
      </c>
      <c r="J175" s="18">
        <v>0</v>
      </c>
      <c r="K175" s="66">
        <v>80</v>
      </c>
      <c r="L175" s="18">
        <v>0</v>
      </c>
      <c r="M175" s="18">
        <f t="shared" si="26"/>
        <v>0</v>
      </c>
      <c r="N175" s="66">
        <v>16</v>
      </c>
      <c r="O175" s="66">
        <v>175</v>
      </c>
      <c r="P175" s="18">
        <v>0</v>
      </c>
      <c r="Q175" s="18">
        <f t="shared" si="27"/>
        <v>0</v>
      </c>
      <c r="R175" s="66">
        <v>29</v>
      </c>
      <c r="S175" s="66">
        <v>16</v>
      </c>
      <c r="T175" s="18">
        <v>0</v>
      </c>
      <c r="U175" s="18">
        <f t="shared" si="28"/>
        <v>4919</v>
      </c>
      <c r="V175" s="66">
        <v>65</v>
      </c>
      <c r="W175" s="66">
        <v>96</v>
      </c>
      <c r="X175" s="18">
        <v>0</v>
      </c>
      <c r="Y175" s="18">
        <f t="shared" si="29"/>
        <v>0</v>
      </c>
      <c r="Z175" s="66">
        <v>242</v>
      </c>
      <c r="AA175" s="66">
        <v>300</v>
      </c>
      <c r="AB175" s="18">
        <v>0</v>
      </c>
      <c r="AC175" s="10">
        <f t="shared" si="30"/>
        <v>0</v>
      </c>
      <c r="AE175">
        <v>17</v>
      </c>
      <c r="AF175">
        <f t="shared" si="25"/>
        <v>0</v>
      </c>
    </row>
    <row r="176" spans="1:32">
      <c r="A176" s="17">
        <v>170</v>
      </c>
      <c r="B176" s="18" t="s">
        <v>1616</v>
      </c>
      <c r="C176" s="7" t="s">
        <v>937</v>
      </c>
      <c r="D176" s="18" t="s">
        <v>27</v>
      </c>
      <c r="E176" s="18">
        <v>7383</v>
      </c>
      <c r="F176" s="18">
        <v>4</v>
      </c>
      <c r="G176" s="18">
        <v>0</v>
      </c>
      <c r="H176" s="18">
        <v>0</v>
      </c>
      <c r="I176" s="18">
        <f t="shared" si="24"/>
        <v>4</v>
      </c>
      <c r="J176" s="18">
        <v>0</v>
      </c>
      <c r="K176" s="66">
        <v>80</v>
      </c>
      <c r="L176" s="18">
        <v>0</v>
      </c>
      <c r="M176" s="18">
        <f t="shared" si="26"/>
        <v>0</v>
      </c>
      <c r="N176" s="66">
        <v>9</v>
      </c>
      <c r="O176" s="66">
        <v>175</v>
      </c>
      <c r="P176" s="18">
        <v>0</v>
      </c>
      <c r="Q176" s="18">
        <f t="shared" si="27"/>
        <v>0</v>
      </c>
      <c r="R176" s="66">
        <v>3</v>
      </c>
      <c r="S176" s="66">
        <v>16</v>
      </c>
      <c r="T176" s="18">
        <v>0</v>
      </c>
      <c r="U176" s="18">
        <f t="shared" si="28"/>
        <v>0</v>
      </c>
      <c r="V176" s="66">
        <v>2</v>
      </c>
      <c r="W176" s="66">
        <v>96</v>
      </c>
      <c r="X176" s="18">
        <v>0</v>
      </c>
      <c r="Y176" s="18">
        <f t="shared" si="29"/>
        <v>0</v>
      </c>
      <c r="Z176" s="66">
        <v>113</v>
      </c>
      <c r="AA176" s="66">
        <v>300</v>
      </c>
      <c r="AB176" s="18">
        <v>0</v>
      </c>
      <c r="AC176" s="10">
        <f t="shared" si="30"/>
        <v>0</v>
      </c>
      <c r="AE176">
        <v>4</v>
      </c>
      <c r="AF176">
        <f t="shared" si="25"/>
        <v>0</v>
      </c>
    </row>
    <row r="177" spans="1:32">
      <c r="A177" s="17">
        <v>171</v>
      </c>
      <c r="B177" s="18" t="s">
        <v>1616</v>
      </c>
      <c r="C177" s="7" t="s">
        <v>938</v>
      </c>
      <c r="D177" s="18" t="s">
        <v>27</v>
      </c>
      <c r="E177" s="18">
        <v>7477</v>
      </c>
      <c r="F177" s="18">
        <v>18</v>
      </c>
      <c r="G177" s="18">
        <v>0</v>
      </c>
      <c r="H177" s="18">
        <v>0</v>
      </c>
      <c r="I177" s="18">
        <f t="shared" si="24"/>
        <v>18</v>
      </c>
      <c r="J177" s="18">
        <v>0</v>
      </c>
      <c r="K177" s="66">
        <v>80</v>
      </c>
      <c r="L177" s="18">
        <v>0</v>
      </c>
      <c r="M177" s="18">
        <f t="shared" si="26"/>
        <v>0</v>
      </c>
      <c r="N177" s="66">
        <v>39</v>
      </c>
      <c r="O177" s="66">
        <v>175</v>
      </c>
      <c r="P177" s="18">
        <v>0</v>
      </c>
      <c r="Q177" s="18">
        <f t="shared" si="27"/>
        <v>0</v>
      </c>
      <c r="R177" s="66">
        <v>18</v>
      </c>
      <c r="S177" s="66">
        <v>16</v>
      </c>
      <c r="T177" s="18">
        <v>0</v>
      </c>
      <c r="U177" s="18">
        <f t="shared" si="28"/>
        <v>7477</v>
      </c>
      <c r="V177" s="66">
        <v>71</v>
      </c>
      <c r="W177" s="66">
        <v>96</v>
      </c>
      <c r="X177" s="18">
        <v>0</v>
      </c>
      <c r="Y177" s="18">
        <f t="shared" si="29"/>
        <v>0</v>
      </c>
      <c r="Z177" s="66">
        <v>407</v>
      </c>
      <c r="AA177" s="66">
        <v>300</v>
      </c>
      <c r="AB177" s="18">
        <v>0</v>
      </c>
      <c r="AC177" s="10">
        <f t="shared" si="30"/>
        <v>7477</v>
      </c>
      <c r="AE177">
        <v>18</v>
      </c>
      <c r="AF177">
        <f t="shared" si="25"/>
        <v>0</v>
      </c>
    </row>
    <row r="178" spans="1:32">
      <c r="A178" s="17">
        <v>172</v>
      </c>
      <c r="B178" s="18" t="s">
        <v>1616</v>
      </c>
      <c r="C178" s="7" t="s">
        <v>939</v>
      </c>
      <c r="D178" s="18" t="s">
        <v>27</v>
      </c>
      <c r="E178" s="18">
        <v>10038</v>
      </c>
      <c r="F178" s="18">
        <v>11</v>
      </c>
      <c r="G178" s="18">
        <v>0</v>
      </c>
      <c r="H178" s="18">
        <v>0</v>
      </c>
      <c r="I178" s="18">
        <f t="shared" si="24"/>
        <v>11</v>
      </c>
      <c r="J178" s="18">
        <v>0</v>
      </c>
      <c r="K178" s="66">
        <v>80</v>
      </c>
      <c r="L178" s="18">
        <v>0</v>
      </c>
      <c r="M178" s="18">
        <f t="shared" si="26"/>
        <v>0</v>
      </c>
      <c r="N178" s="66">
        <v>24</v>
      </c>
      <c r="O178" s="66">
        <v>175</v>
      </c>
      <c r="P178" s="18">
        <v>0</v>
      </c>
      <c r="Q178" s="18">
        <f t="shared" si="27"/>
        <v>0</v>
      </c>
      <c r="R178" s="66">
        <v>26</v>
      </c>
      <c r="S178" s="66">
        <v>16</v>
      </c>
      <c r="T178" s="18">
        <v>0</v>
      </c>
      <c r="U178" s="18">
        <f t="shared" si="28"/>
        <v>10038</v>
      </c>
      <c r="V178" s="66">
        <v>90</v>
      </c>
      <c r="W178" s="66">
        <v>96</v>
      </c>
      <c r="X178" s="18">
        <v>0</v>
      </c>
      <c r="Y178" s="18">
        <f t="shared" si="29"/>
        <v>0</v>
      </c>
      <c r="Z178" s="66">
        <v>403</v>
      </c>
      <c r="AA178" s="66">
        <v>300</v>
      </c>
      <c r="AB178" s="18">
        <v>0</v>
      </c>
      <c r="AC178" s="10">
        <f t="shared" si="30"/>
        <v>10038</v>
      </c>
      <c r="AE178">
        <v>11</v>
      </c>
      <c r="AF178">
        <f t="shared" si="25"/>
        <v>0</v>
      </c>
    </row>
    <row r="179" spans="1:32">
      <c r="A179" s="17">
        <v>173</v>
      </c>
      <c r="B179" s="18" t="s">
        <v>1616</v>
      </c>
      <c r="C179" s="7" t="s">
        <v>940</v>
      </c>
      <c r="D179" s="18" t="s">
        <v>27</v>
      </c>
      <c r="E179" s="18">
        <v>5005</v>
      </c>
      <c r="F179" s="18">
        <v>11</v>
      </c>
      <c r="G179" s="18">
        <v>0</v>
      </c>
      <c r="H179" s="18">
        <v>0</v>
      </c>
      <c r="I179" s="18">
        <f t="shared" si="24"/>
        <v>11</v>
      </c>
      <c r="J179" s="18">
        <v>0</v>
      </c>
      <c r="K179" s="66">
        <v>80</v>
      </c>
      <c r="L179" s="18">
        <v>0</v>
      </c>
      <c r="M179" s="18">
        <f t="shared" si="26"/>
        <v>0</v>
      </c>
      <c r="N179" s="66">
        <v>7</v>
      </c>
      <c r="O179" s="66">
        <v>175</v>
      </c>
      <c r="P179" s="18">
        <v>0</v>
      </c>
      <c r="Q179" s="18">
        <f t="shared" si="27"/>
        <v>0</v>
      </c>
      <c r="R179" s="66">
        <v>22</v>
      </c>
      <c r="S179" s="66">
        <v>16</v>
      </c>
      <c r="T179" s="18">
        <v>0</v>
      </c>
      <c r="U179" s="18">
        <f t="shared" si="28"/>
        <v>5005</v>
      </c>
      <c r="V179" s="66">
        <v>28</v>
      </c>
      <c r="W179" s="66">
        <v>96</v>
      </c>
      <c r="X179" s="18">
        <v>0</v>
      </c>
      <c r="Y179" s="18">
        <f t="shared" si="29"/>
        <v>0</v>
      </c>
      <c r="Z179" s="66">
        <v>105</v>
      </c>
      <c r="AA179" s="66">
        <v>300</v>
      </c>
      <c r="AB179" s="18">
        <v>0</v>
      </c>
      <c r="AC179" s="10">
        <f t="shared" si="30"/>
        <v>0</v>
      </c>
      <c r="AE179">
        <v>11</v>
      </c>
      <c r="AF179">
        <f t="shared" si="25"/>
        <v>0</v>
      </c>
    </row>
    <row r="180" spans="1:32">
      <c r="A180" s="17">
        <v>174</v>
      </c>
      <c r="B180" s="18" t="s">
        <v>1616</v>
      </c>
      <c r="C180" s="7" t="s">
        <v>941</v>
      </c>
      <c r="D180" s="18" t="s">
        <v>27</v>
      </c>
      <c r="E180" s="18">
        <v>4517</v>
      </c>
      <c r="F180" s="18">
        <v>19</v>
      </c>
      <c r="G180" s="18">
        <v>0</v>
      </c>
      <c r="H180" s="18">
        <v>0</v>
      </c>
      <c r="I180" s="18">
        <f t="shared" si="24"/>
        <v>19</v>
      </c>
      <c r="J180" s="18">
        <v>0</v>
      </c>
      <c r="K180" s="66">
        <v>80</v>
      </c>
      <c r="L180" s="18">
        <v>0</v>
      </c>
      <c r="M180" s="18">
        <f t="shared" si="26"/>
        <v>0</v>
      </c>
      <c r="N180" s="66">
        <v>12</v>
      </c>
      <c r="O180" s="66">
        <v>175</v>
      </c>
      <c r="P180" s="18">
        <v>0</v>
      </c>
      <c r="Q180" s="18">
        <f t="shared" si="27"/>
        <v>0</v>
      </c>
      <c r="R180" s="66">
        <v>24</v>
      </c>
      <c r="S180" s="66">
        <v>16</v>
      </c>
      <c r="T180" s="18">
        <v>0</v>
      </c>
      <c r="U180" s="18">
        <f t="shared" si="28"/>
        <v>4517</v>
      </c>
      <c r="V180" s="66">
        <v>32</v>
      </c>
      <c r="W180" s="66">
        <v>96</v>
      </c>
      <c r="X180" s="18">
        <v>0</v>
      </c>
      <c r="Y180" s="18">
        <f t="shared" si="29"/>
        <v>0</v>
      </c>
      <c r="Z180" s="66">
        <v>193</v>
      </c>
      <c r="AA180" s="66">
        <v>300</v>
      </c>
      <c r="AB180" s="18">
        <v>0</v>
      </c>
      <c r="AC180" s="10">
        <f t="shared" si="30"/>
        <v>0</v>
      </c>
      <c r="AE180">
        <v>19</v>
      </c>
      <c r="AF180">
        <f t="shared" si="25"/>
        <v>0</v>
      </c>
    </row>
    <row r="181" spans="1:32">
      <c r="A181" s="17">
        <v>175</v>
      </c>
      <c r="B181" s="18" t="s">
        <v>1616</v>
      </c>
      <c r="C181" s="7" t="s">
        <v>942</v>
      </c>
      <c r="D181" s="18" t="s">
        <v>27</v>
      </c>
      <c r="E181" s="18">
        <v>7624</v>
      </c>
      <c r="F181" s="18">
        <v>11</v>
      </c>
      <c r="G181" s="18">
        <v>0</v>
      </c>
      <c r="H181" s="18">
        <v>0</v>
      </c>
      <c r="I181" s="18">
        <f t="shared" si="24"/>
        <v>11</v>
      </c>
      <c r="J181" s="18">
        <v>0</v>
      </c>
      <c r="K181" s="66">
        <v>80</v>
      </c>
      <c r="L181" s="18">
        <v>0</v>
      </c>
      <c r="M181" s="18">
        <f t="shared" si="26"/>
        <v>0</v>
      </c>
      <c r="N181" s="66">
        <v>8</v>
      </c>
      <c r="O181" s="66">
        <v>175</v>
      </c>
      <c r="P181" s="18">
        <v>0</v>
      </c>
      <c r="Q181" s="18">
        <f t="shared" si="27"/>
        <v>0</v>
      </c>
      <c r="R181" s="66">
        <v>17</v>
      </c>
      <c r="S181" s="66">
        <v>16</v>
      </c>
      <c r="T181" s="18">
        <v>0</v>
      </c>
      <c r="U181" s="18">
        <f t="shared" si="28"/>
        <v>7624</v>
      </c>
      <c r="V181" s="66">
        <v>27</v>
      </c>
      <c r="W181" s="66">
        <v>96</v>
      </c>
      <c r="X181" s="18">
        <v>0</v>
      </c>
      <c r="Y181" s="18">
        <f t="shared" si="29"/>
        <v>0</v>
      </c>
      <c r="Z181" s="66">
        <v>138</v>
      </c>
      <c r="AA181" s="66">
        <v>300</v>
      </c>
      <c r="AB181" s="18">
        <v>0</v>
      </c>
      <c r="AC181" s="10">
        <f t="shared" si="30"/>
        <v>0</v>
      </c>
      <c r="AE181">
        <v>11</v>
      </c>
      <c r="AF181">
        <f t="shared" si="25"/>
        <v>0</v>
      </c>
    </row>
    <row r="182" spans="1:32">
      <c r="A182" s="17">
        <v>176</v>
      </c>
      <c r="B182" s="18" t="s">
        <v>1616</v>
      </c>
      <c r="C182" s="7" t="s">
        <v>943</v>
      </c>
      <c r="D182" s="18" t="s">
        <v>27</v>
      </c>
      <c r="E182" s="18">
        <v>6903</v>
      </c>
      <c r="F182" s="18">
        <v>19</v>
      </c>
      <c r="G182" s="18">
        <v>0</v>
      </c>
      <c r="H182" s="18">
        <v>0</v>
      </c>
      <c r="I182" s="18">
        <f t="shared" si="24"/>
        <v>19</v>
      </c>
      <c r="J182" s="18">
        <v>0</v>
      </c>
      <c r="K182" s="66">
        <v>80</v>
      </c>
      <c r="L182" s="18">
        <v>0</v>
      </c>
      <c r="M182" s="18">
        <f t="shared" si="26"/>
        <v>0</v>
      </c>
      <c r="N182" s="66">
        <v>19</v>
      </c>
      <c r="O182" s="66">
        <v>175</v>
      </c>
      <c r="P182" s="18">
        <v>0</v>
      </c>
      <c r="Q182" s="18">
        <f t="shared" si="27"/>
        <v>0</v>
      </c>
      <c r="R182" s="66">
        <v>21</v>
      </c>
      <c r="S182" s="66">
        <v>16</v>
      </c>
      <c r="T182" s="18">
        <v>0</v>
      </c>
      <c r="U182" s="18">
        <f t="shared" si="28"/>
        <v>6903</v>
      </c>
      <c r="V182" s="66">
        <v>32</v>
      </c>
      <c r="W182" s="66">
        <v>96</v>
      </c>
      <c r="X182" s="18">
        <v>0</v>
      </c>
      <c r="Y182" s="18">
        <f t="shared" si="29"/>
        <v>0</v>
      </c>
      <c r="Z182" s="66">
        <v>173</v>
      </c>
      <c r="AA182" s="66">
        <v>300</v>
      </c>
      <c r="AB182" s="18">
        <v>0</v>
      </c>
      <c r="AC182" s="10">
        <f t="shared" si="30"/>
        <v>0</v>
      </c>
      <c r="AE182">
        <v>19</v>
      </c>
      <c r="AF182">
        <f t="shared" si="25"/>
        <v>0</v>
      </c>
    </row>
    <row r="183" spans="1:32">
      <c r="A183" s="17">
        <v>177</v>
      </c>
      <c r="B183" s="18" t="s">
        <v>1616</v>
      </c>
      <c r="C183" s="7" t="s">
        <v>944</v>
      </c>
      <c r="D183" s="18" t="s">
        <v>27</v>
      </c>
      <c r="E183" s="18">
        <v>7279</v>
      </c>
      <c r="F183" s="18">
        <v>17</v>
      </c>
      <c r="G183" s="18">
        <v>0</v>
      </c>
      <c r="H183" s="18">
        <v>0</v>
      </c>
      <c r="I183" s="18">
        <f t="shared" si="24"/>
        <v>17</v>
      </c>
      <c r="J183" s="18">
        <v>0</v>
      </c>
      <c r="K183" s="66">
        <v>80</v>
      </c>
      <c r="L183" s="18">
        <v>0</v>
      </c>
      <c r="M183" s="18">
        <f t="shared" si="26"/>
        <v>0</v>
      </c>
      <c r="N183" s="66">
        <v>26</v>
      </c>
      <c r="O183" s="66">
        <v>175</v>
      </c>
      <c r="P183" s="18">
        <v>0</v>
      </c>
      <c r="Q183" s="18">
        <f t="shared" si="27"/>
        <v>0</v>
      </c>
      <c r="R183" s="66">
        <v>95</v>
      </c>
      <c r="S183" s="66">
        <v>16</v>
      </c>
      <c r="T183" s="18">
        <v>0</v>
      </c>
      <c r="U183" s="18">
        <f t="shared" si="28"/>
        <v>7279</v>
      </c>
      <c r="V183" s="66">
        <v>225</v>
      </c>
      <c r="W183" s="66">
        <v>96</v>
      </c>
      <c r="X183" s="18">
        <v>0</v>
      </c>
      <c r="Y183" s="18">
        <f t="shared" si="29"/>
        <v>7279</v>
      </c>
      <c r="Z183" s="66">
        <v>250</v>
      </c>
      <c r="AA183" s="66">
        <v>300</v>
      </c>
      <c r="AB183" s="18">
        <v>0</v>
      </c>
      <c r="AC183" s="10">
        <f t="shared" si="30"/>
        <v>0</v>
      </c>
      <c r="AE183">
        <v>17</v>
      </c>
      <c r="AF183">
        <f t="shared" si="25"/>
        <v>0</v>
      </c>
    </row>
    <row r="184" spans="1:32">
      <c r="A184" s="17">
        <v>178</v>
      </c>
      <c r="B184" s="18" t="s">
        <v>1616</v>
      </c>
      <c r="C184" s="7" t="s">
        <v>945</v>
      </c>
      <c r="D184" s="18" t="s">
        <v>27</v>
      </c>
      <c r="E184" s="18">
        <v>2388</v>
      </c>
      <c r="F184" s="18">
        <v>27</v>
      </c>
      <c r="G184" s="18">
        <v>0</v>
      </c>
      <c r="H184" s="18">
        <v>0</v>
      </c>
      <c r="I184" s="18">
        <f t="shared" si="24"/>
        <v>27</v>
      </c>
      <c r="J184" s="18">
        <v>0</v>
      </c>
      <c r="K184" s="66">
        <v>80</v>
      </c>
      <c r="L184" s="18">
        <v>0</v>
      </c>
      <c r="M184" s="18">
        <f t="shared" si="26"/>
        <v>0</v>
      </c>
      <c r="N184" s="66">
        <v>54</v>
      </c>
      <c r="O184" s="66">
        <v>175</v>
      </c>
      <c r="P184" s="18">
        <v>0</v>
      </c>
      <c r="Q184" s="18">
        <f t="shared" si="27"/>
        <v>0</v>
      </c>
      <c r="R184" s="66">
        <v>21</v>
      </c>
      <c r="S184" s="66">
        <v>16</v>
      </c>
      <c r="T184" s="18">
        <v>0</v>
      </c>
      <c r="U184" s="18">
        <f t="shared" si="28"/>
        <v>2388</v>
      </c>
      <c r="V184" s="66">
        <v>1.75</v>
      </c>
      <c r="W184" s="66">
        <v>96</v>
      </c>
      <c r="X184" s="18">
        <v>0</v>
      </c>
      <c r="Y184" s="18">
        <f t="shared" si="29"/>
        <v>0</v>
      </c>
      <c r="Z184" s="66">
        <v>667</v>
      </c>
      <c r="AA184" s="66">
        <v>300</v>
      </c>
      <c r="AB184" s="18">
        <v>0</v>
      </c>
      <c r="AC184" s="10">
        <f t="shared" si="30"/>
        <v>2388</v>
      </c>
      <c r="AE184">
        <v>27</v>
      </c>
      <c r="AF184">
        <f t="shared" si="25"/>
        <v>0</v>
      </c>
    </row>
    <row r="185" spans="1:32">
      <c r="A185" s="17">
        <v>179</v>
      </c>
      <c r="B185" s="18" t="s">
        <v>1616</v>
      </c>
      <c r="C185" s="7" t="s">
        <v>946</v>
      </c>
      <c r="D185" s="18" t="s">
        <v>27</v>
      </c>
      <c r="E185" s="18">
        <v>2005</v>
      </c>
      <c r="F185" s="18">
        <v>19</v>
      </c>
      <c r="G185" s="18">
        <v>0</v>
      </c>
      <c r="H185" s="18">
        <v>0</v>
      </c>
      <c r="I185" s="18">
        <f t="shared" si="24"/>
        <v>19</v>
      </c>
      <c r="J185" s="18">
        <v>0</v>
      </c>
      <c r="K185" s="66">
        <v>80</v>
      </c>
      <c r="L185" s="18">
        <v>0</v>
      </c>
      <c r="M185" s="18">
        <f t="shared" si="26"/>
        <v>0</v>
      </c>
      <c r="N185" s="66">
        <v>47</v>
      </c>
      <c r="O185" s="66">
        <v>175</v>
      </c>
      <c r="P185" s="18">
        <v>0</v>
      </c>
      <c r="Q185" s="18">
        <f t="shared" si="27"/>
        <v>0</v>
      </c>
      <c r="R185" s="66">
        <v>17</v>
      </c>
      <c r="S185" s="66">
        <v>16</v>
      </c>
      <c r="T185" s="18">
        <v>0</v>
      </c>
      <c r="U185" s="18">
        <f t="shared" si="28"/>
        <v>2005</v>
      </c>
      <c r="V185" s="66">
        <v>1.625</v>
      </c>
      <c r="W185" s="66">
        <v>96</v>
      </c>
      <c r="X185" s="18">
        <v>0</v>
      </c>
      <c r="Y185" s="18">
        <f t="shared" si="29"/>
        <v>0</v>
      </c>
      <c r="Z185" s="66">
        <v>480</v>
      </c>
      <c r="AA185" s="66">
        <v>300</v>
      </c>
      <c r="AB185" s="18">
        <v>0</v>
      </c>
      <c r="AC185" s="10">
        <f t="shared" si="30"/>
        <v>2005</v>
      </c>
      <c r="AE185">
        <v>19</v>
      </c>
      <c r="AF185">
        <f t="shared" si="25"/>
        <v>0</v>
      </c>
    </row>
    <row r="186" spans="1:32">
      <c r="A186" s="17">
        <v>180</v>
      </c>
      <c r="B186" s="18" t="s">
        <v>1616</v>
      </c>
      <c r="C186" s="7" t="s">
        <v>947</v>
      </c>
      <c r="D186" s="18" t="s">
        <v>27</v>
      </c>
      <c r="E186" s="18">
        <v>2260</v>
      </c>
      <c r="F186" s="18">
        <v>11</v>
      </c>
      <c r="G186" s="18">
        <v>0</v>
      </c>
      <c r="H186" s="18">
        <v>0</v>
      </c>
      <c r="I186" s="18">
        <f t="shared" si="24"/>
        <v>11</v>
      </c>
      <c r="J186" s="18">
        <v>0</v>
      </c>
      <c r="K186" s="66">
        <v>80</v>
      </c>
      <c r="L186" s="18">
        <v>0</v>
      </c>
      <c r="M186" s="18">
        <f t="shared" si="26"/>
        <v>0</v>
      </c>
      <c r="N186" s="66">
        <v>25</v>
      </c>
      <c r="O186" s="66">
        <v>175</v>
      </c>
      <c r="P186" s="18">
        <v>0</v>
      </c>
      <c r="Q186" s="18">
        <f t="shared" si="27"/>
        <v>0</v>
      </c>
      <c r="R186" s="66">
        <v>5</v>
      </c>
      <c r="S186" s="66">
        <v>16</v>
      </c>
      <c r="T186" s="18">
        <v>0</v>
      </c>
      <c r="U186" s="18">
        <f t="shared" si="28"/>
        <v>0</v>
      </c>
      <c r="V186" s="66">
        <v>0.58333333333333337</v>
      </c>
      <c r="W186" s="66">
        <v>96</v>
      </c>
      <c r="X186" s="18">
        <v>0</v>
      </c>
      <c r="Y186" s="18">
        <f t="shared" si="29"/>
        <v>0</v>
      </c>
      <c r="Z186" s="66">
        <v>506</v>
      </c>
      <c r="AA186" s="66">
        <v>300</v>
      </c>
      <c r="AB186" s="18">
        <v>0</v>
      </c>
      <c r="AC186" s="10">
        <f t="shared" si="30"/>
        <v>2260</v>
      </c>
      <c r="AE186">
        <v>11</v>
      </c>
      <c r="AF186">
        <f t="shared" si="25"/>
        <v>0</v>
      </c>
    </row>
    <row r="187" spans="1:32">
      <c r="A187" s="17">
        <v>181</v>
      </c>
      <c r="B187" s="18" t="s">
        <v>1616</v>
      </c>
      <c r="C187" s="7" t="s">
        <v>948</v>
      </c>
      <c r="D187" s="18" t="s">
        <v>27</v>
      </c>
      <c r="E187" s="18">
        <v>8134</v>
      </c>
      <c r="F187" s="18">
        <v>33</v>
      </c>
      <c r="G187" s="18">
        <v>0</v>
      </c>
      <c r="H187" s="18">
        <v>0</v>
      </c>
      <c r="I187" s="18">
        <f t="shared" si="24"/>
        <v>33</v>
      </c>
      <c r="J187" s="18">
        <v>0</v>
      </c>
      <c r="K187" s="66">
        <v>80</v>
      </c>
      <c r="L187" s="18">
        <v>0</v>
      </c>
      <c r="M187" s="18">
        <f t="shared" si="26"/>
        <v>0</v>
      </c>
      <c r="N187" s="66">
        <v>44</v>
      </c>
      <c r="O187" s="66">
        <v>175</v>
      </c>
      <c r="P187" s="18">
        <v>0</v>
      </c>
      <c r="Q187" s="18">
        <f t="shared" si="27"/>
        <v>0</v>
      </c>
      <c r="R187" s="66">
        <v>45</v>
      </c>
      <c r="S187" s="66">
        <v>16</v>
      </c>
      <c r="T187" s="18">
        <v>0</v>
      </c>
      <c r="U187" s="18">
        <f t="shared" si="28"/>
        <v>8134</v>
      </c>
      <c r="V187" s="66">
        <v>2.875</v>
      </c>
      <c r="W187" s="66">
        <v>96</v>
      </c>
      <c r="X187" s="18">
        <v>0</v>
      </c>
      <c r="Y187" s="18">
        <f t="shared" si="29"/>
        <v>0</v>
      </c>
      <c r="Z187" s="66">
        <v>725</v>
      </c>
      <c r="AA187" s="66">
        <v>300</v>
      </c>
      <c r="AB187" s="18">
        <v>0</v>
      </c>
      <c r="AC187" s="10">
        <f t="shared" si="30"/>
        <v>8134</v>
      </c>
      <c r="AE187">
        <v>33</v>
      </c>
      <c r="AF187">
        <f t="shared" si="25"/>
        <v>0</v>
      </c>
    </row>
    <row r="188" spans="1:32">
      <c r="A188" s="17">
        <v>182</v>
      </c>
      <c r="B188" s="18" t="s">
        <v>1616</v>
      </c>
      <c r="C188" s="7" t="s">
        <v>949</v>
      </c>
      <c r="D188" s="18" t="s">
        <v>27</v>
      </c>
      <c r="E188" s="18">
        <v>3471</v>
      </c>
      <c r="F188" s="18">
        <v>20</v>
      </c>
      <c r="G188" s="18">
        <v>0</v>
      </c>
      <c r="H188" s="18">
        <v>0</v>
      </c>
      <c r="I188" s="18">
        <f t="shared" si="24"/>
        <v>20</v>
      </c>
      <c r="J188" s="18">
        <v>0</v>
      </c>
      <c r="K188" s="66">
        <v>80</v>
      </c>
      <c r="L188" s="18">
        <v>0</v>
      </c>
      <c r="M188" s="18">
        <f t="shared" si="26"/>
        <v>0</v>
      </c>
      <c r="N188" s="66">
        <v>22</v>
      </c>
      <c r="O188" s="66">
        <v>175</v>
      </c>
      <c r="P188" s="18">
        <v>0</v>
      </c>
      <c r="Q188" s="18">
        <f t="shared" si="27"/>
        <v>0</v>
      </c>
      <c r="R188" s="66">
        <v>12</v>
      </c>
      <c r="S188" s="66">
        <v>16</v>
      </c>
      <c r="T188" s="18">
        <v>0</v>
      </c>
      <c r="U188" s="18">
        <f t="shared" si="28"/>
        <v>0</v>
      </c>
      <c r="V188" s="66">
        <v>0.79166666666666663</v>
      </c>
      <c r="W188" s="66">
        <v>96</v>
      </c>
      <c r="X188" s="18">
        <v>0</v>
      </c>
      <c r="Y188" s="18">
        <f t="shared" si="29"/>
        <v>0</v>
      </c>
      <c r="Z188" s="66">
        <v>503</v>
      </c>
      <c r="AA188" s="66">
        <v>300</v>
      </c>
      <c r="AB188" s="18">
        <v>0</v>
      </c>
      <c r="AC188" s="10">
        <f t="shared" si="30"/>
        <v>3471</v>
      </c>
      <c r="AE188">
        <v>20</v>
      </c>
      <c r="AF188">
        <f t="shared" si="25"/>
        <v>0</v>
      </c>
    </row>
    <row r="189" spans="1:32">
      <c r="A189" s="17">
        <v>183</v>
      </c>
      <c r="B189" s="18" t="s">
        <v>1616</v>
      </c>
      <c r="C189" s="7" t="s">
        <v>950</v>
      </c>
      <c r="D189" s="18" t="s">
        <v>27</v>
      </c>
      <c r="E189" s="18">
        <v>2157</v>
      </c>
      <c r="F189" s="18">
        <v>2</v>
      </c>
      <c r="G189" s="18">
        <v>0</v>
      </c>
      <c r="H189" s="18">
        <v>0</v>
      </c>
      <c r="I189" s="18">
        <f t="shared" si="24"/>
        <v>2</v>
      </c>
      <c r="J189" s="18">
        <v>0</v>
      </c>
      <c r="K189" s="66">
        <v>80</v>
      </c>
      <c r="L189" s="18">
        <v>0</v>
      </c>
      <c r="M189" s="18">
        <f t="shared" si="26"/>
        <v>0</v>
      </c>
      <c r="N189" s="66">
        <v>1</v>
      </c>
      <c r="O189" s="66">
        <v>175</v>
      </c>
      <c r="P189" s="18">
        <v>0</v>
      </c>
      <c r="Q189" s="18">
        <f t="shared" si="27"/>
        <v>0</v>
      </c>
      <c r="R189" s="66">
        <v>9</v>
      </c>
      <c r="S189" s="66">
        <v>16</v>
      </c>
      <c r="T189" s="18">
        <v>0</v>
      </c>
      <c r="U189" s="18">
        <f t="shared" si="28"/>
        <v>0</v>
      </c>
      <c r="V189" s="66">
        <v>1.0416666666666667</v>
      </c>
      <c r="W189" s="66">
        <v>96</v>
      </c>
      <c r="X189" s="18">
        <v>0</v>
      </c>
      <c r="Y189" s="18">
        <f t="shared" si="29"/>
        <v>0</v>
      </c>
      <c r="Z189" s="66">
        <v>247</v>
      </c>
      <c r="AA189" s="66">
        <v>300</v>
      </c>
      <c r="AB189" s="18">
        <v>0</v>
      </c>
      <c r="AC189" s="10">
        <f t="shared" si="30"/>
        <v>0</v>
      </c>
      <c r="AE189">
        <v>2</v>
      </c>
      <c r="AF189">
        <f t="shared" si="25"/>
        <v>0</v>
      </c>
    </row>
    <row r="190" spans="1:32">
      <c r="A190" s="17">
        <v>184</v>
      </c>
      <c r="B190" s="18" t="s">
        <v>1616</v>
      </c>
      <c r="C190" s="7" t="s">
        <v>951</v>
      </c>
      <c r="D190" s="18" t="s">
        <v>27</v>
      </c>
      <c r="E190" s="18">
        <v>3573</v>
      </c>
      <c r="F190" s="18">
        <v>5</v>
      </c>
      <c r="G190" s="18">
        <v>0</v>
      </c>
      <c r="H190" s="18">
        <v>0</v>
      </c>
      <c r="I190" s="18">
        <f t="shared" si="24"/>
        <v>5</v>
      </c>
      <c r="J190" s="18">
        <v>0</v>
      </c>
      <c r="K190" s="66">
        <v>80</v>
      </c>
      <c r="L190" s="18">
        <v>0</v>
      </c>
      <c r="M190" s="18">
        <f t="shared" si="26"/>
        <v>0</v>
      </c>
      <c r="N190" s="66">
        <v>6</v>
      </c>
      <c r="O190" s="66">
        <v>175</v>
      </c>
      <c r="P190" s="18">
        <v>0</v>
      </c>
      <c r="Q190" s="18">
        <f t="shared" si="27"/>
        <v>0</v>
      </c>
      <c r="R190" s="66">
        <v>19</v>
      </c>
      <c r="S190" s="66">
        <v>16</v>
      </c>
      <c r="T190" s="18">
        <v>0</v>
      </c>
      <c r="U190" s="18">
        <f t="shared" si="28"/>
        <v>3573</v>
      </c>
      <c r="V190" s="66">
        <v>1.6666666666666667</v>
      </c>
      <c r="W190" s="66">
        <v>96</v>
      </c>
      <c r="X190" s="18">
        <v>0</v>
      </c>
      <c r="Y190" s="18">
        <f t="shared" si="29"/>
        <v>0</v>
      </c>
      <c r="Z190" s="66">
        <v>331</v>
      </c>
      <c r="AA190" s="66">
        <v>300</v>
      </c>
      <c r="AB190" s="18">
        <v>0</v>
      </c>
      <c r="AC190" s="10">
        <f t="shared" si="30"/>
        <v>3573</v>
      </c>
      <c r="AE190">
        <v>5</v>
      </c>
      <c r="AF190">
        <f t="shared" si="25"/>
        <v>0</v>
      </c>
    </row>
    <row r="191" spans="1:32">
      <c r="A191" s="17">
        <v>185</v>
      </c>
      <c r="B191" s="18" t="s">
        <v>1616</v>
      </c>
      <c r="C191" s="7" t="s">
        <v>952</v>
      </c>
      <c r="D191" s="18" t="s">
        <v>27</v>
      </c>
      <c r="E191" s="18">
        <v>4072</v>
      </c>
      <c r="F191" s="18">
        <v>5</v>
      </c>
      <c r="G191" s="18">
        <v>0</v>
      </c>
      <c r="H191" s="18">
        <v>0</v>
      </c>
      <c r="I191" s="18">
        <f t="shared" si="24"/>
        <v>5</v>
      </c>
      <c r="J191" s="18">
        <v>0</v>
      </c>
      <c r="K191" s="66">
        <v>80</v>
      </c>
      <c r="L191" s="18">
        <v>0</v>
      </c>
      <c r="M191" s="18">
        <f t="shared" si="26"/>
        <v>0</v>
      </c>
      <c r="N191" s="66">
        <v>5</v>
      </c>
      <c r="O191" s="66">
        <v>175</v>
      </c>
      <c r="P191" s="18">
        <v>0</v>
      </c>
      <c r="Q191" s="18">
        <f t="shared" si="27"/>
        <v>0</v>
      </c>
      <c r="R191" s="66">
        <v>23</v>
      </c>
      <c r="S191" s="66">
        <v>16</v>
      </c>
      <c r="T191" s="18">
        <v>0</v>
      </c>
      <c r="U191" s="18">
        <f t="shared" si="28"/>
        <v>4072</v>
      </c>
      <c r="V191" s="66">
        <v>1.875</v>
      </c>
      <c r="W191" s="66">
        <v>96</v>
      </c>
      <c r="X191" s="18">
        <v>0</v>
      </c>
      <c r="Y191" s="18">
        <f t="shared" si="29"/>
        <v>0</v>
      </c>
      <c r="Z191" s="66">
        <v>459</v>
      </c>
      <c r="AA191" s="66">
        <v>300</v>
      </c>
      <c r="AB191" s="18">
        <v>0</v>
      </c>
      <c r="AC191" s="10">
        <f t="shared" si="30"/>
        <v>4072</v>
      </c>
      <c r="AE191">
        <v>5</v>
      </c>
      <c r="AF191">
        <f t="shared" si="25"/>
        <v>0</v>
      </c>
    </row>
    <row r="192" spans="1:32">
      <c r="A192" s="17">
        <v>186</v>
      </c>
      <c r="B192" s="18" t="s">
        <v>1616</v>
      </c>
      <c r="C192" s="7" t="s">
        <v>953</v>
      </c>
      <c r="D192" s="18" t="s">
        <v>27</v>
      </c>
      <c r="E192" s="18">
        <v>6022</v>
      </c>
      <c r="F192" s="18">
        <v>24</v>
      </c>
      <c r="G192" s="18">
        <v>0</v>
      </c>
      <c r="H192" s="18">
        <v>0</v>
      </c>
      <c r="I192" s="18">
        <f t="shared" si="24"/>
        <v>24</v>
      </c>
      <c r="J192" s="18">
        <v>0</v>
      </c>
      <c r="K192" s="66">
        <v>80</v>
      </c>
      <c r="L192" s="18">
        <v>0</v>
      </c>
      <c r="M192" s="18">
        <f t="shared" si="26"/>
        <v>0</v>
      </c>
      <c r="N192" s="66">
        <v>24</v>
      </c>
      <c r="O192" s="66">
        <v>175</v>
      </c>
      <c r="P192" s="18">
        <v>0</v>
      </c>
      <c r="Q192" s="18">
        <f t="shared" si="27"/>
        <v>0</v>
      </c>
      <c r="R192" s="66">
        <v>56</v>
      </c>
      <c r="S192" s="66">
        <v>16</v>
      </c>
      <c r="T192" s="18">
        <v>0</v>
      </c>
      <c r="U192" s="18">
        <f t="shared" si="28"/>
        <v>6022</v>
      </c>
      <c r="V192" s="66">
        <v>3.4166666666666665</v>
      </c>
      <c r="W192" s="66">
        <v>96</v>
      </c>
      <c r="X192" s="18">
        <v>0</v>
      </c>
      <c r="Y192" s="18">
        <f t="shared" si="29"/>
        <v>0</v>
      </c>
      <c r="Z192" s="66">
        <v>665</v>
      </c>
      <c r="AA192" s="66">
        <v>300</v>
      </c>
      <c r="AB192" s="18">
        <v>0</v>
      </c>
      <c r="AC192" s="10">
        <f t="shared" si="30"/>
        <v>6022</v>
      </c>
      <c r="AE192">
        <v>24</v>
      </c>
      <c r="AF192">
        <f t="shared" si="25"/>
        <v>0</v>
      </c>
    </row>
    <row r="193" spans="1:32">
      <c r="A193" s="17">
        <v>187</v>
      </c>
      <c r="B193" s="18" t="s">
        <v>1616</v>
      </c>
      <c r="C193" s="7" t="s">
        <v>954</v>
      </c>
      <c r="D193" s="18" t="s">
        <v>27</v>
      </c>
      <c r="E193" s="18">
        <v>5923</v>
      </c>
      <c r="F193" s="18">
        <v>21</v>
      </c>
      <c r="G193" s="18">
        <v>0</v>
      </c>
      <c r="H193" s="18">
        <v>0</v>
      </c>
      <c r="I193" s="18">
        <f t="shared" si="24"/>
        <v>21</v>
      </c>
      <c r="J193" s="18">
        <v>0</v>
      </c>
      <c r="K193" s="66">
        <v>80</v>
      </c>
      <c r="L193" s="18">
        <v>0</v>
      </c>
      <c r="M193" s="18">
        <f t="shared" si="26"/>
        <v>0</v>
      </c>
      <c r="N193" s="66">
        <v>36</v>
      </c>
      <c r="O193" s="66">
        <v>175</v>
      </c>
      <c r="P193" s="18">
        <v>0</v>
      </c>
      <c r="Q193" s="18">
        <f t="shared" si="27"/>
        <v>0</v>
      </c>
      <c r="R193" s="66">
        <v>29</v>
      </c>
      <c r="S193" s="66">
        <v>16</v>
      </c>
      <c r="T193" s="18">
        <v>0</v>
      </c>
      <c r="U193" s="18">
        <f t="shared" si="28"/>
        <v>5923</v>
      </c>
      <c r="V193" s="66">
        <v>2.5833333333333335</v>
      </c>
      <c r="W193" s="66">
        <v>96</v>
      </c>
      <c r="X193" s="18">
        <v>0</v>
      </c>
      <c r="Y193" s="18">
        <f t="shared" si="29"/>
        <v>0</v>
      </c>
      <c r="Z193" s="66">
        <v>796</v>
      </c>
      <c r="AA193" s="66">
        <v>300</v>
      </c>
      <c r="AB193" s="18">
        <v>0</v>
      </c>
      <c r="AC193" s="10">
        <f t="shared" si="30"/>
        <v>5923</v>
      </c>
      <c r="AE193">
        <v>21</v>
      </c>
      <c r="AF193">
        <f t="shared" si="25"/>
        <v>0</v>
      </c>
    </row>
    <row r="194" spans="1:32">
      <c r="A194" s="17">
        <v>188</v>
      </c>
      <c r="B194" s="18" t="s">
        <v>1616</v>
      </c>
      <c r="C194" s="7" t="s">
        <v>955</v>
      </c>
      <c r="D194" s="18" t="s">
        <v>27</v>
      </c>
      <c r="E194" s="18">
        <v>4232</v>
      </c>
      <c r="F194" s="18">
        <v>8</v>
      </c>
      <c r="G194" s="18">
        <v>0</v>
      </c>
      <c r="H194" s="18">
        <v>0</v>
      </c>
      <c r="I194" s="18">
        <f t="shared" si="24"/>
        <v>8</v>
      </c>
      <c r="J194" s="18">
        <v>0</v>
      </c>
      <c r="K194" s="66">
        <v>80</v>
      </c>
      <c r="L194" s="18">
        <v>0</v>
      </c>
      <c r="M194" s="18">
        <f t="shared" si="26"/>
        <v>0</v>
      </c>
      <c r="N194" s="66">
        <v>32</v>
      </c>
      <c r="O194" s="66">
        <v>175</v>
      </c>
      <c r="P194" s="18">
        <v>0</v>
      </c>
      <c r="Q194" s="18">
        <f t="shared" si="27"/>
        <v>0</v>
      </c>
      <c r="R194" s="66">
        <v>26</v>
      </c>
      <c r="S194" s="66">
        <v>16</v>
      </c>
      <c r="T194" s="18">
        <v>0</v>
      </c>
      <c r="U194" s="18">
        <f t="shared" si="28"/>
        <v>4232</v>
      </c>
      <c r="V194" s="66">
        <v>47</v>
      </c>
      <c r="W194" s="66">
        <v>96</v>
      </c>
      <c r="X194" s="18">
        <v>0</v>
      </c>
      <c r="Y194" s="18">
        <f t="shared" si="29"/>
        <v>0</v>
      </c>
      <c r="Z194" s="66">
        <v>386</v>
      </c>
      <c r="AA194" s="66">
        <v>300</v>
      </c>
      <c r="AB194" s="18">
        <v>0</v>
      </c>
      <c r="AC194" s="10">
        <f t="shared" si="30"/>
        <v>4232</v>
      </c>
      <c r="AE194">
        <v>8</v>
      </c>
      <c r="AF194">
        <f t="shared" si="25"/>
        <v>0</v>
      </c>
    </row>
    <row r="195" spans="1:32">
      <c r="A195" s="17">
        <v>189</v>
      </c>
      <c r="B195" s="18" t="s">
        <v>1616</v>
      </c>
      <c r="C195" s="7" t="s">
        <v>956</v>
      </c>
      <c r="D195" s="18" t="s">
        <v>27</v>
      </c>
      <c r="E195" s="18">
        <v>5209</v>
      </c>
      <c r="F195" s="18">
        <v>19</v>
      </c>
      <c r="G195" s="18">
        <v>0</v>
      </c>
      <c r="H195" s="18">
        <v>0</v>
      </c>
      <c r="I195" s="18">
        <f t="shared" si="24"/>
        <v>19</v>
      </c>
      <c r="J195" s="18">
        <v>0</v>
      </c>
      <c r="K195" s="66">
        <v>80</v>
      </c>
      <c r="L195" s="18">
        <v>0</v>
      </c>
      <c r="M195" s="18">
        <f t="shared" si="26"/>
        <v>0</v>
      </c>
      <c r="N195" s="66">
        <v>41</v>
      </c>
      <c r="O195" s="66">
        <v>175</v>
      </c>
      <c r="P195" s="18">
        <v>0</v>
      </c>
      <c r="Q195" s="18">
        <f t="shared" si="27"/>
        <v>0</v>
      </c>
      <c r="R195" s="66">
        <v>30</v>
      </c>
      <c r="S195" s="66">
        <v>16</v>
      </c>
      <c r="T195" s="18">
        <v>0</v>
      </c>
      <c r="U195" s="18">
        <f t="shared" si="28"/>
        <v>5209</v>
      </c>
      <c r="V195" s="66">
        <v>58</v>
      </c>
      <c r="W195" s="66">
        <v>96</v>
      </c>
      <c r="X195" s="18">
        <v>0</v>
      </c>
      <c r="Y195" s="18">
        <f t="shared" si="29"/>
        <v>0</v>
      </c>
      <c r="Z195" s="66">
        <v>493</v>
      </c>
      <c r="AA195" s="66">
        <v>300</v>
      </c>
      <c r="AB195" s="18">
        <v>0</v>
      </c>
      <c r="AC195" s="10">
        <f t="shared" si="30"/>
        <v>5209</v>
      </c>
      <c r="AE195">
        <v>19</v>
      </c>
      <c r="AF195">
        <f t="shared" si="25"/>
        <v>0</v>
      </c>
    </row>
    <row r="196" spans="1:32">
      <c r="A196" s="17">
        <v>190</v>
      </c>
      <c r="B196" s="18" t="s">
        <v>1616</v>
      </c>
      <c r="C196" s="7" t="s">
        <v>187</v>
      </c>
      <c r="D196" s="18" t="s">
        <v>27</v>
      </c>
      <c r="E196" s="18">
        <v>4353</v>
      </c>
      <c r="F196" s="18">
        <v>5</v>
      </c>
      <c r="G196" s="18">
        <v>0</v>
      </c>
      <c r="H196" s="18">
        <v>0</v>
      </c>
      <c r="I196" s="18">
        <f t="shared" si="24"/>
        <v>5</v>
      </c>
      <c r="J196" s="18">
        <v>0</v>
      </c>
      <c r="K196" s="66">
        <v>80</v>
      </c>
      <c r="L196" s="18">
        <v>0</v>
      </c>
      <c r="M196" s="18">
        <f t="shared" si="26"/>
        <v>0</v>
      </c>
      <c r="N196" s="66">
        <v>25</v>
      </c>
      <c r="O196" s="66">
        <v>175</v>
      </c>
      <c r="P196" s="18">
        <v>0</v>
      </c>
      <c r="Q196" s="18">
        <f t="shared" si="27"/>
        <v>0</v>
      </c>
      <c r="R196" s="66">
        <v>6</v>
      </c>
      <c r="S196" s="66">
        <v>16</v>
      </c>
      <c r="T196" s="18">
        <v>0</v>
      </c>
      <c r="U196" s="18">
        <f t="shared" si="28"/>
        <v>0</v>
      </c>
      <c r="V196" s="66">
        <v>23</v>
      </c>
      <c r="W196" s="66">
        <v>96</v>
      </c>
      <c r="X196" s="18">
        <v>0</v>
      </c>
      <c r="Y196" s="18">
        <f t="shared" si="29"/>
        <v>0</v>
      </c>
      <c r="Z196" s="66">
        <v>308</v>
      </c>
      <c r="AA196" s="66">
        <v>300</v>
      </c>
      <c r="AB196" s="18">
        <v>0</v>
      </c>
      <c r="AC196" s="10">
        <f t="shared" si="30"/>
        <v>4353</v>
      </c>
      <c r="AE196">
        <v>5</v>
      </c>
      <c r="AF196">
        <f t="shared" si="25"/>
        <v>0</v>
      </c>
    </row>
    <row r="197" spans="1:32">
      <c r="A197" s="17">
        <v>191</v>
      </c>
      <c r="B197" s="18" t="s">
        <v>1616</v>
      </c>
      <c r="C197" s="7" t="s">
        <v>957</v>
      </c>
      <c r="D197" s="18" t="s">
        <v>27</v>
      </c>
      <c r="E197" s="18">
        <v>4410</v>
      </c>
      <c r="F197" s="18">
        <v>10</v>
      </c>
      <c r="G197" s="18">
        <v>0</v>
      </c>
      <c r="H197" s="18">
        <v>0</v>
      </c>
      <c r="I197" s="18">
        <f t="shared" si="24"/>
        <v>10</v>
      </c>
      <c r="J197" s="18">
        <v>0</v>
      </c>
      <c r="K197" s="66">
        <v>80</v>
      </c>
      <c r="L197" s="18">
        <v>0</v>
      </c>
      <c r="M197" s="18">
        <f t="shared" si="26"/>
        <v>0</v>
      </c>
      <c r="N197" s="66">
        <v>33</v>
      </c>
      <c r="O197" s="66">
        <v>175</v>
      </c>
      <c r="P197" s="18">
        <v>0</v>
      </c>
      <c r="Q197" s="18">
        <f t="shared" si="27"/>
        <v>0</v>
      </c>
      <c r="R197" s="66">
        <v>6</v>
      </c>
      <c r="S197" s="66">
        <v>16</v>
      </c>
      <c r="T197" s="18">
        <v>0</v>
      </c>
      <c r="U197" s="18">
        <f t="shared" si="28"/>
        <v>0</v>
      </c>
      <c r="V197" s="66">
        <v>22</v>
      </c>
      <c r="W197" s="66">
        <v>96</v>
      </c>
      <c r="X197" s="18">
        <v>0</v>
      </c>
      <c r="Y197" s="18">
        <f t="shared" si="29"/>
        <v>0</v>
      </c>
      <c r="Z197" s="66">
        <v>395</v>
      </c>
      <c r="AA197" s="66">
        <v>300</v>
      </c>
      <c r="AB197" s="18">
        <v>0</v>
      </c>
      <c r="AC197" s="10">
        <f t="shared" si="30"/>
        <v>4410</v>
      </c>
      <c r="AE197">
        <v>10</v>
      </c>
      <c r="AF197">
        <f t="shared" si="25"/>
        <v>0</v>
      </c>
    </row>
    <row r="198" spans="1:32">
      <c r="A198" s="17">
        <v>192</v>
      </c>
      <c r="B198" s="18" t="s">
        <v>1616</v>
      </c>
      <c r="C198" s="7" t="s">
        <v>958</v>
      </c>
      <c r="D198" s="18" t="s">
        <v>27</v>
      </c>
      <c r="E198" s="18">
        <v>4609</v>
      </c>
      <c r="F198" s="18">
        <v>9</v>
      </c>
      <c r="G198" s="18">
        <v>0</v>
      </c>
      <c r="H198" s="18">
        <v>0</v>
      </c>
      <c r="I198" s="18">
        <f t="shared" ref="I198:I261" si="31">F198-J198</f>
        <v>9</v>
      </c>
      <c r="J198" s="18">
        <v>0</v>
      </c>
      <c r="K198" s="66">
        <v>80</v>
      </c>
      <c r="L198" s="18">
        <v>0</v>
      </c>
      <c r="M198" s="18">
        <f t="shared" si="26"/>
        <v>0</v>
      </c>
      <c r="N198" s="66">
        <v>39</v>
      </c>
      <c r="O198" s="66">
        <v>175</v>
      </c>
      <c r="P198" s="18">
        <v>0</v>
      </c>
      <c r="Q198" s="18">
        <f t="shared" si="27"/>
        <v>0</v>
      </c>
      <c r="R198" s="66">
        <v>5</v>
      </c>
      <c r="S198" s="66">
        <v>16</v>
      </c>
      <c r="T198" s="18">
        <v>0</v>
      </c>
      <c r="U198" s="18">
        <f t="shared" si="28"/>
        <v>0</v>
      </c>
      <c r="V198" s="66">
        <v>17</v>
      </c>
      <c r="W198" s="66">
        <v>96</v>
      </c>
      <c r="X198" s="18">
        <v>0</v>
      </c>
      <c r="Y198" s="18">
        <f t="shared" si="29"/>
        <v>0</v>
      </c>
      <c r="Z198" s="66">
        <v>473</v>
      </c>
      <c r="AA198" s="66">
        <v>300</v>
      </c>
      <c r="AB198" s="18">
        <v>0</v>
      </c>
      <c r="AC198" s="10">
        <f t="shared" si="30"/>
        <v>4609</v>
      </c>
      <c r="AE198">
        <v>9</v>
      </c>
      <c r="AF198">
        <f t="shared" si="25"/>
        <v>0</v>
      </c>
    </row>
    <row r="199" spans="1:32">
      <c r="A199" s="17">
        <v>193</v>
      </c>
      <c r="B199" s="18" t="s">
        <v>1616</v>
      </c>
      <c r="C199" s="7" t="s">
        <v>959</v>
      </c>
      <c r="D199" s="18" t="s">
        <v>27</v>
      </c>
      <c r="E199" s="18">
        <v>3232</v>
      </c>
      <c r="F199" s="18">
        <v>13</v>
      </c>
      <c r="G199" s="18">
        <v>0</v>
      </c>
      <c r="H199" s="18">
        <v>0</v>
      </c>
      <c r="I199" s="18">
        <f t="shared" si="31"/>
        <v>13</v>
      </c>
      <c r="J199" s="18">
        <v>0</v>
      </c>
      <c r="K199" s="66">
        <v>80</v>
      </c>
      <c r="L199" s="18">
        <v>0</v>
      </c>
      <c r="M199" s="18">
        <f t="shared" si="26"/>
        <v>0</v>
      </c>
      <c r="N199" s="66">
        <v>24</v>
      </c>
      <c r="O199" s="66">
        <v>175</v>
      </c>
      <c r="P199" s="18">
        <v>0</v>
      </c>
      <c r="Q199" s="18">
        <f t="shared" si="27"/>
        <v>0</v>
      </c>
      <c r="R199" s="66">
        <v>3</v>
      </c>
      <c r="S199" s="66">
        <v>16</v>
      </c>
      <c r="T199" s="18">
        <v>0</v>
      </c>
      <c r="U199" s="18">
        <f t="shared" si="28"/>
        <v>0</v>
      </c>
      <c r="V199" s="66">
        <v>17</v>
      </c>
      <c r="W199" s="66">
        <v>96</v>
      </c>
      <c r="X199" s="18">
        <v>0</v>
      </c>
      <c r="Y199" s="18">
        <f t="shared" si="29"/>
        <v>0</v>
      </c>
      <c r="Z199" s="66">
        <v>295</v>
      </c>
      <c r="AA199" s="66">
        <v>300</v>
      </c>
      <c r="AB199" s="18">
        <v>0</v>
      </c>
      <c r="AC199" s="10">
        <f t="shared" si="30"/>
        <v>0</v>
      </c>
      <c r="AE199">
        <v>13</v>
      </c>
      <c r="AF199">
        <f t="shared" si="25"/>
        <v>0</v>
      </c>
    </row>
    <row r="200" spans="1:32">
      <c r="A200" s="17">
        <v>194</v>
      </c>
      <c r="B200" s="18" t="s">
        <v>1616</v>
      </c>
      <c r="C200" s="7" t="s">
        <v>960</v>
      </c>
      <c r="D200" s="18" t="s">
        <v>27</v>
      </c>
      <c r="E200" s="18">
        <v>5890</v>
      </c>
      <c r="F200" s="18">
        <v>5</v>
      </c>
      <c r="G200" s="18">
        <v>0</v>
      </c>
      <c r="H200" s="18">
        <v>0</v>
      </c>
      <c r="I200" s="18">
        <f t="shared" si="31"/>
        <v>5</v>
      </c>
      <c r="J200" s="18">
        <v>0</v>
      </c>
      <c r="K200" s="66">
        <v>80</v>
      </c>
      <c r="L200" s="18">
        <v>0</v>
      </c>
      <c r="M200" s="18">
        <f t="shared" si="26"/>
        <v>0</v>
      </c>
      <c r="N200" s="66">
        <v>12</v>
      </c>
      <c r="O200" s="66">
        <v>175</v>
      </c>
      <c r="P200" s="18">
        <v>0</v>
      </c>
      <c r="Q200" s="18">
        <f t="shared" si="27"/>
        <v>0</v>
      </c>
      <c r="R200" s="66">
        <v>6</v>
      </c>
      <c r="S200" s="66">
        <v>16</v>
      </c>
      <c r="T200" s="18">
        <v>0</v>
      </c>
      <c r="U200" s="18">
        <f t="shared" si="28"/>
        <v>0</v>
      </c>
      <c r="V200" s="66">
        <v>7</v>
      </c>
      <c r="W200" s="66">
        <v>96</v>
      </c>
      <c r="X200" s="18">
        <v>0</v>
      </c>
      <c r="Y200" s="18">
        <f t="shared" si="29"/>
        <v>0</v>
      </c>
      <c r="Z200" s="66">
        <v>168</v>
      </c>
      <c r="AA200" s="66">
        <v>300</v>
      </c>
      <c r="AB200" s="18">
        <v>0</v>
      </c>
      <c r="AC200" s="10">
        <f t="shared" si="30"/>
        <v>0</v>
      </c>
      <c r="AE200">
        <v>5</v>
      </c>
      <c r="AF200">
        <f t="shared" ref="AF200:AF263" si="32">AE200-F200</f>
        <v>0</v>
      </c>
    </row>
    <row r="201" spans="1:32">
      <c r="A201" s="17">
        <v>195</v>
      </c>
      <c r="B201" s="18" t="s">
        <v>1616</v>
      </c>
      <c r="C201" s="7" t="s">
        <v>961</v>
      </c>
      <c r="D201" s="18" t="s">
        <v>27</v>
      </c>
      <c r="E201" s="18">
        <v>3230</v>
      </c>
      <c r="F201" s="18">
        <v>1</v>
      </c>
      <c r="G201" s="18">
        <v>0</v>
      </c>
      <c r="H201" s="18">
        <v>0</v>
      </c>
      <c r="I201" s="18">
        <f t="shared" si="31"/>
        <v>1</v>
      </c>
      <c r="J201" s="18">
        <v>0</v>
      </c>
      <c r="K201" s="66">
        <v>80</v>
      </c>
      <c r="L201" s="18">
        <v>0</v>
      </c>
      <c r="M201" s="18">
        <f t="shared" si="26"/>
        <v>0</v>
      </c>
      <c r="N201" s="66">
        <v>6</v>
      </c>
      <c r="O201" s="66">
        <v>175</v>
      </c>
      <c r="P201" s="18">
        <v>0</v>
      </c>
      <c r="Q201" s="18">
        <f t="shared" si="27"/>
        <v>0</v>
      </c>
      <c r="R201" s="66">
        <v>9</v>
      </c>
      <c r="S201" s="66">
        <v>16</v>
      </c>
      <c r="T201" s="18">
        <v>0</v>
      </c>
      <c r="U201" s="18">
        <f t="shared" si="28"/>
        <v>0</v>
      </c>
      <c r="V201" s="66">
        <v>15</v>
      </c>
      <c r="W201" s="66">
        <v>96</v>
      </c>
      <c r="X201" s="18">
        <v>0</v>
      </c>
      <c r="Y201" s="18">
        <f t="shared" si="29"/>
        <v>0</v>
      </c>
      <c r="Z201" s="66">
        <v>128</v>
      </c>
      <c r="AA201" s="66">
        <v>300</v>
      </c>
      <c r="AB201" s="18">
        <v>0</v>
      </c>
      <c r="AC201" s="10">
        <f t="shared" si="30"/>
        <v>0</v>
      </c>
      <c r="AE201">
        <v>1</v>
      </c>
      <c r="AF201">
        <f t="shared" si="32"/>
        <v>0</v>
      </c>
    </row>
    <row r="202" spans="1:32">
      <c r="A202" s="17">
        <v>196</v>
      </c>
      <c r="B202" s="18" t="s">
        <v>1616</v>
      </c>
      <c r="C202" s="7" t="s">
        <v>962</v>
      </c>
      <c r="D202" s="18" t="s">
        <v>27</v>
      </c>
      <c r="E202" s="18">
        <v>3963</v>
      </c>
      <c r="F202" s="18">
        <v>7</v>
      </c>
      <c r="G202" s="18">
        <v>0</v>
      </c>
      <c r="H202" s="18">
        <v>0</v>
      </c>
      <c r="I202" s="18">
        <f t="shared" si="31"/>
        <v>7</v>
      </c>
      <c r="J202" s="18">
        <v>0</v>
      </c>
      <c r="K202" s="66">
        <v>80</v>
      </c>
      <c r="L202" s="18">
        <v>0</v>
      </c>
      <c r="M202" s="18">
        <f t="shared" si="26"/>
        <v>0</v>
      </c>
      <c r="N202" s="66">
        <v>5</v>
      </c>
      <c r="O202" s="66">
        <v>175</v>
      </c>
      <c r="P202" s="18">
        <v>0</v>
      </c>
      <c r="Q202" s="18">
        <f t="shared" si="27"/>
        <v>0</v>
      </c>
      <c r="R202" s="66">
        <v>49</v>
      </c>
      <c r="S202" s="66">
        <v>16</v>
      </c>
      <c r="T202" s="18">
        <v>0</v>
      </c>
      <c r="U202" s="18">
        <f t="shared" si="28"/>
        <v>3963</v>
      </c>
      <c r="V202" s="66">
        <v>76</v>
      </c>
      <c r="W202" s="66">
        <v>96</v>
      </c>
      <c r="X202" s="18">
        <v>0</v>
      </c>
      <c r="Y202" s="18">
        <f t="shared" si="29"/>
        <v>0</v>
      </c>
      <c r="Z202" s="66">
        <v>67</v>
      </c>
      <c r="AA202" s="66">
        <v>300</v>
      </c>
      <c r="AB202" s="18">
        <v>0</v>
      </c>
      <c r="AC202" s="10">
        <f t="shared" si="30"/>
        <v>0</v>
      </c>
      <c r="AE202">
        <v>7</v>
      </c>
      <c r="AF202">
        <f t="shared" si="32"/>
        <v>0</v>
      </c>
    </row>
    <row r="203" spans="1:32">
      <c r="A203" s="17">
        <v>197</v>
      </c>
      <c r="B203" s="18" t="s">
        <v>1616</v>
      </c>
      <c r="C203" s="7" t="s">
        <v>963</v>
      </c>
      <c r="D203" s="18" t="s">
        <v>27</v>
      </c>
      <c r="E203" s="18">
        <v>4613</v>
      </c>
      <c r="F203" s="18">
        <v>16</v>
      </c>
      <c r="G203" s="18">
        <v>0</v>
      </c>
      <c r="H203" s="18">
        <v>0</v>
      </c>
      <c r="I203" s="18">
        <f t="shared" si="31"/>
        <v>16</v>
      </c>
      <c r="J203" s="18">
        <v>0</v>
      </c>
      <c r="K203" s="66">
        <v>80</v>
      </c>
      <c r="L203" s="18">
        <v>0</v>
      </c>
      <c r="M203" s="18">
        <f t="shared" si="26"/>
        <v>0</v>
      </c>
      <c r="N203" s="66">
        <v>34</v>
      </c>
      <c r="O203" s="66">
        <v>175</v>
      </c>
      <c r="P203" s="18">
        <v>0</v>
      </c>
      <c r="Q203" s="18">
        <f t="shared" si="27"/>
        <v>0</v>
      </c>
      <c r="R203" s="66">
        <v>48</v>
      </c>
      <c r="S203" s="66">
        <v>16</v>
      </c>
      <c r="T203" s="18">
        <v>0</v>
      </c>
      <c r="U203" s="18">
        <f t="shared" si="28"/>
        <v>4613</v>
      </c>
      <c r="V203" s="66">
        <v>70</v>
      </c>
      <c r="W203" s="66">
        <v>96</v>
      </c>
      <c r="X203" s="18">
        <v>0</v>
      </c>
      <c r="Y203" s="18">
        <f t="shared" si="29"/>
        <v>0</v>
      </c>
      <c r="Z203" s="66">
        <v>411</v>
      </c>
      <c r="AA203" s="66">
        <v>300</v>
      </c>
      <c r="AB203" s="18">
        <v>0</v>
      </c>
      <c r="AC203" s="10">
        <f t="shared" si="30"/>
        <v>4613</v>
      </c>
      <c r="AE203">
        <v>16</v>
      </c>
      <c r="AF203">
        <f t="shared" si="32"/>
        <v>0</v>
      </c>
    </row>
    <row r="204" spans="1:32">
      <c r="A204" s="17">
        <v>198</v>
      </c>
      <c r="B204" s="18" t="s">
        <v>1616</v>
      </c>
      <c r="C204" s="7" t="s">
        <v>964</v>
      </c>
      <c r="D204" s="18" t="s">
        <v>27</v>
      </c>
      <c r="E204" s="18">
        <v>5426</v>
      </c>
      <c r="F204" s="18">
        <v>35</v>
      </c>
      <c r="G204" s="18">
        <v>0</v>
      </c>
      <c r="H204" s="18">
        <v>0</v>
      </c>
      <c r="I204" s="18">
        <f t="shared" si="31"/>
        <v>35</v>
      </c>
      <c r="J204" s="18">
        <v>0</v>
      </c>
      <c r="K204" s="66">
        <v>80</v>
      </c>
      <c r="L204" s="18">
        <v>0</v>
      </c>
      <c r="M204" s="18">
        <f t="shared" si="26"/>
        <v>0</v>
      </c>
      <c r="N204" s="66">
        <v>34</v>
      </c>
      <c r="O204" s="66">
        <v>175</v>
      </c>
      <c r="P204" s="18">
        <v>0</v>
      </c>
      <c r="Q204" s="18">
        <f t="shared" si="27"/>
        <v>0</v>
      </c>
      <c r="R204" s="66">
        <v>69</v>
      </c>
      <c r="S204" s="66">
        <v>16</v>
      </c>
      <c r="T204" s="18">
        <v>0</v>
      </c>
      <c r="U204" s="18">
        <f t="shared" si="28"/>
        <v>5426</v>
      </c>
      <c r="V204" s="66">
        <v>82</v>
      </c>
      <c r="W204" s="66">
        <v>96</v>
      </c>
      <c r="X204" s="18">
        <v>0</v>
      </c>
      <c r="Y204" s="18">
        <f t="shared" si="29"/>
        <v>0</v>
      </c>
      <c r="Z204" s="66">
        <v>415</v>
      </c>
      <c r="AA204" s="66">
        <v>300</v>
      </c>
      <c r="AB204" s="18">
        <v>0</v>
      </c>
      <c r="AC204" s="10">
        <f t="shared" si="30"/>
        <v>5426</v>
      </c>
      <c r="AE204">
        <v>35</v>
      </c>
      <c r="AF204">
        <f t="shared" si="32"/>
        <v>0</v>
      </c>
    </row>
    <row r="205" spans="1:32">
      <c r="A205" s="17">
        <v>199</v>
      </c>
      <c r="B205" s="18" t="s">
        <v>1616</v>
      </c>
      <c r="C205" s="7" t="s">
        <v>965</v>
      </c>
      <c r="D205" s="18" t="s">
        <v>27</v>
      </c>
      <c r="E205" s="18">
        <v>4980</v>
      </c>
      <c r="F205" s="18">
        <v>3</v>
      </c>
      <c r="G205" s="18">
        <v>0</v>
      </c>
      <c r="H205" s="18">
        <v>0</v>
      </c>
      <c r="I205" s="18">
        <f t="shared" si="31"/>
        <v>3</v>
      </c>
      <c r="J205" s="18">
        <v>0</v>
      </c>
      <c r="K205" s="66">
        <v>80</v>
      </c>
      <c r="L205" s="18">
        <v>0</v>
      </c>
      <c r="M205" s="18">
        <f t="shared" ref="M205:M267" si="33">IF((F205&gt;K205),E205,0)</f>
        <v>0</v>
      </c>
      <c r="N205" s="66">
        <v>9</v>
      </c>
      <c r="O205" s="66">
        <v>175</v>
      </c>
      <c r="P205" s="18">
        <v>0</v>
      </c>
      <c r="Q205" s="18">
        <f t="shared" ref="Q205:Q267" si="34">IF((N205&gt;O205),E205,0)</f>
        <v>0</v>
      </c>
      <c r="R205" s="66">
        <v>21</v>
      </c>
      <c r="S205" s="66">
        <v>16</v>
      </c>
      <c r="T205" s="18">
        <v>0</v>
      </c>
      <c r="U205" s="18">
        <f t="shared" ref="U205:U267" si="35">IF((R205&gt;S205),E205,0)</f>
        <v>4980</v>
      </c>
      <c r="V205" s="66">
        <v>96</v>
      </c>
      <c r="W205" s="66">
        <v>96</v>
      </c>
      <c r="X205" s="18">
        <v>0</v>
      </c>
      <c r="Y205" s="18">
        <f t="shared" ref="Y205:Y267" si="36">IF((V205&gt;W205),E205,0)</f>
        <v>0</v>
      </c>
      <c r="Z205" s="66">
        <v>109</v>
      </c>
      <c r="AA205" s="66">
        <v>300</v>
      </c>
      <c r="AB205" s="18">
        <v>0</v>
      </c>
      <c r="AC205" s="10">
        <f t="shared" ref="AC205:AC267" si="37">IF((Z205&gt;AA205),E205,0)</f>
        <v>0</v>
      </c>
      <c r="AE205">
        <v>3</v>
      </c>
      <c r="AF205">
        <f t="shared" si="32"/>
        <v>0</v>
      </c>
    </row>
    <row r="206" spans="1:32">
      <c r="A206" s="17">
        <v>200</v>
      </c>
      <c r="B206" s="18" t="s">
        <v>1616</v>
      </c>
      <c r="C206" s="7" t="s">
        <v>966</v>
      </c>
      <c r="D206" s="18" t="s">
        <v>27</v>
      </c>
      <c r="E206" s="18">
        <v>4998</v>
      </c>
      <c r="F206" s="18">
        <v>12</v>
      </c>
      <c r="G206" s="18">
        <v>0</v>
      </c>
      <c r="H206" s="18">
        <v>0</v>
      </c>
      <c r="I206" s="18">
        <f t="shared" si="31"/>
        <v>12</v>
      </c>
      <c r="J206" s="18">
        <v>0</v>
      </c>
      <c r="K206" s="66">
        <v>80</v>
      </c>
      <c r="L206" s="18">
        <v>0</v>
      </c>
      <c r="M206" s="18">
        <f t="shared" si="33"/>
        <v>0</v>
      </c>
      <c r="N206" s="66">
        <v>48</v>
      </c>
      <c r="O206" s="66">
        <v>175</v>
      </c>
      <c r="P206" s="18">
        <v>0</v>
      </c>
      <c r="Q206" s="18">
        <f t="shared" si="34"/>
        <v>0</v>
      </c>
      <c r="R206" s="66">
        <v>19</v>
      </c>
      <c r="S206" s="66">
        <v>16</v>
      </c>
      <c r="T206" s="18">
        <v>0</v>
      </c>
      <c r="U206" s="18">
        <f t="shared" si="35"/>
        <v>4998</v>
      </c>
      <c r="V206" s="66">
        <v>78</v>
      </c>
      <c r="W206" s="66">
        <v>96</v>
      </c>
      <c r="X206" s="18">
        <v>0</v>
      </c>
      <c r="Y206" s="18">
        <f t="shared" si="36"/>
        <v>0</v>
      </c>
      <c r="Z206" s="66">
        <v>586</v>
      </c>
      <c r="AA206" s="66">
        <v>300</v>
      </c>
      <c r="AB206" s="18">
        <v>0</v>
      </c>
      <c r="AC206" s="10">
        <f t="shared" si="37"/>
        <v>4998</v>
      </c>
      <c r="AE206">
        <v>12</v>
      </c>
      <c r="AF206">
        <f t="shared" si="32"/>
        <v>0</v>
      </c>
    </row>
    <row r="207" spans="1:32">
      <c r="A207" s="17">
        <v>201</v>
      </c>
      <c r="B207" s="18" t="s">
        <v>1616</v>
      </c>
      <c r="C207" s="7" t="s">
        <v>967</v>
      </c>
      <c r="D207" s="18" t="s">
        <v>27</v>
      </c>
      <c r="E207" s="18">
        <v>6637</v>
      </c>
      <c r="F207" s="18">
        <v>20</v>
      </c>
      <c r="G207" s="18">
        <v>0</v>
      </c>
      <c r="H207" s="18">
        <v>0</v>
      </c>
      <c r="I207" s="18">
        <f t="shared" si="31"/>
        <v>20</v>
      </c>
      <c r="J207" s="18">
        <v>0</v>
      </c>
      <c r="K207" s="66">
        <v>80</v>
      </c>
      <c r="L207" s="18">
        <v>0</v>
      </c>
      <c r="M207" s="18">
        <f t="shared" si="33"/>
        <v>0</v>
      </c>
      <c r="N207" s="66">
        <v>29</v>
      </c>
      <c r="O207" s="66">
        <v>175</v>
      </c>
      <c r="P207" s="18">
        <v>0</v>
      </c>
      <c r="Q207" s="18">
        <f t="shared" si="34"/>
        <v>0</v>
      </c>
      <c r="R207" s="66">
        <v>20</v>
      </c>
      <c r="S207" s="66">
        <v>16</v>
      </c>
      <c r="T207" s="18">
        <v>0</v>
      </c>
      <c r="U207" s="18">
        <f t="shared" si="35"/>
        <v>6637</v>
      </c>
      <c r="V207" s="66">
        <v>84</v>
      </c>
      <c r="W207" s="66">
        <v>96</v>
      </c>
      <c r="X207" s="18">
        <v>0</v>
      </c>
      <c r="Y207" s="18">
        <f t="shared" si="36"/>
        <v>0</v>
      </c>
      <c r="Z207" s="66">
        <v>357</v>
      </c>
      <c r="AA207" s="66">
        <v>300</v>
      </c>
      <c r="AB207" s="18">
        <v>0</v>
      </c>
      <c r="AC207" s="10">
        <f t="shared" si="37"/>
        <v>6637</v>
      </c>
      <c r="AE207">
        <v>20</v>
      </c>
      <c r="AF207">
        <f t="shared" si="32"/>
        <v>0</v>
      </c>
    </row>
    <row r="208" spans="1:32">
      <c r="A208" s="17">
        <v>202</v>
      </c>
      <c r="B208" s="18" t="s">
        <v>1616</v>
      </c>
      <c r="C208" s="7" t="s">
        <v>968</v>
      </c>
      <c r="D208" s="18" t="s">
        <v>27</v>
      </c>
      <c r="E208" s="18">
        <v>4783</v>
      </c>
      <c r="F208" s="18">
        <v>11</v>
      </c>
      <c r="G208" s="18">
        <v>0</v>
      </c>
      <c r="H208" s="18">
        <v>0</v>
      </c>
      <c r="I208" s="18">
        <f t="shared" si="31"/>
        <v>11</v>
      </c>
      <c r="J208" s="18">
        <v>0</v>
      </c>
      <c r="K208" s="66">
        <v>80</v>
      </c>
      <c r="L208" s="18">
        <v>0</v>
      </c>
      <c r="M208" s="18">
        <f t="shared" si="33"/>
        <v>0</v>
      </c>
      <c r="N208" s="66">
        <v>17</v>
      </c>
      <c r="O208" s="66">
        <v>175</v>
      </c>
      <c r="P208" s="18">
        <v>0</v>
      </c>
      <c r="Q208" s="18">
        <f t="shared" si="34"/>
        <v>0</v>
      </c>
      <c r="R208" s="66">
        <v>31</v>
      </c>
      <c r="S208" s="66">
        <v>16</v>
      </c>
      <c r="T208" s="18">
        <v>0</v>
      </c>
      <c r="U208" s="18">
        <f t="shared" si="35"/>
        <v>4783</v>
      </c>
      <c r="V208" s="66">
        <v>191</v>
      </c>
      <c r="W208" s="66">
        <v>96</v>
      </c>
      <c r="X208" s="18">
        <v>0</v>
      </c>
      <c r="Y208" s="18">
        <f t="shared" si="36"/>
        <v>4783</v>
      </c>
      <c r="Z208" s="66">
        <v>206</v>
      </c>
      <c r="AA208" s="66">
        <v>300</v>
      </c>
      <c r="AB208" s="18">
        <v>0</v>
      </c>
      <c r="AC208" s="10">
        <f t="shared" si="37"/>
        <v>0</v>
      </c>
      <c r="AE208">
        <v>11</v>
      </c>
      <c r="AF208">
        <f t="shared" si="32"/>
        <v>0</v>
      </c>
    </row>
    <row r="209" spans="1:32">
      <c r="A209" s="17">
        <v>203</v>
      </c>
      <c r="B209" s="18" t="s">
        <v>1616</v>
      </c>
      <c r="C209" s="7" t="s">
        <v>969</v>
      </c>
      <c r="D209" s="18" t="s">
        <v>27</v>
      </c>
      <c r="E209" s="18">
        <v>6608</v>
      </c>
      <c r="F209" s="18">
        <v>9</v>
      </c>
      <c r="G209" s="18">
        <v>0</v>
      </c>
      <c r="H209" s="18">
        <v>0</v>
      </c>
      <c r="I209" s="18">
        <f t="shared" si="31"/>
        <v>9</v>
      </c>
      <c r="J209" s="18">
        <v>0</v>
      </c>
      <c r="K209" s="66">
        <v>80</v>
      </c>
      <c r="L209" s="18">
        <v>0</v>
      </c>
      <c r="M209" s="18">
        <f t="shared" si="33"/>
        <v>0</v>
      </c>
      <c r="N209" s="66">
        <v>46</v>
      </c>
      <c r="O209" s="66">
        <v>175</v>
      </c>
      <c r="P209" s="18">
        <v>0</v>
      </c>
      <c r="Q209" s="18">
        <f t="shared" si="34"/>
        <v>0</v>
      </c>
      <c r="R209" s="66">
        <v>34</v>
      </c>
      <c r="S209" s="66">
        <v>16</v>
      </c>
      <c r="T209" s="18">
        <v>0</v>
      </c>
      <c r="U209" s="18">
        <f t="shared" si="35"/>
        <v>6608</v>
      </c>
      <c r="V209" s="66">
        <v>39</v>
      </c>
      <c r="W209" s="66">
        <v>96</v>
      </c>
      <c r="X209" s="18">
        <v>0</v>
      </c>
      <c r="Y209" s="18">
        <f t="shared" si="36"/>
        <v>0</v>
      </c>
      <c r="Z209" s="66">
        <v>552</v>
      </c>
      <c r="AA209" s="66">
        <v>300</v>
      </c>
      <c r="AB209" s="18">
        <v>0</v>
      </c>
      <c r="AC209" s="10">
        <f t="shared" si="37"/>
        <v>6608</v>
      </c>
      <c r="AE209">
        <v>9</v>
      </c>
      <c r="AF209">
        <f t="shared" si="32"/>
        <v>0</v>
      </c>
    </row>
    <row r="210" spans="1:32">
      <c r="A210" s="17">
        <v>204</v>
      </c>
      <c r="B210" s="18" t="s">
        <v>1616</v>
      </c>
      <c r="C210" s="7" t="s">
        <v>970</v>
      </c>
      <c r="D210" s="18" t="s">
        <v>27</v>
      </c>
      <c r="E210" s="18">
        <v>3501</v>
      </c>
      <c r="F210" s="18">
        <v>3</v>
      </c>
      <c r="G210" s="18">
        <v>0</v>
      </c>
      <c r="H210" s="18">
        <v>0</v>
      </c>
      <c r="I210" s="18">
        <f t="shared" si="31"/>
        <v>3</v>
      </c>
      <c r="J210" s="18">
        <v>0</v>
      </c>
      <c r="K210" s="66">
        <v>80</v>
      </c>
      <c r="L210" s="18">
        <v>0</v>
      </c>
      <c r="M210" s="18">
        <f t="shared" si="33"/>
        <v>0</v>
      </c>
      <c r="N210" s="66">
        <v>18</v>
      </c>
      <c r="O210" s="66">
        <v>175</v>
      </c>
      <c r="P210" s="18">
        <v>0</v>
      </c>
      <c r="Q210" s="18">
        <f t="shared" si="34"/>
        <v>0</v>
      </c>
      <c r="R210" s="66">
        <v>43</v>
      </c>
      <c r="S210" s="66">
        <v>16</v>
      </c>
      <c r="T210" s="18">
        <v>0</v>
      </c>
      <c r="U210" s="18">
        <f t="shared" si="35"/>
        <v>3501</v>
      </c>
      <c r="V210" s="66">
        <v>88</v>
      </c>
      <c r="W210" s="66">
        <v>96</v>
      </c>
      <c r="X210" s="18">
        <v>0</v>
      </c>
      <c r="Y210" s="18">
        <f t="shared" si="36"/>
        <v>0</v>
      </c>
      <c r="Z210" s="66">
        <v>217</v>
      </c>
      <c r="AA210" s="66">
        <v>300</v>
      </c>
      <c r="AB210" s="18">
        <v>0</v>
      </c>
      <c r="AC210" s="10">
        <f t="shared" si="37"/>
        <v>0</v>
      </c>
      <c r="AE210">
        <v>3</v>
      </c>
      <c r="AF210">
        <f t="shared" si="32"/>
        <v>0</v>
      </c>
    </row>
    <row r="211" spans="1:32">
      <c r="A211" s="17">
        <v>205</v>
      </c>
      <c r="B211" s="18" t="s">
        <v>1616</v>
      </c>
      <c r="C211" s="7" t="s">
        <v>971</v>
      </c>
      <c r="D211" s="18" t="s">
        <v>27</v>
      </c>
      <c r="E211" s="18">
        <v>6469</v>
      </c>
      <c r="F211" s="18">
        <v>4</v>
      </c>
      <c r="G211" s="18">
        <v>0</v>
      </c>
      <c r="H211" s="18">
        <v>0</v>
      </c>
      <c r="I211" s="18">
        <f t="shared" si="31"/>
        <v>4</v>
      </c>
      <c r="J211" s="18">
        <v>0</v>
      </c>
      <c r="K211" s="66">
        <v>80</v>
      </c>
      <c r="L211" s="18">
        <v>0</v>
      </c>
      <c r="M211" s="18">
        <f t="shared" si="33"/>
        <v>0</v>
      </c>
      <c r="N211" s="66">
        <v>24</v>
      </c>
      <c r="O211" s="66">
        <v>175</v>
      </c>
      <c r="P211" s="18">
        <v>0</v>
      </c>
      <c r="Q211" s="18">
        <f t="shared" si="34"/>
        <v>0</v>
      </c>
      <c r="R211" s="66">
        <v>20</v>
      </c>
      <c r="S211" s="66">
        <v>16</v>
      </c>
      <c r="T211" s="18">
        <v>0</v>
      </c>
      <c r="U211" s="18">
        <f t="shared" si="35"/>
        <v>6469</v>
      </c>
      <c r="V211" s="66">
        <v>46</v>
      </c>
      <c r="W211" s="66">
        <v>96</v>
      </c>
      <c r="X211" s="18">
        <v>0</v>
      </c>
      <c r="Y211" s="18">
        <f t="shared" si="36"/>
        <v>0</v>
      </c>
      <c r="Z211" s="66">
        <v>331</v>
      </c>
      <c r="AA211" s="66">
        <v>300</v>
      </c>
      <c r="AB211" s="18">
        <v>0</v>
      </c>
      <c r="AC211" s="10">
        <f t="shared" si="37"/>
        <v>6469</v>
      </c>
      <c r="AE211">
        <v>4</v>
      </c>
      <c r="AF211">
        <f t="shared" si="32"/>
        <v>0</v>
      </c>
    </row>
    <row r="212" spans="1:32">
      <c r="A212" s="17">
        <v>206</v>
      </c>
      <c r="B212" s="18" t="s">
        <v>1616</v>
      </c>
      <c r="C212" s="7" t="s">
        <v>972</v>
      </c>
      <c r="D212" s="18" t="s">
        <v>27</v>
      </c>
      <c r="E212" s="18">
        <v>2591</v>
      </c>
      <c r="F212" s="18">
        <v>3</v>
      </c>
      <c r="G212" s="18">
        <v>0</v>
      </c>
      <c r="H212" s="18">
        <v>0</v>
      </c>
      <c r="I212" s="18">
        <f t="shared" si="31"/>
        <v>3</v>
      </c>
      <c r="J212" s="18">
        <v>0</v>
      </c>
      <c r="K212" s="66">
        <v>80</v>
      </c>
      <c r="L212" s="18">
        <v>0</v>
      </c>
      <c r="M212" s="18">
        <f t="shared" si="33"/>
        <v>0</v>
      </c>
      <c r="N212" s="66">
        <v>6</v>
      </c>
      <c r="O212" s="66">
        <v>175</v>
      </c>
      <c r="P212" s="18">
        <v>0</v>
      </c>
      <c r="Q212" s="18">
        <f t="shared" si="34"/>
        <v>0</v>
      </c>
      <c r="R212" s="66">
        <v>10</v>
      </c>
      <c r="S212" s="66">
        <v>16</v>
      </c>
      <c r="T212" s="18">
        <v>0</v>
      </c>
      <c r="U212" s="18">
        <f t="shared" si="35"/>
        <v>0</v>
      </c>
      <c r="V212" s="66">
        <v>30</v>
      </c>
      <c r="W212" s="66">
        <v>96</v>
      </c>
      <c r="X212" s="18">
        <v>0</v>
      </c>
      <c r="Y212" s="18">
        <f t="shared" si="36"/>
        <v>0</v>
      </c>
      <c r="Z212" s="66">
        <v>128</v>
      </c>
      <c r="AA212" s="66">
        <v>300</v>
      </c>
      <c r="AB212" s="18">
        <v>0</v>
      </c>
      <c r="AC212" s="10">
        <f t="shared" si="37"/>
        <v>0</v>
      </c>
      <c r="AE212">
        <v>3</v>
      </c>
      <c r="AF212">
        <f t="shared" si="32"/>
        <v>0</v>
      </c>
    </row>
    <row r="213" spans="1:32">
      <c r="A213" s="17">
        <v>207</v>
      </c>
      <c r="B213" s="18" t="s">
        <v>1616</v>
      </c>
      <c r="C213" s="7" t="s">
        <v>973</v>
      </c>
      <c r="D213" s="18" t="s">
        <v>27</v>
      </c>
      <c r="E213" s="18">
        <v>6281</v>
      </c>
      <c r="F213" s="18">
        <v>1</v>
      </c>
      <c r="G213" s="18">
        <v>0</v>
      </c>
      <c r="H213" s="18">
        <v>0</v>
      </c>
      <c r="I213" s="18">
        <f t="shared" si="31"/>
        <v>1</v>
      </c>
      <c r="J213" s="18">
        <v>0</v>
      </c>
      <c r="K213" s="66">
        <v>80</v>
      </c>
      <c r="L213" s="18">
        <v>0</v>
      </c>
      <c r="M213" s="18">
        <f t="shared" si="33"/>
        <v>0</v>
      </c>
      <c r="N213" s="66">
        <v>10</v>
      </c>
      <c r="O213" s="66">
        <v>175</v>
      </c>
      <c r="P213" s="18">
        <v>0</v>
      </c>
      <c r="Q213" s="18">
        <f t="shared" si="34"/>
        <v>0</v>
      </c>
      <c r="R213" s="66">
        <v>24</v>
      </c>
      <c r="S213" s="66">
        <v>16</v>
      </c>
      <c r="T213" s="18">
        <v>0</v>
      </c>
      <c r="U213" s="18">
        <f t="shared" si="35"/>
        <v>6281</v>
      </c>
      <c r="V213" s="66">
        <v>60</v>
      </c>
      <c r="W213" s="66">
        <v>96</v>
      </c>
      <c r="X213" s="18">
        <v>0</v>
      </c>
      <c r="Y213" s="18">
        <f t="shared" si="36"/>
        <v>0</v>
      </c>
      <c r="Z213" s="66">
        <v>208</v>
      </c>
      <c r="AA213" s="66">
        <v>300</v>
      </c>
      <c r="AB213" s="18">
        <v>0</v>
      </c>
      <c r="AC213" s="10">
        <f t="shared" si="37"/>
        <v>0</v>
      </c>
      <c r="AE213">
        <v>1</v>
      </c>
      <c r="AF213">
        <f t="shared" si="32"/>
        <v>0</v>
      </c>
    </row>
    <row r="214" spans="1:32">
      <c r="A214" s="17">
        <v>208</v>
      </c>
      <c r="B214" s="18" t="s">
        <v>1616</v>
      </c>
      <c r="C214" s="7" t="s">
        <v>974</v>
      </c>
      <c r="D214" s="18" t="s">
        <v>27</v>
      </c>
      <c r="E214" s="18">
        <v>6915</v>
      </c>
      <c r="F214" s="18">
        <v>3</v>
      </c>
      <c r="G214" s="18">
        <v>0</v>
      </c>
      <c r="H214" s="18">
        <v>0</v>
      </c>
      <c r="I214" s="18">
        <f t="shared" si="31"/>
        <v>3</v>
      </c>
      <c r="J214" s="18">
        <v>0</v>
      </c>
      <c r="K214" s="66">
        <v>80</v>
      </c>
      <c r="L214" s="18">
        <v>0</v>
      </c>
      <c r="M214" s="18">
        <f t="shared" si="33"/>
        <v>0</v>
      </c>
      <c r="N214" s="66">
        <v>40</v>
      </c>
      <c r="O214" s="66">
        <v>175</v>
      </c>
      <c r="P214" s="18">
        <v>0</v>
      </c>
      <c r="Q214" s="18">
        <f t="shared" si="34"/>
        <v>0</v>
      </c>
      <c r="R214" s="66">
        <v>17</v>
      </c>
      <c r="S214" s="66">
        <v>16</v>
      </c>
      <c r="T214" s="18">
        <v>0</v>
      </c>
      <c r="U214" s="18">
        <f t="shared" si="35"/>
        <v>6915</v>
      </c>
      <c r="V214" s="66">
        <v>41</v>
      </c>
      <c r="W214" s="66">
        <v>96</v>
      </c>
      <c r="X214" s="18">
        <v>0</v>
      </c>
      <c r="Y214" s="18">
        <f t="shared" si="36"/>
        <v>0</v>
      </c>
      <c r="Z214" s="66">
        <v>816</v>
      </c>
      <c r="AA214" s="66">
        <v>300</v>
      </c>
      <c r="AB214" s="18">
        <v>0</v>
      </c>
      <c r="AC214" s="10">
        <f t="shared" si="37"/>
        <v>6915</v>
      </c>
      <c r="AE214">
        <v>3</v>
      </c>
      <c r="AF214">
        <f t="shared" si="32"/>
        <v>0</v>
      </c>
    </row>
    <row r="215" spans="1:32">
      <c r="A215" s="17">
        <v>209</v>
      </c>
      <c r="B215" s="18" t="s">
        <v>1616</v>
      </c>
      <c r="C215" s="7" t="s">
        <v>975</v>
      </c>
      <c r="D215" s="18" t="s">
        <v>27</v>
      </c>
      <c r="E215" s="18">
        <v>3925</v>
      </c>
      <c r="F215" s="18">
        <v>1</v>
      </c>
      <c r="G215" s="18">
        <v>0</v>
      </c>
      <c r="H215" s="18">
        <v>0</v>
      </c>
      <c r="I215" s="18">
        <f t="shared" si="31"/>
        <v>1</v>
      </c>
      <c r="J215" s="18">
        <v>0</v>
      </c>
      <c r="K215" s="66">
        <v>80</v>
      </c>
      <c r="L215" s="18">
        <v>0</v>
      </c>
      <c r="M215" s="18">
        <f t="shared" si="33"/>
        <v>0</v>
      </c>
      <c r="N215" s="66">
        <v>13</v>
      </c>
      <c r="O215" s="66">
        <v>175</v>
      </c>
      <c r="P215" s="18">
        <v>0</v>
      </c>
      <c r="Q215" s="18">
        <f t="shared" si="34"/>
        <v>0</v>
      </c>
      <c r="R215" s="66">
        <v>8</v>
      </c>
      <c r="S215" s="66">
        <v>16</v>
      </c>
      <c r="T215" s="18">
        <v>0</v>
      </c>
      <c r="U215" s="18">
        <f t="shared" si="35"/>
        <v>0</v>
      </c>
      <c r="V215" s="66">
        <v>13</v>
      </c>
      <c r="W215" s="66">
        <v>96</v>
      </c>
      <c r="X215" s="18">
        <v>0</v>
      </c>
      <c r="Y215" s="18">
        <f t="shared" si="36"/>
        <v>0</v>
      </c>
      <c r="Z215" s="66">
        <v>227</v>
      </c>
      <c r="AA215" s="66">
        <v>300</v>
      </c>
      <c r="AB215" s="18">
        <v>0</v>
      </c>
      <c r="AC215" s="10">
        <f t="shared" si="37"/>
        <v>0</v>
      </c>
      <c r="AE215">
        <v>1</v>
      </c>
      <c r="AF215">
        <f t="shared" si="32"/>
        <v>0</v>
      </c>
    </row>
    <row r="216" spans="1:32">
      <c r="A216" s="17">
        <v>210</v>
      </c>
      <c r="B216" s="18" t="s">
        <v>1616</v>
      </c>
      <c r="C216" s="7" t="s">
        <v>976</v>
      </c>
      <c r="D216" s="18" t="s">
        <v>27</v>
      </c>
      <c r="E216" s="18">
        <v>3805</v>
      </c>
      <c r="F216" s="18">
        <v>8</v>
      </c>
      <c r="G216" s="18">
        <v>0</v>
      </c>
      <c r="H216" s="18">
        <v>0</v>
      </c>
      <c r="I216" s="18">
        <f t="shared" si="31"/>
        <v>8</v>
      </c>
      <c r="J216" s="18">
        <v>0</v>
      </c>
      <c r="K216" s="66">
        <v>80</v>
      </c>
      <c r="L216" s="18">
        <v>0</v>
      </c>
      <c r="M216" s="18">
        <f t="shared" si="33"/>
        <v>0</v>
      </c>
      <c r="N216" s="66">
        <v>13</v>
      </c>
      <c r="O216" s="66">
        <v>175</v>
      </c>
      <c r="P216" s="18">
        <v>0</v>
      </c>
      <c r="Q216" s="18">
        <f t="shared" si="34"/>
        <v>0</v>
      </c>
      <c r="R216" s="66">
        <v>75</v>
      </c>
      <c r="S216" s="66">
        <v>16</v>
      </c>
      <c r="T216" s="18">
        <v>0</v>
      </c>
      <c r="U216" s="18">
        <f t="shared" si="35"/>
        <v>3805</v>
      </c>
      <c r="V216" s="66">
        <v>185</v>
      </c>
      <c r="W216" s="66">
        <v>96</v>
      </c>
      <c r="X216" s="18">
        <v>0</v>
      </c>
      <c r="Y216" s="18">
        <f t="shared" si="36"/>
        <v>3805</v>
      </c>
      <c r="Z216" s="66">
        <v>162</v>
      </c>
      <c r="AA216" s="66">
        <v>300</v>
      </c>
      <c r="AB216" s="18">
        <v>0</v>
      </c>
      <c r="AC216" s="10">
        <f t="shared" si="37"/>
        <v>0</v>
      </c>
      <c r="AE216">
        <v>8</v>
      </c>
      <c r="AF216">
        <f t="shared" si="32"/>
        <v>0</v>
      </c>
    </row>
    <row r="217" spans="1:32">
      <c r="A217" s="17">
        <v>211</v>
      </c>
      <c r="B217" s="18" t="s">
        <v>1616</v>
      </c>
      <c r="C217" s="7" t="s">
        <v>977</v>
      </c>
      <c r="D217" s="18" t="s">
        <v>27</v>
      </c>
      <c r="E217" s="18">
        <v>7925</v>
      </c>
      <c r="F217" s="18">
        <v>21</v>
      </c>
      <c r="G217" s="18">
        <v>0</v>
      </c>
      <c r="H217" s="18">
        <v>0</v>
      </c>
      <c r="I217" s="18">
        <f t="shared" si="31"/>
        <v>21</v>
      </c>
      <c r="J217" s="18">
        <v>0</v>
      </c>
      <c r="K217" s="66">
        <v>80</v>
      </c>
      <c r="L217" s="18">
        <v>0</v>
      </c>
      <c r="M217" s="18">
        <f t="shared" si="33"/>
        <v>0</v>
      </c>
      <c r="N217" s="66">
        <v>42</v>
      </c>
      <c r="O217" s="66">
        <v>175</v>
      </c>
      <c r="P217" s="18">
        <v>0</v>
      </c>
      <c r="Q217" s="18">
        <f t="shared" si="34"/>
        <v>0</v>
      </c>
      <c r="R217" s="66">
        <v>60</v>
      </c>
      <c r="S217" s="66">
        <v>16</v>
      </c>
      <c r="T217" s="18">
        <v>0</v>
      </c>
      <c r="U217" s="18">
        <f t="shared" si="35"/>
        <v>7925</v>
      </c>
      <c r="V217" s="66">
        <v>129</v>
      </c>
      <c r="W217" s="66">
        <v>96</v>
      </c>
      <c r="X217" s="18">
        <v>0</v>
      </c>
      <c r="Y217" s="18">
        <f t="shared" si="36"/>
        <v>7925</v>
      </c>
      <c r="Z217" s="66">
        <v>505</v>
      </c>
      <c r="AA217" s="66">
        <v>300</v>
      </c>
      <c r="AB217" s="18">
        <v>0</v>
      </c>
      <c r="AC217" s="10">
        <f t="shared" si="37"/>
        <v>7925</v>
      </c>
      <c r="AE217">
        <v>21</v>
      </c>
      <c r="AF217">
        <f t="shared" si="32"/>
        <v>0</v>
      </c>
    </row>
    <row r="218" spans="1:32">
      <c r="A218" s="17">
        <v>212</v>
      </c>
      <c r="B218" s="18" t="s">
        <v>1616</v>
      </c>
      <c r="C218" s="7" t="s">
        <v>978</v>
      </c>
      <c r="D218" s="18" t="s">
        <v>27</v>
      </c>
      <c r="E218" s="18">
        <v>5919</v>
      </c>
      <c r="F218" s="18">
        <v>27</v>
      </c>
      <c r="G218" s="18">
        <v>0</v>
      </c>
      <c r="H218" s="18">
        <v>0</v>
      </c>
      <c r="I218" s="18">
        <f t="shared" si="31"/>
        <v>27</v>
      </c>
      <c r="J218" s="18">
        <v>0</v>
      </c>
      <c r="K218" s="66">
        <v>80</v>
      </c>
      <c r="L218" s="18">
        <v>0</v>
      </c>
      <c r="M218" s="18">
        <f t="shared" si="33"/>
        <v>0</v>
      </c>
      <c r="N218" s="66">
        <v>35</v>
      </c>
      <c r="O218" s="66">
        <v>175</v>
      </c>
      <c r="P218" s="18">
        <v>0</v>
      </c>
      <c r="Q218" s="18">
        <f t="shared" si="34"/>
        <v>0</v>
      </c>
      <c r="R218" s="66">
        <v>48</v>
      </c>
      <c r="S218" s="66">
        <v>16</v>
      </c>
      <c r="T218" s="18">
        <v>0</v>
      </c>
      <c r="U218" s="18">
        <f t="shared" si="35"/>
        <v>5919</v>
      </c>
      <c r="V218" s="66">
        <v>124</v>
      </c>
      <c r="W218" s="66">
        <v>96</v>
      </c>
      <c r="X218" s="18">
        <v>0</v>
      </c>
      <c r="Y218" s="18">
        <f t="shared" si="36"/>
        <v>5919</v>
      </c>
      <c r="Z218" s="66">
        <v>421</v>
      </c>
      <c r="AA218" s="66">
        <v>300</v>
      </c>
      <c r="AB218" s="18">
        <v>0</v>
      </c>
      <c r="AC218" s="10">
        <f t="shared" si="37"/>
        <v>5919</v>
      </c>
      <c r="AE218">
        <v>27</v>
      </c>
      <c r="AF218">
        <f t="shared" si="32"/>
        <v>0</v>
      </c>
    </row>
    <row r="219" spans="1:32">
      <c r="A219" s="17">
        <v>213</v>
      </c>
      <c r="B219" s="18" t="s">
        <v>1616</v>
      </c>
      <c r="C219" s="7" t="s">
        <v>979</v>
      </c>
      <c r="D219" s="18" t="s">
        <v>27</v>
      </c>
      <c r="E219" s="18">
        <v>3078</v>
      </c>
      <c r="F219" s="18">
        <v>1</v>
      </c>
      <c r="G219" s="18">
        <v>0</v>
      </c>
      <c r="H219" s="18">
        <v>0</v>
      </c>
      <c r="I219" s="18">
        <f t="shared" si="31"/>
        <v>1</v>
      </c>
      <c r="J219" s="18">
        <v>0</v>
      </c>
      <c r="K219" s="66">
        <v>80</v>
      </c>
      <c r="L219" s="18">
        <v>0</v>
      </c>
      <c r="M219" s="18">
        <f t="shared" si="33"/>
        <v>0</v>
      </c>
      <c r="N219" s="66">
        <v>2</v>
      </c>
      <c r="O219" s="66">
        <v>175</v>
      </c>
      <c r="P219" s="18">
        <v>0</v>
      </c>
      <c r="Q219" s="18">
        <f t="shared" si="34"/>
        <v>0</v>
      </c>
      <c r="R219" s="66">
        <v>15</v>
      </c>
      <c r="S219" s="66">
        <v>16</v>
      </c>
      <c r="T219" s="18">
        <v>0</v>
      </c>
      <c r="U219" s="18">
        <f t="shared" si="35"/>
        <v>0</v>
      </c>
      <c r="V219" s="66">
        <v>70</v>
      </c>
      <c r="W219" s="66">
        <v>96</v>
      </c>
      <c r="X219" s="18">
        <v>0</v>
      </c>
      <c r="Y219" s="18">
        <f t="shared" si="36"/>
        <v>0</v>
      </c>
      <c r="Z219" s="66">
        <v>29</v>
      </c>
      <c r="AA219" s="66">
        <v>300</v>
      </c>
      <c r="AB219" s="18">
        <v>0</v>
      </c>
      <c r="AC219" s="10">
        <f t="shared" si="37"/>
        <v>0</v>
      </c>
      <c r="AE219">
        <v>1</v>
      </c>
      <c r="AF219">
        <f t="shared" si="32"/>
        <v>0</v>
      </c>
    </row>
    <row r="220" spans="1:32">
      <c r="A220" s="17">
        <v>214</v>
      </c>
      <c r="B220" s="18" t="s">
        <v>1616</v>
      </c>
      <c r="C220" s="7" t="s">
        <v>980</v>
      </c>
      <c r="D220" s="18" t="s">
        <v>27</v>
      </c>
      <c r="E220" s="18">
        <v>5143</v>
      </c>
      <c r="F220" s="18">
        <v>15</v>
      </c>
      <c r="G220" s="18">
        <v>0</v>
      </c>
      <c r="H220" s="18">
        <v>0</v>
      </c>
      <c r="I220" s="18">
        <f t="shared" si="31"/>
        <v>15</v>
      </c>
      <c r="J220" s="18">
        <v>0</v>
      </c>
      <c r="K220" s="66">
        <v>80</v>
      </c>
      <c r="L220" s="18">
        <v>0</v>
      </c>
      <c r="M220" s="18">
        <f t="shared" si="33"/>
        <v>0</v>
      </c>
      <c r="N220" s="66">
        <v>43</v>
      </c>
      <c r="O220" s="66">
        <v>175</v>
      </c>
      <c r="P220" s="18">
        <v>0</v>
      </c>
      <c r="Q220" s="18">
        <f t="shared" si="34"/>
        <v>0</v>
      </c>
      <c r="R220" s="66">
        <v>40</v>
      </c>
      <c r="S220" s="66">
        <v>16</v>
      </c>
      <c r="T220" s="18">
        <v>0</v>
      </c>
      <c r="U220" s="18">
        <f t="shared" si="35"/>
        <v>5143</v>
      </c>
      <c r="V220" s="66">
        <v>168</v>
      </c>
      <c r="W220" s="66">
        <v>96</v>
      </c>
      <c r="X220" s="18">
        <v>0</v>
      </c>
      <c r="Y220" s="18">
        <f t="shared" si="36"/>
        <v>5143</v>
      </c>
      <c r="Z220" s="66">
        <v>521</v>
      </c>
      <c r="AA220" s="66">
        <v>300</v>
      </c>
      <c r="AB220" s="18">
        <v>0</v>
      </c>
      <c r="AC220" s="10">
        <f t="shared" si="37"/>
        <v>5143</v>
      </c>
      <c r="AE220">
        <v>15</v>
      </c>
      <c r="AF220">
        <f t="shared" si="32"/>
        <v>0</v>
      </c>
    </row>
    <row r="221" spans="1:32">
      <c r="A221" s="17">
        <v>215</v>
      </c>
      <c r="B221" s="18" t="s">
        <v>1616</v>
      </c>
      <c r="C221" s="7" t="s">
        <v>981</v>
      </c>
      <c r="D221" s="18" t="s">
        <v>27</v>
      </c>
      <c r="E221" s="18">
        <v>2091</v>
      </c>
      <c r="F221" s="18">
        <v>14</v>
      </c>
      <c r="G221" s="18">
        <v>0</v>
      </c>
      <c r="H221" s="18">
        <v>0</v>
      </c>
      <c r="I221" s="18">
        <f t="shared" si="31"/>
        <v>14</v>
      </c>
      <c r="J221" s="18">
        <v>0</v>
      </c>
      <c r="K221" s="66">
        <v>80</v>
      </c>
      <c r="L221" s="18">
        <v>0</v>
      </c>
      <c r="M221" s="18">
        <f t="shared" si="33"/>
        <v>0</v>
      </c>
      <c r="N221" s="66">
        <v>40</v>
      </c>
      <c r="O221" s="66">
        <v>175</v>
      </c>
      <c r="P221" s="18">
        <v>0</v>
      </c>
      <c r="Q221" s="18">
        <f t="shared" si="34"/>
        <v>0</v>
      </c>
      <c r="R221" s="66">
        <v>55</v>
      </c>
      <c r="S221" s="66">
        <v>16</v>
      </c>
      <c r="T221" s="18">
        <v>0</v>
      </c>
      <c r="U221" s="18">
        <f t="shared" si="35"/>
        <v>2091</v>
      </c>
      <c r="V221" s="66">
        <v>142</v>
      </c>
      <c r="W221" s="66">
        <v>96</v>
      </c>
      <c r="X221" s="18">
        <v>0</v>
      </c>
      <c r="Y221" s="18">
        <f t="shared" si="36"/>
        <v>2091</v>
      </c>
      <c r="Z221" s="66">
        <v>803</v>
      </c>
      <c r="AA221" s="66">
        <v>300</v>
      </c>
      <c r="AB221" s="18">
        <v>0</v>
      </c>
      <c r="AC221" s="10">
        <f t="shared" si="37"/>
        <v>2091</v>
      </c>
      <c r="AE221">
        <v>14</v>
      </c>
      <c r="AF221">
        <f t="shared" si="32"/>
        <v>0</v>
      </c>
    </row>
    <row r="222" spans="1:32">
      <c r="A222" s="17">
        <v>216</v>
      </c>
      <c r="B222" s="18" t="s">
        <v>1616</v>
      </c>
      <c r="C222" s="7" t="s">
        <v>982</v>
      </c>
      <c r="D222" s="18" t="s">
        <v>27</v>
      </c>
      <c r="E222" s="18">
        <v>6106</v>
      </c>
      <c r="F222" s="18">
        <v>3</v>
      </c>
      <c r="G222" s="18">
        <v>0</v>
      </c>
      <c r="H222" s="18">
        <v>0</v>
      </c>
      <c r="I222" s="18">
        <f t="shared" si="31"/>
        <v>3</v>
      </c>
      <c r="J222" s="18">
        <v>0</v>
      </c>
      <c r="K222" s="66">
        <v>80</v>
      </c>
      <c r="L222" s="18">
        <v>0</v>
      </c>
      <c r="M222" s="18">
        <f t="shared" si="33"/>
        <v>0</v>
      </c>
      <c r="N222" s="66">
        <v>44</v>
      </c>
      <c r="O222" s="66">
        <v>175</v>
      </c>
      <c r="P222" s="18">
        <v>0</v>
      </c>
      <c r="Q222" s="18">
        <f t="shared" si="34"/>
        <v>0</v>
      </c>
      <c r="R222" s="66">
        <v>19</v>
      </c>
      <c r="S222" s="66">
        <v>16</v>
      </c>
      <c r="T222" s="18">
        <v>0</v>
      </c>
      <c r="U222" s="18">
        <f t="shared" si="35"/>
        <v>6106</v>
      </c>
      <c r="V222" s="66">
        <v>104</v>
      </c>
      <c r="W222" s="66">
        <v>96</v>
      </c>
      <c r="X222" s="18">
        <v>0</v>
      </c>
      <c r="Y222" s="18">
        <f t="shared" si="36"/>
        <v>6106</v>
      </c>
      <c r="Z222" s="66">
        <v>913</v>
      </c>
      <c r="AA222" s="66">
        <v>300</v>
      </c>
      <c r="AB222" s="18">
        <v>0</v>
      </c>
      <c r="AC222" s="10">
        <f t="shared" si="37"/>
        <v>6106</v>
      </c>
      <c r="AE222">
        <v>3</v>
      </c>
      <c r="AF222">
        <f t="shared" si="32"/>
        <v>0</v>
      </c>
    </row>
    <row r="223" spans="1:32">
      <c r="A223" s="17">
        <v>217</v>
      </c>
      <c r="B223" s="18" t="s">
        <v>1616</v>
      </c>
      <c r="C223" s="7" t="s">
        <v>983</v>
      </c>
      <c r="D223" s="18" t="s">
        <v>27</v>
      </c>
      <c r="E223" s="18">
        <v>4747</v>
      </c>
      <c r="F223" s="18">
        <v>4</v>
      </c>
      <c r="G223" s="18">
        <v>0</v>
      </c>
      <c r="H223" s="18">
        <v>0</v>
      </c>
      <c r="I223" s="18">
        <f t="shared" si="31"/>
        <v>4</v>
      </c>
      <c r="J223" s="18">
        <v>0</v>
      </c>
      <c r="K223" s="66">
        <v>80</v>
      </c>
      <c r="L223" s="18">
        <v>0</v>
      </c>
      <c r="M223" s="18">
        <f t="shared" si="33"/>
        <v>0</v>
      </c>
      <c r="N223" s="66">
        <v>28</v>
      </c>
      <c r="O223" s="66">
        <v>175</v>
      </c>
      <c r="P223" s="18">
        <v>0</v>
      </c>
      <c r="Q223" s="18">
        <f t="shared" si="34"/>
        <v>0</v>
      </c>
      <c r="R223" s="66">
        <v>21</v>
      </c>
      <c r="S223" s="66">
        <v>16</v>
      </c>
      <c r="T223" s="18">
        <v>0</v>
      </c>
      <c r="U223" s="18">
        <f t="shared" si="35"/>
        <v>4747</v>
      </c>
      <c r="V223" s="66">
        <v>113</v>
      </c>
      <c r="W223" s="66">
        <v>96</v>
      </c>
      <c r="X223" s="18">
        <v>0</v>
      </c>
      <c r="Y223" s="18">
        <f t="shared" si="36"/>
        <v>4747</v>
      </c>
      <c r="Z223" s="66">
        <v>580</v>
      </c>
      <c r="AA223" s="66">
        <v>300</v>
      </c>
      <c r="AB223" s="18">
        <v>0</v>
      </c>
      <c r="AC223" s="10">
        <f t="shared" si="37"/>
        <v>4747</v>
      </c>
      <c r="AE223">
        <v>4</v>
      </c>
      <c r="AF223">
        <f t="shared" si="32"/>
        <v>0</v>
      </c>
    </row>
    <row r="224" spans="1:32">
      <c r="A224" s="17">
        <v>218</v>
      </c>
      <c r="B224" s="18" t="s">
        <v>1616</v>
      </c>
      <c r="C224" s="7" t="s">
        <v>984</v>
      </c>
      <c r="D224" s="18" t="s">
        <v>27</v>
      </c>
      <c r="E224" s="18">
        <v>2294</v>
      </c>
      <c r="F224" s="18">
        <v>9</v>
      </c>
      <c r="G224" s="18">
        <v>0</v>
      </c>
      <c r="H224" s="18">
        <v>0</v>
      </c>
      <c r="I224" s="18">
        <f t="shared" si="31"/>
        <v>9</v>
      </c>
      <c r="J224" s="18">
        <v>0</v>
      </c>
      <c r="K224" s="66">
        <v>80</v>
      </c>
      <c r="L224" s="18">
        <v>0</v>
      </c>
      <c r="M224" s="18">
        <f t="shared" si="33"/>
        <v>0</v>
      </c>
      <c r="N224" s="66">
        <v>18</v>
      </c>
      <c r="O224" s="66">
        <v>175</v>
      </c>
      <c r="P224" s="18">
        <v>0</v>
      </c>
      <c r="Q224" s="18">
        <f t="shared" si="34"/>
        <v>0</v>
      </c>
      <c r="R224" s="66">
        <v>14</v>
      </c>
      <c r="S224" s="66">
        <v>16</v>
      </c>
      <c r="T224" s="18">
        <v>0</v>
      </c>
      <c r="U224" s="18">
        <f t="shared" si="35"/>
        <v>0</v>
      </c>
      <c r="V224" s="66">
        <v>66</v>
      </c>
      <c r="W224" s="66">
        <v>96</v>
      </c>
      <c r="X224" s="18">
        <v>0</v>
      </c>
      <c r="Y224" s="18">
        <f t="shared" si="36"/>
        <v>0</v>
      </c>
      <c r="Z224" s="66">
        <v>380</v>
      </c>
      <c r="AA224" s="66">
        <v>300</v>
      </c>
      <c r="AB224" s="18">
        <v>0</v>
      </c>
      <c r="AC224" s="10">
        <f t="shared" si="37"/>
        <v>2294</v>
      </c>
      <c r="AE224">
        <v>9</v>
      </c>
      <c r="AF224">
        <f t="shared" si="32"/>
        <v>0</v>
      </c>
    </row>
    <row r="225" spans="1:32">
      <c r="A225" s="17">
        <v>219</v>
      </c>
      <c r="B225" s="18" t="s">
        <v>1616</v>
      </c>
      <c r="C225" s="7" t="s">
        <v>985</v>
      </c>
      <c r="D225" s="18" t="s">
        <v>27</v>
      </c>
      <c r="E225" s="18">
        <v>5490</v>
      </c>
      <c r="F225" s="18">
        <v>7</v>
      </c>
      <c r="G225" s="18">
        <v>0</v>
      </c>
      <c r="H225" s="18">
        <v>0</v>
      </c>
      <c r="I225" s="18">
        <f t="shared" si="31"/>
        <v>7</v>
      </c>
      <c r="J225" s="18">
        <v>0</v>
      </c>
      <c r="K225" s="66">
        <v>80</v>
      </c>
      <c r="L225" s="18">
        <v>0</v>
      </c>
      <c r="M225" s="18">
        <f t="shared" si="33"/>
        <v>0</v>
      </c>
      <c r="N225" s="66">
        <v>56</v>
      </c>
      <c r="O225" s="66">
        <v>175</v>
      </c>
      <c r="P225" s="18">
        <v>0</v>
      </c>
      <c r="Q225" s="18">
        <f t="shared" si="34"/>
        <v>0</v>
      </c>
      <c r="R225" s="66">
        <v>67</v>
      </c>
      <c r="S225" s="66">
        <v>16</v>
      </c>
      <c r="T225" s="18">
        <v>0</v>
      </c>
      <c r="U225" s="18">
        <f t="shared" si="35"/>
        <v>5490</v>
      </c>
      <c r="V225" s="66">
        <v>216</v>
      </c>
      <c r="W225" s="66">
        <v>96</v>
      </c>
      <c r="X225" s="18">
        <v>0</v>
      </c>
      <c r="Y225" s="18">
        <f t="shared" si="36"/>
        <v>5490</v>
      </c>
      <c r="Z225" s="66">
        <v>110</v>
      </c>
      <c r="AA225" s="66">
        <v>300</v>
      </c>
      <c r="AB225" s="18">
        <v>0</v>
      </c>
      <c r="AC225" s="10">
        <f t="shared" si="37"/>
        <v>0</v>
      </c>
      <c r="AE225">
        <v>7</v>
      </c>
      <c r="AF225">
        <f t="shared" si="32"/>
        <v>0</v>
      </c>
    </row>
    <row r="226" spans="1:32">
      <c r="A226" s="17">
        <v>220</v>
      </c>
      <c r="B226" s="18" t="s">
        <v>1616</v>
      </c>
      <c r="C226" s="7" t="s">
        <v>986</v>
      </c>
      <c r="D226" s="18" t="s">
        <v>27</v>
      </c>
      <c r="E226" s="18">
        <v>3156</v>
      </c>
      <c r="F226" s="18">
        <v>1</v>
      </c>
      <c r="G226" s="18">
        <v>0</v>
      </c>
      <c r="H226" s="18">
        <v>0</v>
      </c>
      <c r="I226" s="18">
        <f t="shared" si="31"/>
        <v>1</v>
      </c>
      <c r="J226" s="18">
        <v>0</v>
      </c>
      <c r="K226" s="66">
        <v>80</v>
      </c>
      <c r="L226" s="18">
        <v>0</v>
      </c>
      <c r="M226" s="18">
        <f t="shared" si="33"/>
        <v>0</v>
      </c>
      <c r="N226" s="66">
        <v>20</v>
      </c>
      <c r="O226" s="66">
        <v>175</v>
      </c>
      <c r="P226" s="18">
        <v>0</v>
      </c>
      <c r="Q226" s="18">
        <f t="shared" si="34"/>
        <v>0</v>
      </c>
      <c r="R226" s="66">
        <v>12</v>
      </c>
      <c r="S226" s="66">
        <v>16</v>
      </c>
      <c r="T226" s="18">
        <v>0</v>
      </c>
      <c r="U226" s="18">
        <f t="shared" si="35"/>
        <v>0</v>
      </c>
      <c r="V226" s="66">
        <v>65</v>
      </c>
      <c r="W226" s="66">
        <v>96</v>
      </c>
      <c r="X226" s="18">
        <v>0</v>
      </c>
      <c r="Y226" s="18">
        <f t="shared" si="36"/>
        <v>0</v>
      </c>
      <c r="Z226" s="66">
        <v>403</v>
      </c>
      <c r="AA226" s="66">
        <v>300</v>
      </c>
      <c r="AB226" s="18">
        <v>0</v>
      </c>
      <c r="AC226" s="10">
        <f t="shared" si="37"/>
        <v>3156</v>
      </c>
      <c r="AE226">
        <v>1</v>
      </c>
      <c r="AF226">
        <f t="shared" si="32"/>
        <v>0</v>
      </c>
    </row>
    <row r="227" spans="1:32">
      <c r="A227" s="17">
        <v>221</v>
      </c>
      <c r="B227" s="18" t="s">
        <v>1616</v>
      </c>
      <c r="C227" s="7" t="s">
        <v>987</v>
      </c>
      <c r="D227" s="18" t="s">
        <v>27</v>
      </c>
      <c r="E227" s="18">
        <v>5796</v>
      </c>
      <c r="F227" s="18">
        <v>2</v>
      </c>
      <c r="G227" s="18">
        <v>0</v>
      </c>
      <c r="H227" s="18">
        <v>0</v>
      </c>
      <c r="I227" s="18">
        <f t="shared" si="31"/>
        <v>2</v>
      </c>
      <c r="J227" s="18">
        <v>0</v>
      </c>
      <c r="K227" s="66">
        <v>80</v>
      </c>
      <c r="L227" s="18">
        <v>0</v>
      </c>
      <c r="M227" s="18">
        <f t="shared" si="33"/>
        <v>0</v>
      </c>
      <c r="N227" s="66">
        <v>69</v>
      </c>
      <c r="O227" s="66">
        <v>175</v>
      </c>
      <c r="P227" s="18">
        <v>0</v>
      </c>
      <c r="Q227" s="18">
        <f t="shared" si="34"/>
        <v>0</v>
      </c>
      <c r="R227" s="66">
        <v>17</v>
      </c>
      <c r="S227" s="66">
        <v>16</v>
      </c>
      <c r="T227" s="18">
        <v>0</v>
      </c>
      <c r="U227" s="18">
        <f t="shared" si="35"/>
        <v>5796</v>
      </c>
      <c r="V227" s="66">
        <v>87</v>
      </c>
      <c r="W227" s="66">
        <v>96</v>
      </c>
      <c r="X227" s="18">
        <v>0</v>
      </c>
      <c r="Y227" s="18">
        <f t="shared" si="36"/>
        <v>0</v>
      </c>
      <c r="Z227" s="66">
        <v>1373</v>
      </c>
      <c r="AA227" s="66">
        <v>300</v>
      </c>
      <c r="AB227" s="18">
        <v>0</v>
      </c>
      <c r="AC227" s="10">
        <f t="shared" si="37"/>
        <v>5796</v>
      </c>
      <c r="AE227">
        <v>2</v>
      </c>
      <c r="AF227">
        <f t="shared" si="32"/>
        <v>0</v>
      </c>
    </row>
    <row r="228" spans="1:32">
      <c r="A228" s="17">
        <v>222</v>
      </c>
      <c r="B228" s="18" t="s">
        <v>1616</v>
      </c>
      <c r="C228" s="7" t="s">
        <v>988</v>
      </c>
      <c r="D228" s="18" t="s">
        <v>27</v>
      </c>
      <c r="E228" s="18">
        <v>2539</v>
      </c>
      <c r="F228" s="18">
        <v>1</v>
      </c>
      <c r="G228" s="18">
        <v>0</v>
      </c>
      <c r="H228" s="18">
        <v>0</v>
      </c>
      <c r="I228" s="18">
        <f t="shared" si="31"/>
        <v>1</v>
      </c>
      <c r="J228" s="18">
        <v>0</v>
      </c>
      <c r="K228" s="66">
        <v>80</v>
      </c>
      <c r="L228" s="18">
        <v>0</v>
      </c>
      <c r="M228" s="18">
        <f t="shared" si="33"/>
        <v>0</v>
      </c>
      <c r="N228" s="66">
        <v>12</v>
      </c>
      <c r="O228" s="66">
        <v>175</v>
      </c>
      <c r="P228" s="18">
        <v>0</v>
      </c>
      <c r="Q228" s="18">
        <f t="shared" si="34"/>
        <v>0</v>
      </c>
      <c r="R228" s="66">
        <v>17</v>
      </c>
      <c r="S228" s="66">
        <v>16</v>
      </c>
      <c r="T228" s="18">
        <v>0</v>
      </c>
      <c r="U228" s="18">
        <f t="shared" si="35"/>
        <v>2539</v>
      </c>
      <c r="V228" s="66">
        <v>91</v>
      </c>
      <c r="W228" s="66">
        <v>96</v>
      </c>
      <c r="X228" s="18">
        <v>0</v>
      </c>
      <c r="Y228" s="18">
        <f t="shared" si="36"/>
        <v>0</v>
      </c>
      <c r="Z228" s="66">
        <v>280</v>
      </c>
      <c r="AA228" s="66">
        <v>300</v>
      </c>
      <c r="AB228" s="18">
        <v>0</v>
      </c>
      <c r="AC228" s="10">
        <f t="shared" si="37"/>
        <v>0</v>
      </c>
      <c r="AE228">
        <v>1</v>
      </c>
      <c r="AF228">
        <f t="shared" si="32"/>
        <v>0</v>
      </c>
    </row>
    <row r="229" spans="1:32">
      <c r="A229" s="17">
        <v>223</v>
      </c>
      <c r="B229" s="18" t="s">
        <v>1616</v>
      </c>
      <c r="C229" s="7" t="s">
        <v>989</v>
      </c>
      <c r="D229" s="18" t="s">
        <v>27</v>
      </c>
      <c r="E229" s="18">
        <v>3163</v>
      </c>
      <c r="F229" s="18">
        <v>2</v>
      </c>
      <c r="G229" s="18">
        <v>0</v>
      </c>
      <c r="H229" s="18">
        <v>0</v>
      </c>
      <c r="I229" s="18">
        <f t="shared" si="31"/>
        <v>2</v>
      </c>
      <c r="J229" s="18">
        <v>0</v>
      </c>
      <c r="K229" s="66">
        <v>80</v>
      </c>
      <c r="L229" s="18">
        <v>0</v>
      </c>
      <c r="M229" s="18">
        <f t="shared" si="33"/>
        <v>0</v>
      </c>
      <c r="N229" s="66">
        <v>23</v>
      </c>
      <c r="O229" s="66">
        <v>175</v>
      </c>
      <c r="P229" s="18">
        <v>0</v>
      </c>
      <c r="Q229" s="18">
        <f t="shared" si="34"/>
        <v>0</v>
      </c>
      <c r="R229" s="66">
        <v>36</v>
      </c>
      <c r="S229" s="66">
        <v>16</v>
      </c>
      <c r="T229" s="18">
        <v>0</v>
      </c>
      <c r="U229" s="18">
        <f t="shared" si="35"/>
        <v>3163</v>
      </c>
      <c r="V229" s="66">
        <v>194</v>
      </c>
      <c r="W229" s="66">
        <v>96</v>
      </c>
      <c r="X229" s="18">
        <v>0</v>
      </c>
      <c r="Y229" s="18">
        <f t="shared" si="36"/>
        <v>3163</v>
      </c>
      <c r="Z229" s="66">
        <v>480</v>
      </c>
      <c r="AA229" s="66">
        <v>300</v>
      </c>
      <c r="AB229" s="18">
        <v>0</v>
      </c>
      <c r="AC229" s="10">
        <f t="shared" si="37"/>
        <v>3163</v>
      </c>
      <c r="AE229">
        <v>2</v>
      </c>
      <c r="AF229">
        <f t="shared" si="32"/>
        <v>0</v>
      </c>
    </row>
    <row r="230" spans="1:32">
      <c r="A230" s="17">
        <v>224</v>
      </c>
      <c r="B230" s="18" t="s">
        <v>1616</v>
      </c>
      <c r="C230" s="7" t="s">
        <v>990</v>
      </c>
      <c r="D230" s="18" t="s">
        <v>27</v>
      </c>
      <c r="E230" s="18">
        <v>1903</v>
      </c>
      <c r="F230" s="18">
        <v>2</v>
      </c>
      <c r="G230" s="18">
        <v>0</v>
      </c>
      <c r="H230" s="18">
        <v>0</v>
      </c>
      <c r="I230" s="18">
        <f t="shared" si="31"/>
        <v>2</v>
      </c>
      <c r="J230" s="18">
        <v>0</v>
      </c>
      <c r="K230" s="66">
        <v>80</v>
      </c>
      <c r="L230" s="18">
        <v>0</v>
      </c>
      <c r="M230" s="18">
        <f t="shared" si="33"/>
        <v>0</v>
      </c>
      <c r="N230" s="66">
        <v>19</v>
      </c>
      <c r="O230" s="66">
        <v>175</v>
      </c>
      <c r="P230" s="18">
        <v>0</v>
      </c>
      <c r="Q230" s="18">
        <f t="shared" si="34"/>
        <v>0</v>
      </c>
      <c r="R230" s="66">
        <v>14</v>
      </c>
      <c r="S230" s="66">
        <v>16</v>
      </c>
      <c r="T230" s="18">
        <v>0</v>
      </c>
      <c r="U230" s="18">
        <f t="shared" si="35"/>
        <v>0</v>
      </c>
      <c r="V230" s="66">
        <v>76</v>
      </c>
      <c r="W230" s="66">
        <v>96</v>
      </c>
      <c r="X230" s="18">
        <v>0</v>
      </c>
      <c r="Y230" s="18">
        <f t="shared" si="36"/>
        <v>0</v>
      </c>
      <c r="Z230" s="66">
        <v>396</v>
      </c>
      <c r="AA230" s="66">
        <v>300</v>
      </c>
      <c r="AB230" s="18">
        <v>0</v>
      </c>
      <c r="AC230" s="10">
        <f t="shared" si="37"/>
        <v>1903</v>
      </c>
      <c r="AE230">
        <v>2</v>
      </c>
      <c r="AF230">
        <f t="shared" si="32"/>
        <v>0</v>
      </c>
    </row>
    <row r="231" spans="1:32">
      <c r="A231" s="17">
        <v>225</v>
      </c>
      <c r="B231" s="18" t="s">
        <v>1616</v>
      </c>
      <c r="C231" s="7" t="s">
        <v>991</v>
      </c>
      <c r="D231" s="18" t="s">
        <v>27</v>
      </c>
      <c r="E231" s="18">
        <v>3079</v>
      </c>
      <c r="F231" s="18">
        <v>5</v>
      </c>
      <c r="G231" s="18">
        <v>0</v>
      </c>
      <c r="H231" s="18">
        <v>0</v>
      </c>
      <c r="I231" s="18">
        <f t="shared" si="31"/>
        <v>5</v>
      </c>
      <c r="J231" s="18">
        <v>0</v>
      </c>
      <c r="K231" s="66">
        <v>80</v>
      </c>
      <c r="L231" s="18">
        <v>0</v>
      </c>
      <c r="M231" s="18">
        <f t="shared" si="33"/>
        <v>0</v>
      </c>
      <c r="N231" s="66">
        <v>1</v>
      </c>
      <c r="O231" s="66">
        <v>175</v>
      </c>
      <c r="P231" s="18">
        <v>0</v>
      </c>
      <c r="Q231" s="18">
        <f t="shared" si="34"/>
        <v>0</v>
      </c>
      <c r="R231" s="66">
        <v>9</v>
      </c>
      <c r="S231" s="66">
        <v>16</v>
      </c>
      <c r="T231" s="18">
        <v>0</v>
      </c>
      <c r="U231" s="18">
        <f t="shared" si="35"/>
        <v>0</v>
      </c>
      <c r="V231" s="66">
        <v>51</v>
      </c>
      <c r="W231" s="66">
        <v>96</v>
      </c>
      <c r="X231" s="18">
        <v>0</v>
      </c>
      <c r="Y231" s="18">
        <f t="shared" si="36"/>
        <v>0</v>
      </c>
      <c r="Z231" s="66">
        <v>4</v>
      </c>
      <c r="AA231" s="66">
        <v>300</v>
      </c>
      <c r="AB231" s="18">
        <v>0</v>
      </c>
      <c r="AC231" s="10">
        <f t="shared" si="37"/>
        <v>0</v>
      </c>
      <c r="AE231">
        <v>5</v>
      </c>
      <c r="AF231">
        <f t="shared" si="32"/>
        <v>0</v>
      </c>
    </row>
    <row r="232" spans="1:32">
      <c r="A232" s="17">
        <v>226</v>
      </c>
      <c r="B232" s="18" t="s">
        <v>1616</v>
      </c>
      <c r="C232" s="7" t="s">
        <v>992</v>
      </c>
      <c r="D232" s="18" t="s">
        <v>27</v>
      </c>
      <c r="E232" s="18">
        <v>2775</v>
      </c>
      <c r="F232" s="18">
        <v>5</v>
      </c>
      <c r="G232" s="18">
        <v>0</v>
      </c>
      <c r="H232" s="18">
        <v>0</v>
      </c>
      <c r="I232" s="18">
        <f t="shared" si="31"/>
        <v>5</v>
      </c>
      <c r="J232" s="18">
        <v>0</v>
      </c>
      <c r="K232" s="66">
        <v>80</v>
      </c>
      <c r="L232" s="18">
        <v>0</v>
      </c>
      <c r="M232" s="18">
        <f t="shared" si="33"/>
        <v>0</v>
      </c>
      <c r="N232" s="66">
        <v>1</v>
      </c>
      <c r="O232" s="66">
        <v>175</v>
      </c>
      <c r="P232" s="18">
        <v>0</v>
      </c>
      <c r="Q232" s="18">
        <f t="shared" si="34"/>
        <v>0</v>
      </c>
      <c r="R232" s="66">
        <v>1</v>
      </c>
      <c r="S232" s="66">
        <v>16</v>
      </c>
      <c r="T232" s="18">
        <v>0</v>
      </c>
      <c r="U232" s="18">
        <f t="shared" si="35"/>
        <v>0</v>
      </c>
      <c r="V232" s="66">
        <v>1</v>
      </c>
      <c r="W232" s="66">
        <v>96</v>
      </c>
      <c r="X232" s="18">
        <v>0</v>
      </c>
      <c r="Y232" s="18">
        <f t="shared" si="36"/>
        <v>0</v>
      </c>
      <c r="Z232" s="66">
        <v>2</v>
      </c>
      <c r="AA232" s="66">
        <v>300</v>
      </c>
      <c r="AB232" s="18">
        <v>0</v>
      </c>
      <c r="AC232" s="10">
        <f t="shared" si="37"/>
        <v>0</v>
      </c>
      <c r="AE232">
        <v>5</v>
      </c>
      <c r="AF232">
        <f t="shared" si="32"/>
        <v>0</v>
      </c>
    </row>
    <row r="233" spans="1:32">
      <c r="A233" s="17">
        <v>227</v>
      </c>
      <c r="B233" s="18" t="s">
        <v>1616</v>
      </c>
      <c r="C233" s="7" t="s">
        <v>993</v>
      </c>
      <c r="D233" s="18" t="s">
        <v>27</v>
      </c>
      <c r="E233" s="18">
        <v>2764</v>
      </c>
      <c r="F233" s="18">
        <v>9</v>
      </c>
      <c r="G233" s="18">
        <v>0</v>
      </c>
      <c r="H233" s="18">
        <v>0</v>
      </c>
      <c r="I233" s="18">
        <f t="shared" si="31"/>
        <v>9</v>
      </c>
      <c r="J233" s="18">
        <v>0</v>
      </c>
      <c r="K233" s="66">
        <v>80</v>
      </c>
      <c r="L233" s="18">
        <v>0</v>
      </c>
      <c r="M233" s="18">
        <f t="shared" si="33"/>
        <v>0</v>
      </c>
      <c r="N233" s="66">
        <v>28</v>
      </c>
      <c r="O233" s="66">
        <v>175</v>
      </c>
      <c r="P233" s="18">
        <v>0</v>
      </c>
      <c r="Q233" s="18">
        <f t="shared" si="34"/>
        <v>0</v>
      </c>
      <c r="R233" s="66">
        <v>25</v>
      </c>
      <c r="S233" s="66">
        <v>16</v>
      </c>
      <c r="T233" s="18">
        <v>0</v>
      </c>
      <c r="U233" s="18">
        <f t="shared" si="35"/>
        <v>2764</v>
      </c>
      <c r="V233" s="99">
        <v>1.2083333333333333</v>
      </c>
      <c r="W233" s="66">
        <v>96</v>
      </c>
      <c r="X233" s="18">
        <v>0</v>
      </c>
      <c r="Y233" s="18">
        <f t="shared" si="36"/>
        <v>0</v>
      </c>
      <c r="Z233" s="66">
        <v>581</v>
      </c>
      <c r="AA233" s="66">
        <v>300</v>
      </c>
      <c r="AB233" s="18">
        <v>0</v>
      </c>
      <c r="AC233" s="10">
        <f t="shared" si="37"/>
        <v>2764</v>
      </c>
      <c r="AE233">
        <v>9</v>
      </c>
      <c r="AF233">
        <f t="shared" si="32"/>
        <v>0</v>
      </c>
    </row>
    <row r="234" spans="1:32">
      <c r="A234" s="17">
        <v>228</v>
      </c>
      <c r="B234" s="18" t="s">
        <v>1616</v>
      </c>
      <c r="C234" s="7" t="s">
        <v>994</v>
      </c>
      <c r="D234" s="18" t="s">
        <v>27</v>
      </c>
      <c r="E234" s="18">
        <v>7118</v>
      </c>
      <c r="F234" s="18">
        <v>11</v>
      </c>
      <c r="G234" s="18">
        <v>0</v>
      </c>
      <c r="H234" s="18">
        <v>0</v>
      </c>
      <c r="I234" s="18">
        <f t="shared" si="31"/>
        <v>11</v>
      </c>
      <c r="J234" s="18">
        <v>0</v>
      </c>
      <c r="K234" s="66">
        <v>80</v>
      </c>
      <c r="L234" s="18">
        <v>0</v>
      </c>
      <c r="M234" s="18">
        <f t="shared" si="33"/>
        <v>0</v>
      </c>
      <c r="N234" s="66">
        <v>17</v>
      </c>
      <c r="O234" s="66">
        <v>175</v>
      </c>
      <c r="P234" s="18">
        <v>0</v>
      </c>
      <c r="Q234" s="18">
        <f t="shared" si="34"/>
        <v>0</v>
      </c>
      <c r="R234" s="66">
        <v>27</v>
      </c>
      <c r="S234" s="66">
        <v>16</v>
      </c>
      <c r="T234" s="18">
        <v>0</v>
      </c>
      <c r="U234" s="18">
        <f t="shared" si="35"/>
        <v>7118</v>
      </c>
      <c r="V234" s="99">
        <v>1.4166666666666667</v>
      </c>
      <c r="W234" s="66">
        <v>96</v>
      </c>
      <c r="X234" s="18">
        <v>0</v>
      </c>
      <c r="Y234" s="18">
        <f t="shared" si="36"/>
        <v>0</v>
      </c>
      <c r="Z234" s="66">
        <v>730</v>
      </c>
      <c r="AA234" s="66">
        <v>300</v>
      </c>
      <c r="AB234" s="18">
        <v>0</v>
      </c>
      <c r="AC234" s="10">
        <f t="shared" si="37"/>
        <v>7118</v>
      </c>
      <c r="AE234">
        <v>11</v>
      </c>
      <c r="AF234">
        <f t="shared" si="32"/>
        <v>0</v>
      </c>
    </row>
    <row r="235" spans="1:32">
      <c r="A235" s="17">
        <v>229</v>
      </c>
      <c r="B235" s="18" t="s">
        <v>1616</v>
      </c>
      <c r="C235" s="7" t="s">
        <v>995</v>
      </c>
      <c r="D235" s="18" t="s">
        <v>27</v>
      </c>
      <c r="E235" s="18">
        <v>6486</v>
      </c>
      <c r="F235" s="18">
        <v>55</v>
      </c>
      <c r="G235" s="18">
        <v>0</v>
      </c>
      <c r="H235" s="18">
        <v>0</v>
      </c>
      <c r="I235" s="18">
        <f t="shared" si="31"/>
        <v>55</v>
      </c>
      <c r="J235" s="18">
        <v>0</v>
      </c>
      <c r="K235" s="66">
        <v>80</v>
      </c>
      <c r="L235" s="18">
        <v>0</v>
      </c>
      <c r="M235" s="18">
        <f t="shared" si="33"/>
        <v>0</v>
      </c>
      <c r="N235" s="66">
        <v>100</v>
      </c>
      <c r="O235" s="66">
        <v>175</v>
      </c>
      <c r="P235" s="18">
        <v>0</v>
      </c>
      <c r="Q235" s="18">
        <f t="shared" si="34"/>
        <v>0</v>
      </c>
      <c r="R235" s="66">
        <v>47</v>
      </c>
      <c r="S235" s="66">
        <v>16</v>
      </c>
      <c r="T235" s="18">
        <v>0</v>
      </c>
      <c r="U235" s="18">
        <f t="shared" si="35"/>
        <v>6486</v>
      </c>
      <c r="V235" s="66">
        <v>77</v>
      </c>
      <c r="W235" s="66">
        <v>96</v>
      </c>
      <c r="X235" s="18">
        <v>0</v>
      </c>
      <c r="Y235" s="18">
        <f t="shared" si="36"/>
        <v>0</v>
      </c>
      <c r="Z235" s="66">
        <v>719</v>
      </c>
      <c r="AA235" s="66">
        <v>300</v>
      </c>
      <c r="AB235" s="18">
        <v>0</v>
      </c>
      <c r="AC235" s="10">
        <f t="shared" si="37"/>
        <v>6486</v>
      </c>
      <c r="AE235">
        <v>55</v>
      </c>
      <c r="AF235">
        <f t="shared" si="32"/>
        <v>0</v>
      </c>
    </row>
    <row r="236" spans="1:32">
      <c r="A236" s="17">
        <v>230</v>
      </c>
      <c r="B236" s="18" t="s">
        <v>1616</v>
      </c>
      <c r="C236" s="7" t="s">
        <v>996</v>
      </c>
      <c r="D236" s="18" t="s">
        <v>27</v>
      </c>
      <c r="E236" s="18">
        <v>6413</v>
      </c>
      <c r="F236" s="18">
        <v>37</v>
      </c>
      <c r="G236" s="18">
        <v>0</v>
      </c>
      <c r="H236" s="18">
        <v>0</v>
      </c>
      <c r="I236" s="18">
        <f t="shared" si="31"/>
        <v>37</v>
      </c>
      <c r="J236" s="18">
        <v>0</v>
      </c>
      <c r="K236" s="66">
        <v>80</v>
      </c>
      <c r="L236" s="18">
        <v>0</v>
      </c>
      <c r="M236" s="18">
        <f t="shared" si="33"/>
        <v>0</v>
      </c>
      <c r="N236" s="66">
        <v>70</v>
      </c>
      <c r="O236" s="66">
        <v>175</v>
      </c>
      <c r="P236" s="18">
        <v>0</v>
      </c>
      <c r="Q236" s="18">
        <f t="shared" si="34"/>
        <v>0</v>
      </c>
      <c r="R236" s="66">
        <v>73</v>
      </c>
      <c r="S236" s="66">
        <v>16</v>
      </c>
      <c r="T236" s="18">
        <v>0</v>
      </c>
      <c r="U236" s="18">
        <f t="shared" si="35"/>
        <v>6413</v>
      </c>
      <c r="V236" s="66">
        <v>106</v>
      </c>
      <c r="W236" s="66">
        <v>96</v>
      </c>
      <c r="X236" s="18">
        <v>0</v>
      </c>
      <c r="Y236" s="18">
        <f t="shared" si="36"/>
        <v>6413</v>
      </c>
      <c r="Z236" s="66">
        <v>611</v>
      </c>
      <c r="AA236" s="66">
        <v>300</v>
      </c>
      <c r="AB236" s="18">
        <v>0</v>
      </c>
      <c r="AC236" s="10">
        <f t="shared" si="37"/>
        <v>6413</v>
      </c>
      <c r="AE236">
        <v>37</v>
      </c>
      <c r="AF236">
        <f t="shared" si="32"/>
        <v>0</v>
      </c>
    </row>
    <row r="237" spans="1:32">
      <c r="A237" s="17">
        <v>231</v>
      </c>
      <c r="B237" s="18" t="s">
        <v>1616</v>
      </c>
      <c r="C237" s="7" t="s">
        <v>997</v>
      </c>
      <c r="D237" s="18" t="s">
        <v>27</v>
      </c>
      <c r="E237" s="18">
        <v>3203</v>
      </c>
      <c r="F237" s="18">
        <v>22</v>
      </c>
      <c r="G237" s="18">
        <v>0</v>
      </c>
      <c r="H237" s="18">
        <v>0</v>
      </c>
      <c r="I237" s="18">
        <f t="shared" si="31"/>
        <v>22</v>
      </c>
      <c r="J237" s="18">
        <v>0</v>
      </c>
      <c r="K237" s="66">
        <v>80</v>
      </c>
      <c r="L237" s="18">
        <v>0</v>
      </c>
      <c r="M237" s="18">
        <f t="shared" si="33"/>
        <v>0</v>
      </c>
      <c r="N237" s="66">
        <v>40</v>
      </c>
      <c r="O237" s="66">
        <v>175</v>
      </c>
      <c r="P237" s="18">
        <v>0</v>
      </c>
      <c r="Q237" s="18">
        <f t="shared" si="34"/>
        <v>0</v>
      </c>
      <c r="R237" s="66">
        <v>31</v>
      </c>
      <c r="S237" s="66">
        <v>16</v>
      </c>
      <c r="T237" s="18">
        <v>0</v>
      </c>
      <c r="U237" s="18">
        <f t="shared" si="35"/>
        <v>3203</v>
      </c>
      <c r="V237" s="66">
        <v>45</v>
      </c>
      <c r="W237" s="66">
        <v>96</v>
      </c>
      <c r="X237" s="18">
        <v>0</v>
      </c>
      <c r="Y237" s="18">
        <f t="shared" si="36"/>
        <v>0</v>
      </c>
      <c r="Z237" s="66">
        <v>316</v>
      </c>
      <c r="AA237" s="66">
        <v>300</v>
      </c>
      <c r="AB237" s="18">
        <v>0</v>
      </c>
      <c r="AC237" s="10">
        <f t="shared" si="37"/>
        <v>3203</v>
      </c>
      <c r="AE237">
        <v>22</v>
      </c>
      <c r="AF237">
        <f t="shared" si="32"/>
        <v>0</v>
      </c>
    </row>
    <row r="238" spans="1:32">
      <c r="A238" s="17">
        <v>232</v>
      </c>
      <c r="B238" s="18" t="s">
        <v>1616</v>
      </c>
      <c r="C238" s="7" t="s">
        <v>789</v>
      </c>
      <c r="D238" s="18" t="s">
        <v>27</v>
      </c>
      <c r="E238" s="18">
        <v>5210</v>
      </c>
      <c r="F238" s="18">
        <v>23</v>
      </c>
      <c r="G238" s="18">
        <v>0</v>
      </c>
      <c r="H238" s="18">
        <v>0</v>
      </c>
      <c r="I238" s="18">
        <f t="shared" si="31"/>
        <v>23</v>
      </c>
      <c r="J238" s="18">
        <v>0</v>
      </c>
      <c r="K238" s="66">
        <v>80</v>
      </c>
      <c r="L238" s="18">
        <v>0</v>
      </c>
      <c r="M238" s="18">
        <f t="shared" si="33"/>
        <v>0</v>
      </c>
      <c r="N238" s="66">
        <v>36</v>
      </c>
      <c r="O238" s="66">
        <v>175</v>
      </c>
      <c r="P238" s="18">
        <v>0</v>
      </c>
      <c r="Q238" s="18">
        <f t="shared" si="34"/>
        <v>0</v>
      </c>
      <c r="R238" s="66">
        <v>56</v>
      </c>
      <c r="S238" s="66">
        <v>16</v>
      </c>
      <c r="T238" s="18">
        <v>0</v>
      </c>
      <c r="U238" s="18">
        <f t="shared" si="35"/>
        <v>5210</v>
      </c>
      <c r="V238" s="66">
        <v>154</v>
      </c>
      <c r="W238" s="66">
        <v>96</v>
      </c>
      <c r="X238" s="18">
        <v>0</v>
      </c>
      <c r="Y238" s="18">
        <f t="shared" si="36"/>
        <v>5210</v>
      </c>
      <c r="Z238" s="66">
        <v>364</v>
      </c>
      <c r="AA238" s="66">
        <v>300</v>
      </c>
      <c r="AB238" s="18">
        <v>0</v>
      </c>
      <c r="AC238" s="10">
        <f t="shared" si="37"/>
        <v>5210</v>
      </c>
      <c r="AE238">
        <v>23</v>
      </c>
      <c r="AF238">
        <f t="shared" si="32"/>
        <v>0</v>
      </c>
    </row>
    <row r="239" spans="1:32">
      <c r="A239" s="17">
        <v>233</v>
      </c>
      <c r="B239" s="18" t="s">
        <v>1616</v>
      </c>
      <c r="C239" s="7" t="s">
        <v>998</v>
      </c>
      <c r="D239" s="18" t="s">
        <v>27</v>
      </c>
      <c r="E239" s="18">
        <v>4725</v>
      </c>
      <c r="F239" s="18">
        <v>24</v>
      </c>
      <c r="G239" s="18">
        <v>0</v>
      </c>
      <c r="H239" s="18">
        <v>0</v>
      </c>
      <c r="I239" s="18">
        <f t="shared" si="31"/>
        <v>24</v>
      </c>
      <c r="J239" s="18">
        <v>0</v>
      </c>
      <c r="K239" s="66">
        <v>80</v>
      </c>
      <c r="L239" s="18">
        <v>0</v>
      </c>
      <c r="M239" s="18">
        <f t="shared" si="33"/>
        <v>0</v>
      </c>
      <c r="N239" s="66">
        <v>32</v>
      </c>
      <c r="O239" s="66">
        <v>175</v>
      </c>
      <c r="P239" s="18">
        <v>0</v>
      </c>
      <c r="Q239" s="18">
        <f t="shared" si="34"/>
        <v>0</v>
      </c>
      <c r="R239" s="66">
        <v>33</v>
      </c>
      <c r="S239" s="66">
        <v>16</v>
      </c>
      <c r="T239" s="18">
        <v>0</v>
      </c>
      <c r="U239" s="18">
        <f t="shared" si="35"/>
        <v>4725</v>
      </c>
      <c r="V239" s="66">
        <v>45</v>
      </c>
      <c r="W239" s="66">
        <v>96</v>
      </c>
      <c r="X239" s="18">
        <v>0</v>
      </c>
      <c r="Y239" s="18">
        <f t="shared" si="36"/>
        <v>0</v>
      </c>
      <c r="Z239" s="66">
        <v>481</v>
      </c>
      <c r="AA239" s="66">
        <v>300</v>
      </c>
      <c r="AB239" s="18">
        <v>0</v>
      </c>
      <c r="AC239" s="10">
        <f t="shared" si="37"/>
        <v>4725</v>
      </c>
      <c r="AE239">
        <v>24</v>
      </c>
      <c r="AF239">
        <f t="shared" si="32"/>
        <v>0</v>
      </c>
    </row>
    <row r="240" spans="1:32">
      <c r="A240" s="17">
        <v>234</v>
      </c>
      <c r="B240" s="18" t="s">
        <v>1616</v>
      </c>
      <c r="C240" s="7" t="s">
        <v>999</v>
      </c>
      <c r="D240" s="18" t="s">
        <v>27</v>
      </c>
      <c r="E240" s="18">
        <v>4432</v>
      </c>
      <c r="F240" s="18">
        <v>33</v>
      </c>
      <c r="G240" s="18">
        <v>0</v>
      </c>
      <c r="H240" s="18">
        <v>0</v>
      </c>
      <c r="I240" s="18">
        <f t="shared" si="31"/>
        <v>33</v>
      </c>
      <c r="J240" s="18">
        <v>0</v>
      </c>
      <c r="K240" s="66">
        <v>80</v>
      </c>
      <c r="L240" s="18">
        <v>0</v>
      </c>
      <c r="M240" s="18">
        <f t="shared" si="33"/>
        <v>0</v>
      </c>
      <c r="N240" s="66">
        <v>37</v>
      </c>
      <c r="O240" s="66">
        <v>175</v>
      </c>
      <c r="P240" s="18">
        <v>0</v>
      </c>
      <c r="Q240" s="18">
        <f t="shared" si="34"/>
        <v>0</v>
      </c>
      <c r="R240" s="66">
        <v>75</v>
      </c>
      <c r="S240" s="66">
        <v>16</v>
      </c>
      <c r="T240" s="18">
        <v>0</v>
      </c>
      <c r="U240" s="18">
        <f t="shared" si="35"/>
        <v>4432</v>
      </c>
      <c r="V240" s="66">
        <v>197</v>
      </c>
      <c r="W240" s="66">
        <v>96</v>
      </c>
      <c r="X240" s="18">
        <v>0</v>
      </c>
      <c r="Y240" s="18">
        <f t="shared" si="36"/>
        <v>4432</v>
      </c>
      <c r="Z240" s="66">
        <v>418</v>
      </c>
      <c r="AA240" s="66">
        <v>300</v>
      </c>
      <c r="AB240" s="18">
        <v>0</v>
      </c>
      <c r="AC240" s="10">
        <f t="shared" si="37"/>
        <v>4432</v>
      </c>
      <c r="AE240">
        <v>33</v>
      </c>
      <c r="AF240">
        <f t="shared" si="32"/>
        <v>0</v>
      </c>
    </row>
    <row r="241" spans="1:32">
      <c r="A241" s="17">
        <v>235</v>
      </c>
      <c r="B241" s="18" t="s">
        <v>1616</v>
      </c>
      <c r="C241" s="7" t="s">
        <v>1000</v>
      </c>
      <c r="D241" s="18" t="s">
        <v>27</v>
      </c>
      <c r="E241" s="18">
        <v>7158</v>
      </c>
      <c r="F241" s="18">
        <v>28</v>
      </c>
      <c r="G241" s="18">
        <v>0</v>
      </c>
      <c r="H241" s="18">
        <v>0</v>
      </c>
      <c r="I241" s="18">
        <f t="shared" si="31"/>
        <v>27</v>
      </c>
      <c r="J241" s="18">
        <v>1</v>
      </c>
      <c r="K241" s="66">
        <v>80</v>
      </c>
      <c r="L241" s="18">
        <v>0</v>
      </c>
      <c r="M241" s="18">
        <f t="shared" si="33"/>
        <v>0</v>
      </c>
      <c r="N241" s="66">
        <v>73</v>
      </c>
      <c r="O241" s="66">
        <v>175</v>
      </c>
      <c r="P241" s="18">
        <v>0</v>
      </c>
      <c r="Q241" s="18">
        <f t="shared" si="34"/>
        <v>0</v>
      </c>
      <c r="R241" s="66">
        <v>57</v>
      </c>
      <c r="S241" s="66">
        <v>16</v>
      </c>
      <c r="T241" s="18">
        <v>0</v>
      </c>
      <c r="U241" s="18">
        <f t="shared" si="35"/>
        <v>7158</v>
      </c>
      <c r="V241" s="66">
        <v>92</v>
      </c>
      <c r="W241" s="66">
        <v>96</v>
      </c>
      <c r="X241" s="18">
        <v>0</v>
      </c>
      <c r="Y241" s="18">
        <f t="shared" si="36"/>
        <v>0</v>
      </c>
      <c r="Z241" s="66">
        <v>535</v>
      </c>
      <c r="AA241" s="66">
        <v>300</v>
      </c>
      <c r="AB241" s="18">
        <v>0</v>
      </c>
      <c r="AC241" s="10">
        <f t="shared" si="37"/>
        <v>7158</v>
      </c>
      <c r="AE241">
        <v>28</v>
      </c>
      <c r="AF241">
        <f t="shared" si="32"/>
        <v>0</v>
      </c>
    </row>
    <row r="242" spans="1:32">
      <c r="A242" s="17">
        <v>236</v>
      </c>
      <c r="B242" s="18" t="s">
        <v>1616</v>
      </c>
      <c r="C242" s="7" t="s">
        <v>1001</v>
      </c>
      <c r="D242" s="18" t="s">
        <v>27</v>
      </c>
      <c r="E242" s="18">
        <v>7073</v>
      </c>
      <c r="F242" s="18">
        <v>48</v>
      </c>
      <c r="G242" s="18">
        <v>0</v>
      </c>
      <c r="H242" s="18">
        <v>0</v>
      </c>
      <c r="I242" s="18">
        <f t="shared" si="31"/>
        <v>48</v>
      </c>
      <c r="J242" s="18">
        <v>0</v>
      </c>
      <c r="K242" s="66">
        <v>80</v>
      </c>
      <c r="L242" s="18">
        <v>0</v>
      </c>
      <c r="M242" s="18">
        <f t="shared" si="33"/>
        <v>0</v>
      </c>
      <c r="N242" s="66">
        <v>81</v>
      </c>
      <c r="O242" s="66">
        <v>175</v>
      </c>
      <c r="P242" s="18">
        <v>0</v>
      </c>
      <c r="Q242" s="18">
        <f t="shared" si="34"/>
        <v>0</v>
      </c>
      <c r="R242" s="66">
        <v>91</v>
      </c>
      <c r="S242" s="66">
        <v>16</v>
      </c>
      <c r="T242" s="18">
        <v>0</v>
      </c>
      <c r="U242" s="18">
        <f t="shared" si="35"/>
        <v>7073</v>
      </c>
      <c r="V242" s="66">
        <v>187</v>
      </c>
      <c r="W242" s="66">
        <v>96</v>
      </c>
      <c r="X242" s="18">
        <v>0</v>
      </c>
      <c r="Y242" s="18">
        <f t="shared" si="36"/>
        <v>7073</v>
      </c>
      <c r="Z242" s="66">
        <v>541</v>
      </c>
      <c r="AA242" s="66">
        <v>300</v>
      </c>
      <c r="AB242" s="18">
        <v>0</v>
      </c>
      <c r="AC242" s="10">
        <f t="shared" si="37"/>
        <v>7073</v>
      </c>
      <c r="AE242">
        <v>48</v>
      </c>
      <c r="AF242">
        <f t="shared" si="32"/>
        <v>0</v>
      </c>
    </row>
    <row r="243" spans="1:32">
      <c r="A243" s="17">
        <v>237</v>
      </c>
      <c r="B243" s="18" t="s">
        <v>1616</v>
      </c>
      <c r="C243" s="7" t="s">
        <v>1002</v>
      </c>
      <c r="D243" s="18" t="s">
        <v>27</v>
      </c>
      <c r="E243" s="18">
        <v>3938</v>
      </c>
      <c r="F243" s="18">
        <v>17</v>
      </c>
      <c r="G243" s="18">
        <v>0</v>
      </c>
      <c r="H243" s="18">
        <v>0</v>
      </c>
      <c r="I243" s="18">
        <f t="shared" si="31"/>
        <v>17</v>
      </c>
      <c r="J243" s="18">
        <v>0</v>
      </c>
      <c r="K243" s="66">
        <v>80</v>
      </c>
      <c r="L243" s="18">
        <v>0</v>
      </c>
      <c r="M243" s="18">
        <f t="shared" si="33"/>
        <v>0</v>
      </c>
      <c r="N243" s="66">
        <v>29</v>
      </c>
      <c r="O243" s="66">
        <v>175</v>
      </c>
      <c r="P243" s="18">
        <v>0</v>
      </c>
      <c r="Q243" s="18">
        <f t="shared" si="34"/>
        <v>0</v>
      </c>
      <c r="R243" s="66">
        <v>42</v>
      </c>
      <c r="S243" s="66">
        <v>16</v>
      </c>
      <c r="T243" s="18">
        <v>0</v>
      </c>
      <c r="U243" s="18">
        <f t="shared" si="35"/>
        <v>3938</v>
      </c>
      <c r="V243" s="66">
        <v>50</v>
      </c>
      <c r="W243" s="66">
        <v>96</v>
      </c>
      <c r="X243" s="18">
        <v>0</v>
      </c>
      <c r="Y243" s="18">
        <f t="shared" si="36"/>
        <v>0</v>
      </c>
      <c r="Z243" s="66">
        <v>215</v>
      </c>
      <c r="AA243" s="66">
        <v>300</v>
      </c>
      <c r="AB243" s="18">
        <v>0</v>
      </c>
      <c r="AC243" s="10">
        <f t="shared" si="37"/>
        <v>0</v>
      </c>
      <c r="AE243">
        <v>17</v>
      </c>
      <c r="AF243">
        <f t="shared" si="32"/>
        <v>0</v>
      </c>
    </row>
    <row r="244" spans="1:32">
      <c r="A244" s="17">
        <v>238</v>
      </c>
      <c r="B244" s="18" t="s">
        <v>1616</v>
      </c>
      <c r="C244" s="7" t="s">
        <v>1003</v>
      </c>
      <c r="D244" s="18" t="s">
        <v>27</v>
      </c>
      <c r="E244" s="18">
        <v>7433</v>
      </c>
      <c r="F244" s="18">
        <v>44</v>
      </c>
      <c r="G244" s="18">
        <v>0</v>
      </c>
      <c r="H244" s="18">
        <v>0</v>
      </c>
      <c r="I244" s="18">
        <f t="shared" si="31"/>
        <v>43</v>
      </c>
      <c r="J244" s="18">
        <v>1</v>
      </c>
      <c r="K244" s="66">
        <v>80</v>
      </c>
      <c r="L244" s="18">
        <v>0</v>
      </c>
      <c r="M244" s="18">
        <f t="shared" si="33"/>
        <v>0</v>
      </c>
      <c r="N244" s="66">
        <v>85</v>
      </c>
      <c r="O244" s="66">
        <v>175</v>
      </c>
      <c r="P244" s="18">
        <v>0</v>
      </c>
      <c r="Q244" s="18">
        <f t="shared" si="34"/>
        <v>0</v>
      </c>
      <c r="R244" s="66">
        <v>70</v>
      </c>
      <c r="S244" s="66">
        <v>16</v>
      </c>
      <c r="T244" s="18">
        <v>0</v>
      </c>
      <c r="U244" s="18">
        <f t="shared" si="35"/>
        <v>7433</v>
      </c>
      <c r="V244" s="66">
        <v>110</v>
      </c>
      <c r="W244" s="66">
        <v>96</v>
      </c>
      <c r="X244" s="18">
        <v>0</v>
      </c>
      <c r="Y244" s="18">
        <f t="shared" si="36"/>
        <v>7433</v>
      </c>
      <c r="Z244" s="66">
        <v>755</v>
      </c>
      <c r="AA244" s="66">
        <v>300</v>
      </c>
      <c r="AB244" s="18">
        <v>0</v>
      </c>
      <c r="AC244" s="10">
        <f t="shared" si="37"/>
        <v>7433</v>
      </c>
      <c r="AE244">
        <v>44</v>
      </c>
      <c r="AF244">
        <f t="shared" si="32"/>
        <v>0</v>
      </c>
    </row>
    <row r="245" spans="1:32">
      <c r="A245" s="17">
        <v>239</v>
      </c>
      <c r="B245" s="18" t="s">
        <v>1616</v>
      </c>
      <c r="C245" s="7" t="s">
        <v>1004</v>
      </c>
      <c r="D245" s="18" t="s">
        <v>27</v>
      </c>
      <c r="E245" s="18">
        <v>5362</v>
      </c>
      <c r="F245" s="18">
        <v>35</v>
      </c>
      <c r="G245" s="18">
        <v>0</v>
      </c>
      <c r="H245" s="18">
        <v>0</v>
      </c>
      <c r="I245" s="18">
        <f t="shared" si="31"/>
        <v>35</v>
      </c>
      <c r="J245" s="18">
        <v>0</v>
      </c>
      <c r="K245" s="66">
        <v>80</v>
      </c>
      <c r="L245" s="18">
        <v>0</v>
      </c>
      <c r="M245" s="18">
        <f t="shared" si="33"/>
        <v>0</v>
      </c>
      <c r="N245" s="66">
        <v>57</v>
      </c>
      <c r="O245" s="66">
        <v>175</v>
      </c>
      <c r="P245" s="18">
        <v>0</v>
      </c>
      <c r="Q245" s="18">
        <f t="shared" si="34"/>
        <v>0</v>
      </c>
      <c r="R245" s="66">
        <v>79</v>
      </c>
      <c r="S245" s="66">
        <v>16</v>
      </c>
      <c r="T245" s="18">
        <v>0</v>
      </c>
      <c r="U245" s="18">
        <f t="shared" si="35"/>
        <v>5362</v>
      </c>
      <c r="V245" s="66">
        <v>165</v>
      </c>
      <c r="W245" s="66">
        <v>96</v>
      </c>
      <c r="X245" s="18">
        <v>0</v>
      </c>
      <c r="Y245" s="18">
        <f t="shared" si="36"/>
        <v>5362</v>
      </c>
      <c r="Z245" s="66">
        <v>450</v>
      </c>
      <c r="AA245" s="66">
        <v>300</v>
      </c>
      <c r="AB245" s="18">
        <v>0</v>
      </c>
      <c r="AC245" s="10">
        <f t="shared" si="37"/>
        <v>5362</v>
      </c>
      <c r="AE245">
        <v>35</v>
      </c>
      <c r="AF245">
        <f t="shared" si="32"/>
        <v>0</v>
      </c>
    </row>
    <row r="246" spans="1:32">
      <c r="A246" s="17">
        <v>240</v>
      </c>
      <c r="B246" s="18" t="s">
        <v>1616</v>
      </c>
      <c r="C246" s="7" t="s">
        <v>1005</v>
      </c>
      <c r="D246" s="18" t="s">
        <v>27</v>
      </c>
      <c r="E246" s="18">
        <v>6172</v>
      </c>
      <c r="F246" s="18">
        <v>15</v>
      </c>
      <c r="G246" s="18">
        <v>0</v>
      </c>
      <c r="H246" s="18">
        <v>0</v>
      </c>
      <c r="I246" s="18">
        <f t="shared" si="31"/>
        <v>15</v>
      </c>
      <c r="J246" s="18">
        <v>0</v>
      </c>
      <c r="K246" s="66">
        <v>80</v>
      </c>
      <c r="L246" s="18">
        <v>0</v>
      </c>
      <c r="M246" s="18">
        <f t="shared" si="33"/>
        <v>0</v>
      </c>
      <c r="N246" s="66">
        <v>32</v>
      </c>
      <c r="O246" s="66">
        <v>175</v>
      </c>
      <c r="P246" s="18">
        <v>0</v>
      </c>
      <c r="Q246" s="18">
        <f t="shared" si="34"/>
        <v>0</v>
      </c>
      <c r="R246" s="66">
        <v>83</v>
      </c>
      <c r="S246" s="66">
        <v>16</v>
      </c>
      <c r="T246" s="18">
        <v>0</v>
      </c>
      <c r="U246" s="18">
        <f t="shared" si="35"/>
        <v>6172</v>
      </c>
      <c r="V246" s="66">
        <v>131</v>
      </c>
      <c r="W246" s="66">
        <v>96</v>
      </c>
      <c r="X246" s="18">
        <v>0</v>
      </c>
      <c r="Y246" s="18">
        <f t="shared" si="36"/>
        <v>6172</v>
      </c>
      <c r="Z246" s="66">
        <v>249</v>
      </c>
      <c r="AA246" s="66">
        <v>300</v>
      </c>
      <c r="AB246" s="18">
        <v>0</v>
      </c>
      <c r="AC246" s="10">
        <f t="shared" si="37"/>
        <v>0</v>
      </c>
      <c r="AE246">
        <v>15</v>
      </c>
      <c r="AF246">
        <f t="shared" si="32"/>
        <v>0</v>
      </c>
    </row>
    <row r="247" spans="1:32">
      <c r="A247" s="17">
        <v>241</v>
      </c>
      <c r="B247" s="18" t="s">
        <v>1616</v>
      </c>
      <c r="C247" s="7" t="s">
        <v>1006</v>
      </c>
      <c r="D247" s="18" t="s">
        <v>27</v>
      </c>
      <c r="E247" s="18">
        <v>5069</v>
      </c>
      <c r="F247" s="18">
        <v>32</v>
      </c>
      <c r="G247" s="18">
        <v>0</v>
      </c>
      <c r="H247" s="18">
        <v>0</v>
      </c>
      <c r="I247" s="18">
        <f t="shared" si="31"/>
        <v>32</v>
      </c>
      <c r="J247" s="18">
        <v>0</v>
      </c>
      <c r="K247" s="66">
        <v>80</v>
      </c>
      <c r="L247" s="18">
        <v>0</v>
      </c>
      <c r="M247" s="18">
        <f t="shared" si="33"/>
        <v>0</v>
      </c>
      <c r="N247" s="66">
        <v>53</v>
      </c>
      <c r="O247" s="66">
        <v>175</v>
      </c>
      <c r="P247" s="18">
        <v>0</v>
      </c>
      <c r="Q247" s="18">
        <f t="shared" si="34"/>
        <v>0</v>
      </c>
      <c r="R247" s="66">
        <v>66</v>
      </c>
      <c r="S247" s="66">
        <v>16</v>
      </c>
      <c r="T247" s="18">
        <v>0</v>
      </c>
      <c r="U247" s="18">
        <f t="shared" si="35"/>
        <v>5069</v>
      </c>
      <c r="V247" s="66">
        <v>88</v>
      </c>
      <c r="W247" s="66">
        <v>96</v>
      </c>
      <c r="X247" s="18">
        <v>0</v>
      </c>
      <c r="Y247" s="18">
        <f t="shared" si="36"/>
        <v>0</v>
      </c>
      <c r="Z247" s="66">
        <v>708</v>
      </c>
      <c r="AA247" s="66">
        <v>300</v>
      </c>
      <c r="AB247" s="18">
        <v>0</v>
      </c>
      <c r="AC247" s="10">
        <f t="shared" si="37"/>
        <v>5069</v>
      </c>
      <c r="AE247">
        <v>32</v>
      </c>
      <c r="AF247">
        <f t="shared" si="32"/>
        <v>0</v>
      </c>
    </row>
    <row r="248" spans="1:32">
      <c r="A248" s="17">
        <v>242</v>
      </c>
      <c r="B248" s="18" t="s">
        <v>1616</v>
      </c>
      <c r="C248" s="7" t="s">
        <v>1007</v>
      </c>
      <c r="D248" s="18" t="s">
        <v>27</v>
      </c>
      <c r="E248" s="18">
        <v>5961</v>
      </c>
      <c r="F248" s="18">
        <v>10</v>
      </c>
      <c r="G248" s="18">
        <v>0</v>
      </c>
      <c r="H248" s="18">
        <v>0</v>
      </c>
      <c r="I248" s="18">
        <f t="shared" si="31"/>
        <v>10</v>
      </c>
      <c r="J248" s="18">
        <v>0</v>
      </c>
      <c r="K248" s="66">
        <v>80</v>
      </c>
      <c r="L248" s="18">
        <v>0</v>
      </c>
      <c r="M248" s="18">
        <f t="shared" si="33"/>
        <v>0</v>
      </c>
      <c r="N248" s="66">
        <v>17</v>
      </c>
      <c r="O248" s="66">
        <v>175</v>
      </c>
      <c r="P248" s="18">
        <v>0</v>
      </c>
      <c r="Q248" s="18">
        <f t="shared" si="34"/>
        <v>0</v>
      </c>
      <c r="R248" s="66">
        <v>52</v>
      </c>
      <c r="S248" s="66">
        <v>16</v>
      </c>
      <c r="T248" s="18">
        <v>0</v>
      </c>
      <c r="U248" s="18">
        <f t="shared" si="35"/>
        <v>5961</v>
      </c>
      <c r="V248" s="66">
        <v>104</v>
      </c>
      <c r="W248" s="66">
        <v>96</v>
      </c>
      <c r="X248" s="18">
        <v>0</v>
      </c>
      <c r="Y248" s="18">
        <f t="shared" si="36"/>
        <v>5961</v>
      </c>
      <c r="Z248" s="66">
        <v>388</v>
      </c>
      <c r="AA248" s="66">
        <v>300</v>
      </c>
      <c r="AB248" s="18">
        <v>0</v>
      </c>
      <c r="AC248" s="10">
        <f t="shared" si="37"/>
        <v>5961</v>
      </c>
      <c r="AE248">
        <v>10</v>
      </c>
      <c r="AF248">
        <f t="shared" si="32"/>
        <v>0</v>
      </c>
    </row>
    <row r="249" spans="1:32">
      <c r="A249" s="17">
        <v>243</v>
      </c>
      <c r="B249" s="18" t="s">
        <v>1616</v>
      </c>
      <c r="C249" s="7" t="s">
        <v>1008</v>
      </c>
      <c r="D249" s="18" t="s">
        <v>27</v>
      </c>
      <c r="E249" s="18">
        <v>6419</v>
      </c>
      <c r="F249" s="18">
        <v>6</v>
      </c>
      <c r="G249" s="18">
        <v>0</v>
      </c>
      <c r="H249" s="18">
        <v>0</v>
      </c>
      <c r="I249" s="18">
        <f t="shared" si="31"/>
        <v>6</v>
      </c>
      <c r="J249" s="18">
        <v>0</v>
      </c>
      <c r="K249" s="66">
        <v>80</v>
      </c>
      <c r="L249" s="18">
        <v>0</v>
      </c>
      <c r="M249" s="18">
        <f t="shared" si="33"/>
        <v>0</v>
      </c>
      <c r="N249" s="66">
        <v>10</v>
      </c>
      <c r="O249" s="66">
        <v>175</v>
      </c>
      <c r="P249" s="18">
        <v>0</v>
      </c>
      <c r="Q249" s="18">
        <f t="shared" si="34"/>
        <v>0</v>
      </c>
      <c r="R249" s="66">
        <v>63</v>
      </c>
      <c r="S249" s="66">
        <v>16</v>
      </c>
      <c r="T249" s="18">
        <v>0</v>
      </c>
      <c r="U249" s="18">
        <f t="shared" si="35"/>
        <v>6419</v>
      </c>
      <c r="V249" s="66">
        <v>189</v>
      </c>
      <c r="W249" s="66">
        <v>96</v>
      </c>
      <c r="X249" s="18">
        <v>0</v>
      </c>
      <c r="Y249" s="18">
        <f t="shared" si="36"/>
        <v>6419</v>
      </c>
      <c r="Z249" s="66">
        <v>209</v>
      </c>
      <c r="AA249" s="66">
        <v>300</v>
      </c>
      <c r="AB249" s="18">
        <v>0</v>
      </c>
      <c r="AC249" s="10">
        <f t="shared" si="37"/>
        <v>0</v>
      </c>
      <c r="AE249">
        <v>6</v>
      </c>
      <c r="AF249">
        <f t="shared" si="32"/>
        <v>0</v>
      </c>
    </row>
    <row r="250" spans="1:32">
      <c r="A250" s="17">
        <v>244</v>
      </c>
      <c r="B250" s="18" t="s">
        <v>1616</v>
      </c>
      <c r="C250" s="7" t="s">
        <v>1009</v>
      </c>
      <c r="D250" s="18" t="s">
        <v>27</v>
      </c>
      <c r="E250" s="18">
        <v>8778</v>
      </c>
      <c r="F250" s="18">
        <v>19</v>
      </c>
      <c r="G250" s="18">
        <v>0</v>
      </c>
      <c r="H250" s="18">
        <v>0</v>
      </c>
      <c r="I250" s="18">
        <f t="shared" si="31"/>
        <v>19</v>
      </c>
      <c r="J250" s="18">
        <v>0</v>
      </c>
      <c r="K250" s="66">
        <v>80</v>
      </c>
      <c r="L250" s="18">
        <v>0</v>
      </c>
      <c r="M250" s="18">
        <f t="shared" si="33"/>
        <v>0</v>
      </c>
      <c r="N250" s="66">
        <v>55</v>
      </c>
      <c r="O250" s="66">
        <v>175</v>
      </c>
      <c r="P250" s="18">
        <v>0</v>
      </c>
      <c r="Q250" s="18">
        <f t="shared" si="34"/>
        <v>0</v>
      </c>
      <c r="R250" s="66">
        <v>63</v>
      </c>
      <c r="S250" s="66">
        <v>16</v>
      </c>
      <c r="T250" s="18">
        <v>0</v>
      </c>
      <c r="U250" s="18">
        <f t="shared" si="35"/>
        <v>8778</v>
      </c>
      <c r="V250" s="66">
        <v>185</v>
      </c>
      <c r="W250" s="66">
        <v>96</v>
      </c>
      <c r="X250" s="18">
        <v>0</v>
      </c>
      <c r="Y250" s="18">
        <f t="shared" si="36"/>
        <v>8778</v>
      </c>
      <c r="Z250" s="66">
        <v>470</v>
      </c>
      <c r="AA250" s="66">
        <v>300</v>
      </c>
      <c r="AB250" s="18">
        <v>0</v>
      </c>
      <c r="AC250" s="10">
        <f t="shared" si="37"/>
        <v>8778</v>
      </c>
      <c r="AE250">
        <v>19</v>
      </c>
      <c r="AF250">
        <f t="shared" si="32"/>
        <v>0</v>
      </c>
    </row>
    <row r="251" spans="1:32">
      <c r="A251" s="17">
        <v>245</v>
      </c>
      <c r="B251" s="18" t="s">
        <v>1616</v>
      </c>
      <c r="C251" s="7" t="s">
        <v>1010</v>
      </c>
      <c r="D251" s="18" t="s">
        <v>27</v>
      </c>
      <c r="E251" s="18">
        <v>6229</v>
      </c>
      <c r="F251" s="18">
        <v>19</v>
      </c>
      <c r="G251" s="18">
        <v>0</v>
      </c>
      <c r="H251" s="18">
        <v>0</v>
      </c>
      <c r="I251" s="18">
        <f t="shared" si="31"/>
        <v>19</v>
      </c>
      <c r="J251" s="18">
        <v>0</v>
      </c>
      <c r="K251" s="66">
        <v>80</v>
      </c>
      <c r="L251" s="18">
        <v>0</v>
      </c>
      <c r="M251" s="18">
        <f t="shared" si="33"/>
        <v>0</v>
      </c>
      <c r="N251" s="66">
        <v>48</v>
      </c>
      <c r="O251" s="66">
        <v>175</v>
      </c>
      <c r="P251" s="18">
        <v>0</v>
      </c>
      <c r="Q251" s="18">
        <f t="shared" si="34"/>
        <v>0</v>
      </c>
      <c r="R251" s="66">
        <v>59</v>
      </c>
      <c r="S251" s="66">
        <v>16</v>
      </c>
      <c r="T251" s="18">
        <v>0</v>
      </c>
      <c r="U251" s="18">
        <f t="shared" si="35"/>
        <v>6229</v>
      </c>
      <c r="V251" s="66">
        <v>50</v>
      </c>
      <c r="W251" s="66">
        <v>96</v>
      </c>
      <c r="X251" s="18">
        <v>0</v>
      </c>
      <c r="Y251" s="18">
        <f t="shared" si="36"/>
        <v>0</v>
      </c>
      <c r="Z251" s="66">
        <v>507</v>
      </c>
      <c r="AA251" s="66">
        <v>300</v>
      </c>
      <c r="AB251" s="18">
        <v>0</v>
      </c>
      <c r="AC251" s="10">
        <f t="shared" si="37"/>
        <v>6229</v>
      </c>
      <c r="AE251">
        <v>19</v>
      </c>
      <c r="AF251">
        <f t="shared" si="32"/>
        <v>0</v>
      </c>
    </row>
    <row r="252" spans="1:32">
      <c r="A252" s="17">
        <v>246</v>
      </c>
      <c r="B252" s="18" t="s">
        <v>1616</v>
      </c>
      <c r="C252" s="7" t="s">
        <v>1011</v>
      </c>
      <c r="D252" s="18" t="s">
        <v>27</v>
      </c>
      <c r="E252" s="18">
        <v>5705</v>
      </c>
      <c r="F252" s="18">
        <v>20</v>
      </c>
      <c r="G252" s="18">
        <v>0</v>
      </c>
      <c r="H252" s="18">
        <v>0</v>
      </c>
      <c r="I252" s="18">
        <f t="shared" si="31"/>
        <v>20</v>
      </c>
      <c r="J252" s="18">
        <v>0</v>
      </c>
      <c r="K252" s="66">
        <v>80</v>
      </c>
      <c r="L252" s="18">
        <v>0</v>
      </c>
      <c r="M252" s="18">
        <f t="shared" si="33"/>
        <v>0</v>
      </c>
      <c r="N252" s="66">
        <v>61</v>
      </c>
      <c r="O252" s="66">
        <v>175</v>
      </c>
      <c r="P252" s="18">
        <v>0</v>
      </c>
      <c r="Q252" s="18">
        <f t="shared" si="34"/>
        <v>0</v>
      </c>
      <c r="R252" s="66">
        <v>94</v>
      </c>
      <c r="S252" s="66">
        <v>16</v>
      </c>
      <c r="T252" s="18">
        <v>0</v>
      </c>
      <c r="U252" s="18">
        <f t="shared" si="35"/>
        <v>5705</v>
      </c>
      <c r="V252" s="66">
        <v>166</v>
      </c>
      <c r="W252" s="66">
        <v>96</v>
      </c>
      <c r="X252" s="18">
        <v>0</v>
      </c>
      <c r="Y252" s="18">
        <f t="shared" si="36"/>
        <v>5705</v>
      </c>
      <c r="Z252" s="66">
        <v>272</v>
      </c>
      <c r="AA252" s="66">
        <v>300</v>
      </c>
      <c r="AB252" s="18">
        <v>0</v>
      </c>
      <c r="AC252" s="10">
        <f t="shared" si="37"/>
        <v>0</v>
      </c>
      <c r="AE252">
        <v>20</v>
      </c>
      <c r="AF252">
        <f t="shared" si="32"/>
        <v>0</v>
      </c>
    </row>
    <row r="253" spans="1:32">
      <c r="A253" s="17">
        <v>247</v>
      </c>
      <c r="B253" s="18" t="s">
        <v>1616</v>
      </c>
      <c r="C253" s="7" t="s">
        <v>799</v>
      </c>
      <c r="D253" s="18" t="s">
        <v>27</v>
      </c>
      <c r="E253" s="18">
        <v>6651</v>
      </c>
      <c r="F253" s="18">
        <v>25</v>
      </c>
      <c r="G253" s="18">
        <v>0</v>
      </c>
      <c r="H253" s="18">
        <v>0</v>
      </c>
      <c r="I253" s="18">
        <f t="shared" si="31"/>
        <v>25</v>
      </c>
      <c r="J253" s="18">
        <v>0</v>
      </c>
      <c r="K253" s="66">
        <v>80</v>
      </c>
      <c r="L253" s="18">
        <v>0</v>
      </c>
      <c r="M253" s="18">
        <f t="shared" si="33"/>
        <v>0</v>
      </c>
      <c r="N253" s="66">
        <v>61</v>
      </c>
      <c r="O253" s="66">
        <v>175</v>
      </c>
      <c r="P253" s="18">
        <v>0</v>
      </c>
      <c r="Q253" s="18">
        <f t="shared" si="34"/>
        <v>0</v>
      </c>
      <c r="R253" s="66">
        <v>70</v>
      </c>
      <c r="S253" s="66">
        <v>16</v>
      </c>
      <c r="T253" s="18">
        <v>0</v>
      </c>
      <c r="U253" s="18">
        <f t="shared" si="35"/>
        <v>6651</v>
      </c>
      <c r="V253" s="66">
        <v>146</v>
      </c>
      <c r="W253" s="66">
        <v>96</v>
      </c>
      <c r="X253" s="18">
        <v>0</v>
      </c>
      <c r="Y253" s="18">
        <f t="shared" si="36"/>
        <v>6651</v>
      </c>
      <c r="Z253" s="66">
        <v>266</v>
      </c>
      <c r="AA253" s="66">
        <v>300</v>
      </c>
      <c r="AB253" s="18">
        <v>0</v>
      </c>
      <c r="AC253" s="10">
        <f t="shared" si="37"/>
        <v>0</v>
      </c>
      <c r="AE253">
        <v>25</v>
      </c>
      <c r="AF253">
        <f t="shared" si="32"/>
        <v>0</v>
      </c>
    </row>
    <row r="254" spans="1:32">
      <c r="A254" s="17">
        <v>248</v>
      </c>
      <c r="B254" s="18" t="s">
        <v>1616</v>
      </c>
      <c r="C254" s="7" t="s">
        <v>1012</v>
      </c>
      <c r="D254" s="18" t="s">
        <v>27</v>
      </c>
      <c r="E254" s="18">
        <v>2255</v>
      </c>
      <c r="F254" s="18">
        <v>8</v>
      </c>
      <c r="G254" s="18">
        <v>0</v>
      </c>
      <c r="H254" s="18">
        <v>0</v>
      </c>
      <c r="I254" s="18">
        <f t="shared" si="31"/>
        <v>8</v>
      </c>
      <c r="J254" s="18">
        <v>0</v>
      </c>
      <c r="K254" s="66">
        <v>80</v>
      </c>
      <c r="L254" s="18">
        <v>0</v>
      </c>
      <c r="M254" s="18">
        <f t="shared" si="33"/>
        <v>0</v>
      </c>
      <c r="N254" s="66">
        <v>14</v>
      </c>
      <c r="O254" s="66">
        <v>175</v>
      </c>
      <c r="P254" s="18">
        <v>0</v>
      </c>
      <c r="Q254" s="18">
        <f t="shared" si="34"/>
        <v>0</v>
      </c>
      <c r="R254" s="66">
        <v>53</v>
      </c>
      <c r="S254" s="66">
        <v>16</v>
      </c>
      <c r="T254" s="18">
        <v>0</v>
      </c>
      <c r="U254" s="18">
        <f t="shared" si="35"/>
        <v>2255</v>
      </c>
      <c r="V254" s="66">
        <v>82</v>
      </c>
      <c r="W254" s="66">
        <v>96</v>
      </c>
      <c r="X254" s="18">
        <v>0</v>
      </c>
      <c r="Y254" s="18">
        <f t="shared" si="36"/>
        <v>0</v>
      </c>
      <c r="Z254" s="66">
        <v>224</v>
      </c>
      <c r="AA254" s="66">
        <v>300</v>
      </c>
      <c r="AB254" s="18">
        <v>0</v>
      </c>
      <c r="AC254" s="10">
        <f t="shared" si="37"/>
        <v>0</v>
      </c>
      <c r="AE254">
        <v>8</v>
      </c>
      <c r="AF254">
        <f t="shared" si="32"/>
        <v>0</v>
      </c>
    </row>
    <row r="255" spans="1:32">
      <c r="A255" s="17">
        <v>249</v>
      </c>
      <c r="B255" s="18" t="s">
        <v>1616</v>
      </c>
      <c r="C255" s="7" t="s">
        <v>1013</v>
      </c>
      <c r="D255" s="18" t="s">
        <v>27</v>
      </c>
      <c r="E255" s="18">
        <v>2552</v>
      </c>
      <c r="F255" s="18">
        <v>9</v>
      </c>
      <c r="G255" s="18">
        <v>0</v>
      </c>
      <c r="H255" s="18">
        <v>0</v>
      </c>
      <c r="I255" s="18">
        <f t="shared" si="31"/>
        <v>9</v>
      </c>
      <c r="J255" s="18">
        <v>0</v>
      </c>
      <c r="K255" s="66">
        <v>80</v>
      </c>
      <c r="L255" s="18">
        <v>0</v>
      </c>
      <c r="M255" s="18">
        <f t="shared" si="33"/>
        <v>0</v>
      </c>
      <c r="N255" s="66">
        <v>19</v>
      </c>
      <c r="O255" s="66">
        <v>175</v>
      </c>
      <c r="P255" s="18">
        <v>0</v>
      </c>
      <c r="Q255" s="18">
        <f t="shared" si="34"/>
        <v>0</v>
      </c>
      <c r="R255" s="66">
        <v>51</v>
      </c>
      <c r="S255" s="66">
        <v>16</v>
      </c>
      <c r="T255" s="18">
        <v>0</v>
      </c>
      <c r="U255" s="18">
        <f t="shared" si="35"/>
        <v>2552</v>
      </c>
      <c r="V255" s="66">
        <v>56</v>
      </c>
      <c r="W255" s="66">
        <v>96</v>
      </c>
      <c r="X255" s="18">
        <v>0</v>
      </c>
      <c r="Y255" s="18">
        <f t="shared" si="36"/>
        <v>0</v>
      </c>
      <c r="Z255" s="66">
        <v>99</v>
      </c>
      <c r="AA255" s="66">
        <v>300</v>
      </c>
      <c r="AB255" s="18">
        <v>0</v>
      </c>
      <c r="AC255" s="10">
        <f t="shared" si="37"/>
        <v>0</v>
      </c>
      <c r="AE255">
        <v>9</v>
      </c>
      <c r="AF255">
        <f t="shared" si="32"/>
        <v>0</v>
      </c>
    </row>
    <row r="256" spans="1:32">
      <c r="A256" s="17">
        <v>250</v>
      </c>
      <c r="B256" s="18" t="s">
        <v>1616</v>
      </c>
      <c r="C256" s="7" t="s">
        <v>1014</v>
      </c>
      <c r="D256" s="18" t="s">
        <v>27</v>
      </c>
      <c r="E256" s="18">
        <v>3650</v>
      </c>
      <c r="F256" s="18">
        <v>18</v>
      </c>
      <c r="G256" s="18">
        <v>0</v>
      </c>
      <c r="H256" s="18">
        <v>0</v>
      </c>
      <c r="I256" s="18">
        <f t="shared" si="31"/>
        <v>18</v>
      </c>
      <c r="J256" s="18">
        <v>0</v>
      </c>
      <c r="K256" s="66">
        <v>80</v>
      </c>
      <c r="L256" s="18">
        <v>0</v>
      </c>
      <c r="M256" s="18">
        <f t="shared" si="33"/>
        <v>0</v>
      </c>
      <c r="N256" s="66">
        <v>61</v>
      </c>
      <c r="O256" s="66">
        <v>175</v>
      </c>
      <c r="P256" s="18">
        <v>0</v>
      </c>
      <c r="Q256" s="18">
        <f t="shared" si="34"/>
        <v>0</v>
      </c>
      <c r="R256" s="66">
        <v>68</v>
      </c>
      <c r="S256" s="66">
        <v>16</v>
      </c>
      <c r="T256" s="18">
        <v>0</v>
      </c>
      <c r="U256" s="18">
        <f t="shared" si="35"/>
        <v>3650</v>
      </c>
      <c r="V256" s="66">
        <v>95</v>
      </c>
      <c r="W256" s="66">
        <v>96</v>
      </c>
      <c r="X256" s="18">
        <v>0</v>
      </c>
      <c r="Y256" s="18">
        <f t="shared" si="36"/>
        <v>0</v>
      </c>
      <c r="Z256" s="66">
        <v>243</v>
      </c>
      <c r="AA256" s="66">
        <v>300</v>
      </c>
      <c r="AB256" s="18">
        <v>0</v>
      </c>
      <c r="AC256" s="10">
        <f t="shared" si="37"/>
        <v>0</v>
      </c>
      <c r="AE256">
        <v>18</v>
      </c>
      <c r="AF256">
        <f t="shared" si="32"/>
        <v>0</v>
      </c>
    </row>
    <row r="257" spans="1:32">
      <c r="A257" s="17">
        <v>251</v>
      </c>
      <c r="B257" s="18" t="s">
        <v>1616</v>
      </c>
      <c r="C257" s="7" t="s">
        <v>1015</v>
      </c>
      <c r="D257" s="18" t="s">
        <v>27</v>
      </c>
      <c r="E257" s="18">
        <v>4031</v>
      </c>
      <c r="F257" s="18">
        <v>42</v>
      </c>
      <c r="G257" s="18">
        <v>0</v>
      </c>
      <c r="H257" s="18">
        <v>0</v>
      </c>
      <c r="I257" s="18">
        <f t="shared" si="31"/>
        <v>42</v>
      </c>
      <c r="J257" s="18">
        <v>0</v>
      </c>
      <c r="K257" s="66">
        <v>80</v>
      </c>
      <c r="L257" s="18">
        <v>0</v>
      </c>
      <c r="M257" s="18">
        <f t="shared" si="33"/>
        <v>0</v>
      </c>
      <c r="N257" s="66">
        <v>61</v>
      </c>
      <c r="O257" s="66">
        <v>175</v>
      </c>
      <c r="P257" s="18">
        <v>0</v>
      </c>
      <c r="Q257" s="18">
        <f t="shared" si="34"/>
        <v>0</v>
      </c>
      <c r="R257" s="66">
        <v>56</v>
      </c>
      <c r="S257" s="66">
        <v>16</v>
      </c>
      <c r="T257" s="18">
        <v>0</v>
      </c>
      <c r="U257" s="18">
        <f t="shared" si="35"/>
        <v>4031</v>
      </c>
      <c r="V257" s="66">
        <v>77</v>
      </c>
      <c r="W257" s="66">
        <v>96</v>
      </c>
      <c r="X257" s="18">
        <v>0</v>
      </c>
      <c r="Y257" s="18">
        <f t="shared" si="36"/>
        <v>0</v>
      </c>
      <c r="Z257" s="66">
        <v>412</v>
      </c>
      <c r="AA257" s="66">
        <v>300</v>
      </c>
      <c r="AB257" s="18">
        <v>0</v>
      </c>
      <c r="AC257" s="10">
        <f t="shared" si="37"/>
        <v>4031</v>
      </c>
      <c r="AE257">
        <v>42</v>
      </c>
      <c r="AF257">
        <f t="shared" si="32"/>
        <v>0</v>
      </c>
    </row>
    <row r="258" spans="1:32">
      <c r="A258" s="17">
        <v>252</v>
      </c>
      <c r="B258" s="18" t="s">
        <v>1616</v>
      </c>
      <c r="C258" s="7" t="s">
        <v>1016</v>
      </c>
      <c r="D258" s="18" t="s">
        <v>27</v>
      </c>
      <c r="E258" s="18">
        <v>5220</v>
      </c>
      <c r="F258" s="18">
        <v>13</v>
      </c>
      <c r="G258" s="18">
        <v>0</v>
      </c>
      <c r="H258" s="18">
        <v>0</v>
      </c>
      <c r="I258" s="18">
        <f t="shared" si="31"/>
        <v>13</v>
      </c>
      <c r="J258" s="18">
        <v>0</v>
      </c>
      <c r="K258" s="66">
        <v>80</v>
      </c>
      <c r="L258" s="18">
        <v>0</v>
      </c>
      <c r="M258" s="18">
        <f t="shared" si="33"/>
        <v>0</v>
      </c>
      <c r="N258" s="66">
        <v>22</v>
      </c>
      <c r="O258" s="66">
        <v>175</v>
      </c>
      <c r="P258" s="18">
        <v>0</v>
      </c>
      <c r="Q258" s="18">
        <f t="shared" si="34"/>
        <v>0</v>
      </c>
      <c r="R258" s="66">
        <v>59</v>
      </c>
      <c r="S258" s="66">
        <v>16</v>
      </c>
      <c r="T258" s="18">
        <v>0</v>
      </c>
      <c r="U258" s="18">
        <f t="shared" si="35"/>
        <v>5220</v>
      </c>
      <c r="V258" s="66">
        <v>81</v>
      </c>
      <c r="W258" s="66">
        <v>96</v>
      </c>
      <c r="X258" s="18">
        <v>0</v>
      </c>
      <c r="Y258" s="18">
        <f t="shared" si="36"/>
        <v>0</v>
      </c>
      <c r="Z258" s="66">
        <v>406</v>
      </c>
      <c r="AA258" s="66">
        <v>300</v>
      </c>
      <c r="AB258" s="18">
        <v>0</v>
      </c>
      <c r="AC258" s="10">
        <f t="shared" si="37"/>
        <v>5220</v>
      </c>
      <c r="AE258">
        <v>13</v>
      </c>
      <c r="AF258">
        <f t="shared" si="32"/>
        <v>0</v>
      </c>
    </row>
    <row r="259" spans="1:32">
      <c r="A259" s="17">
        <v>253</v>
      </c>
      <c r="B259" s="18" t="s">
        <v>1616</v>
      </c>
      <c r="C259" s="7" t="s">
        <v>1017</v>
      </c>
      <c r="D259" s="18" t="s">
        <v>27</v>
      </c>
      <c r="E259" s="18">
        <v>5131</v>
      </c>
      <c r="F259" s="18">
        <v>10</v>
      </c>
      <c r="G259" s="18">
        <v>0</v>
      </c>
      <c r="H259" s="18">
        <v>0</v>
      </c>
      <c r="I259" s="18">
        <f t="shared" si="31"/>
        <v>10</v>
      </c>
      <c r="J259" s="18">
        <v>0</v>
      </c>
      <c r="K259" s="66">
        <v>80</v>
      </c>
      <c r="L259" s="18">
        <v>0</v>
      </c>
      <c r="M259" s="18">
        <f t="shared" si="33"/>
        <v>0</v>
      </c>
      <c r="N259" s="66">
        <v>21</v>
      </c>
      <c r="O259" s="66">
        <v>175</v>
      </c>
      <c r="P259" s="18">
        <v>0</v>
      </c>
      <c r="Q259" s="18">
        <f t="shared" si="34"/>
        <v>0</v>
      </c>
      <c r="R259" s="66">
        <v>81</v>
      </c>
      <c r="S259" s="66">
        <v>16</v>
      </c>
      <c r="T259" s="18">
        <v>0</v>
      </c>
      <c r="U259" s="18">
        <f t="shared" si="35"/>
        <v>5131</v>
      </c>
      <c r="V259" s="66">
        <v>125</v>
      </c>
      <c r="W259" s="66">
        <v>96</v>
      </c>
      <c r="X259" s="18">
        <v>0</v>
      </c>
      <c r="Y259" s="18">
        <f t="shared" si="36"/>
        <v>5131</v>
      </c>
      <c r="Z259" s="66">
        <v>264</v>
      </c>
      <c r="AA259" s="66">
        <v>300</v>
      </c>
      <c r="AB259" s="18">
        <v>0</v>
      </c>
      <c r="AC259" s="10">
        <f t="shared" si="37"/>
        <v>0</v>
      </c>
      <c r="AE259">
        <v>10</v>
      </c>
      <c r="AF259">
        <f t="shared" si="32"/>
        <v>0</v>
      </c>
    </row>
    <row r="260" spans="1:32">
      <c r="A260" s="17">
        <v>254</v>
      </c>
      <c r="B260" s="18" t="s">
        <v>1616</v>
      </c>
      <c r="C260" s="7" t="s">
        <v>1018</v>
      </c>
      <c r="D260" s="18" t="s">
        <v>27</v>
      </c>
      <c r="E260" s="18">
        <v>2407</v>
      </c>
      <c r="F260" s="18">
        <v>10</v>
      </c>
      <c r="G260" s="18">
        <v>0</v>
      </c>
      <c r="H260" s="18">
        <v>0</v>
      </c>
      <c r="I260" s="18">
        <f t="shared" si="31"/>
        <v>10</v>
      </c>
      <c r="J260" s="18">
        <v>0</v>
      </c>
      <c r="K260" s="66">
        <v>80</v>
      </c>
      <c r="L260" s="18">
        <v>0</v>
      </c>
      <c r="M260" s="18">
        <f t="shared" si="33"/>
        <v>0</v>
      </c>
      <c r="N260" s="66">
        <v>25</v>
      </c>
      <c r="O260" s="66">
        <v>175</v>
      </c>
      <c r="P260" s="18">
        <v>0</v>
      </c>
      <c r="Q260" s="18">
        <f t="shared" si="34"/>
        <v>0</v>
      </c>
      <c r="R260" s="66">
        <v>31</v>
      </c>
      <c r="S260" s="66">
        <v>16</v>
      </c>
      <c r="T260" s="18">
        <v>0</v>
      </c>
      <c r="U260" s="18">
        <f t="shared" si="35"/>
        <v>2407</v>
      </c>
      <c r="V260" s="66">
        <v>56</v>
      </c>
      <c r="W260" s="66">
        <v>96</v>
      </c>
      <c r="X260" s="18">
        <v>0</v>
      </c>
      <c r="Y260" s="18">
        <f t="shared" si="36"/>
        <v>0</v>
      </c>
      <c r="Z260" s="66">
        <v>225</v>
      </c>
      <c r="AA260" s="66">
        <v>300</v>
      </c>
      <c r="AB260" s="18">
        <v>0</v>
      </c>
      <c r="AC260" s="10">
        <f t="shared" si="37"/>
        <v>0</v>
      </c>
      <c r="AE260">
        <v>10</v>
      </c>
      <c r="AF260">
        <f t="shared" si="32"/>
        <v>0</v>
      </c>
    </row>
    <row r="261" spans="1:32">
      <c r="A261" s="17">
        <v>255</v>
      </c>
      <c r="B261" s="18" t="s">
        <v>1616</v>
      </c>
      <c r="C261" s="7" t="s">
        <v>1019</v>
      </c>
      <c r="D261" s="18" t="s">
        <v>27</v>
      </c>
      <c r="E261" s="18">
        <v>6030</v>
      </c>
      <c r="F261" s="18">
        <v>11</v>
      </c>
      <c r="G261" s="18">
        <v>0</v>
      </c>
      <c r="H261" s="18">
        <v>0</v>
      </c>
      <c r="I261" s="18">
        <f t="shared" si="31"/>
        <v>11</v>
      </c>
      <c r="J261" s="18">
        <v>0</v>
      </c>
      <c r="K261" s="66">
        <v>80</v>
      </c>
      <c r="L261" s="18">
        <v>0</v>
      </c>
      <c r="M261" s="18">
        <f t="shared" si="33"/>
        <v>0</v>
      </c>
      <c r="N261" s="66">
        <v>38</v>
      </c>
      <c r="O261" s="66">
        <v>175</v>
      </c>
      <c r="P261" s="18">
        <v>0</v>
      </c>
      <c r="Q261" s="18">
        <f t="shared" si="34"/>
        <v>0</v>
      </c>
      <c r="R261" s="66">
        <v>128</v>
      </c>
      <c r="S261" s="66">
        <v>16</v>
      </c>
      <c r="T261" s="18">
        <v>0</v>
      </c>
      <c r="U261" s="18">
        <f t="shared" si="35"/>
        <v>6030</v>
      </c>
      <c r="V261" s="66">
        <v>147</v>
      </c>
      <c r="W261" s="66">
        <v>96</v>
      </c>
      <c r="X261" s="18">
        <v>0</v>
      </c>
      <c r="Y261" s="18">
        <f t="shared" si="36"/>
        <v>6030</v>
      </c>
      <c r="Z261" s="66">
        <v>359</v>
      </c>
      <c r="AA261" s="66">
        <v>300</v>
      </c>
      <c r="AB261" s="18">
        <v>0</v>
      </c>
      <c r="AC261" s="10">
        <f t="shared" si="37"/>
        <v>6030</v>
      </c>
      <c r="AE261">
        <v>11</v>
      </c>
      <c r="AF261">
        <f t="shared" si="32"/>
        <v>0</v>
      </c>
    </row>
    <row r="262" spans="1:32">
      <c r="A262" s="17">
        <v>256</v>
      </c>
      <c r="B262" s="18" t="s">
        <v>1616</v>
      </c>
      <c r="C262" s="7" t="s">
        <v>1020</v>
      </c>
      <c r="D262" s="18" t="s">
        <v>27</v>
      </c>
      <c r="E262" s="18">
        <v>4762</v>
      </c>
      <c r="F262" s="18">
        <v>15</v>
      </c>
      <c r="G262" s="18">
        <v>0</v>
      </c>
      <c r="H262" s="18">
        <v>0</v>
      </c>
      <c r="I262" s="18">
        <f t="shared" ref="I262:I324" si="38">F262-J262</f>
        <v>15</v>
      </c>
      <c r="J262" s="18">
        <v>0</v>
      </c>
      <c r="K262" s="66">
        <v>80</v>
      </c>
      <c r="L262" s="18">
        <v>0</v>
      </c>
      <c r="M262" s="18">
        <f t="shared" si="33"/>
        <v>0</v>
      </c>
      <c r="N262" s="66">
        <v>43</v>
      </c>
      <c r="O262" s="66">
        <v>175</v>
      </c>
      <c r="P262" s="18">
        <v>0</v>
      </c>
      <c r="Q262" s="18">
        <f t="shared" si="34"/>
        <v>0</v>
      </c>
      <c r="R262" s="66">
        <v>32</v>
      </c>
      <c r="S262" s="66">
        <v>16</v>
      </c>
      <c r="T262" s="18">
        <v>0</v>
      </c>
      <c r="U262" s="18">
        <f t="shared" si="35"/>
        <v>4762</v>
      </c>
      <c r="V262" s="66">
        <v>58</v>
      </c>
      <c r="W262" s="66">
        <v>96</v>
      </c>
      <c r="X262" s="18">
        <v>0</v>
      </c>
      <c r="Y262" s="18">
        <f t="shared" si="36"/>
        <v>0</v>
      </c>
      <c r="Z262" s="66">
        <v>434</v>
      </c>
      <c r="AA262" s="66">
        <v>300</v>
      </c>
      <c r="AB262" s="18">
        <v>0</v>
      </c>
      <c r="AC262" s="10">
        <f t="shared" si="37"/>
        <v>4762</v>
      </c>
      <c r="AE262">
        <v>15</v>
      </c>
      <c r="AF262">
        <f t="shared" si="32"/>
        <v>0</v>
      </c>
    </row>
    <row r="263" spans="1:32">
      <c r="A263" s="17">
        <v>257</v>
      </c>
      <c r="B263" s="18" t="s">
        <v>1617</v>
      </c>
      <c r="C263" s="7" t="s">
        <v>1021</v>
      </c>
      <c r="D263" s="18" t="s">
        <v>27</v>
      </c>
      <c r="E263" s="18">
        <v>7737</v>
      </c>
      <c r="F263" s="18">
        <v>9</v>
      </c>
      <c r="G263" s="18">
        <v>0</v>
      </c>
      <c r="H263" s="18">
        <v>0</v>
      </c>
      <c r="I263" s="18">
        <f t="shared" si="38"/>
        <v>9</v>
      </c>
      <c r="J263" s="18">
        <v>0</v>
      </c>
      <c r="K263" s="66">
        <v>80</v>
      </c>
      <c r="L263" s="18">
        <v>0</v>
      </c>
      <c r="M263" s="18">
        <f t="shared" si="33"/>
        <v>0</v>
      </c>
      <c r="N263" s="66">
        <v>0</v>
      </c>
      <c r="O263" s="66">
        <v>175</v>
      </c>
      <c r="P263" s="18">
        <v>0</v>
      </c>
      <c r="Q263" s="18">
        <f t="shared" si="34"/>
        <v>0</v>
      </c>
      <c r="R263" s="66">
        <v>12</v>
      </c>
      <c r="S263" s="66">
        <v>16</v>
      </c>
      <c r="T263" s="18">
        <v>0</v>
      </c>
      <c r="U263" s="18">
        <f t="shared" si="35"/>
        <v>0</v>
      </c>
      <c r="V263" s="66">
        <v>57</v>
      </c>
      <c r="W263" s="66">
        <v>96</v>
      </c>
      <c r="X263" s="18">
        <v>0</v>
      </c>
      <c r="Y263" s="18">
        <f t="shared" si="36"/>
        <v>0</v>
      </c>
      <c r="Z263" s="66">
        <v>140</v>
      </c>
      <c r="AA263" s="66">
        <v>300</v>
      </c>
      <c r="AB263" s="18">
        <v>0</v>
      </c>
      <c r="AC263" s="10">
        <f t="shared" si="37"/>
        <v>0</v>
      </c>
      <c r="AE263">
        <v>9</v>
      </c>
      <c r="AF263">
        <f t="shared" si="32"/>
        <v>0</v>
      </c>
    </row>
    <row r="264" spans="1:32">
      <c r="A264" s="17">
        <v>258</v>
      </c>
      <c r="B264" s="18" t="s">
        <v>1617</v>
      </c>
      <c r="C264" s="7" t="s">
        <v>1022</v>
      </c>
      <c r="D264" s="18" t="s">
        <v>27</v>
      </c>
      <c r="E264" s="18">
        <v>8432</v>
      </c>
      <c r="F264" s="18">
        <v>10</v>
      </c>
      <c r="G264" s="18">
        <v>0</v>
      </c>
      <c r="H264" s="18">
        <v>0</v>
      </c>
      <c r="I264" s="18">
        <f t="shared" si="38"/>
        <v>10</v>
      </c>
      <c r="J264" s="18">
        <v>0</v>
      </c>
      <c r="K264" s="66">
        <v>80</v>
      </c>
      <c r="L264" s="18">
        <v>0</v>
      </c>
      <c r="M264" s="18">
        <f t="shared" si="33"/>
        <v>0</v>
      </c>
      <c r="N264" s="66">
        <v>13</v>
      </c>
      <c r="O264" s="66">
        <v>175</v>
      </c>
      <c r="P264" s="18">
        <v>0</v>
      </c>
      <c r="Q264" s="18">
        <f t="shared" si="34"/>
        <v>0</v>
      </c>
      <c r="R264" s="66">
        <v>6</v>
      </c>
      <c r="S264" s="66">
        <v>16</v>
      </c>
      <c r="T264" s="18">
        <v>0</v>
      </c>
      <c r="U264" s="18">
        <f t="shared" si="35"/>
        <v>0</v>
      </c>
      <c r="V264" s="66">
        <v>27</v>
      </c>
      <c r="W264" s="66">
        <v>96</v>
      </c>
      <c r="X264" s="18">
        <v>0</v>
      </c>
      <c r="Y264" s="18">
        <f t="shared" si="36"/>
        <v>0</v>
      </c>
      <c r="Z264" s="66">
        <v>582</v>
      </c>
      <c r="AA264" s="66">
        <v>300</v>
      </c>
      <c r="AB264" s="18">
        <v>0</v>
      </c>
      <c r="AC264" s="10">
        <f t="shared" si="37"/>
        <v>8432</v>
      </c>
      <c r="AE264">
        <v>10</v>
      </c>
      <c r="AF264">
        <f t="shared" ref="AF264:AF327" si="39">AE264-F264</f>
        <v>0</v>
      </c>
    </row>
    <row r="265" spans="1:32">
      <c r="A265" s="17">
        <v>259</v>
      </c>
      <c r="B265" s="18" t="s">
        <v>1617</v>
      </c>
      <c r="C265" s="7" t="s">
        <v>1023</v>
      </c>
      <c r="D265" s="18" t="s">
        <v>27</v>
      </c>
      <c r="E265" s="18">
        <v>4145</v>
      </c>
      <c r="F265" s="18">
        <v>7</v>
      </c>
      <c r="G265" s="18">
        <v>0</v>
      </c>
      <c r="H265" s="18">
        <v>0</v>
      </c>
      <c r="I265" s="18">
        <f t="shared" si="38"/>
        <v>7</v>
      </c>
      <c r="J265" s="18">
        <v>0</v>
      </c>
      <c r="K265" s="66">
        <v>80</v>
      </c>
      <c r="L265" s="18">
        <v>0</v>
      </c>
      <c r="M265" s="18">
        <f t="shared" si="33"/>
        <v>0</v>
      </c>
      <c r="N265" s="66">
        <v>9</v>
      </c>
      <c r="O265" s="66">
        <v>175</v>
      </c>
      <c r="P265" s="18">
        <v>0</v>
      </c>
      <c r="Q265" s="18">
        <f t="shared" si="34"/>
        <v>0</v>
      </c>
      <c r="R265" s="66">
        <v>8</v>
      </c>
      <c r="S265" s="66">
        <v>16</v>
      </c>
      <c r="T265" s="18">
        <v>0</v>
      </c>
      <c r="U265" s="18">
        <f t="shared" si="35"/>
        <v>0</v>
      </c>
      <c r="V265" s="66">
        <v>36</v>
      </c>
      <c r="W265" s="66">
        <v>96</v>
      </c>
      <c r="X265" s="18">
        <v>0</v>
      </c>
      <c r="Y265" s="18">
        <f t="shared" si="36"/>
        <v>0</v>
      </c>
      <c r="Z265" s="66">
        <v>197</v>
      </c>
      <c r="AA265" s="66">
        <v>300</v>
      </c>
      <c r="AB265" s="18">
        <v>0</v>
      </c>
      <c r="AC265" s="10">
        <f t="shared" si="37"/>
        <v>0</v>
      </c>
      <c r="AE265">
        <v>7</v>
      </c>
      <c r="AF265">
        <f t="shared" si="39"/>
        <v>0</v>
      </c>
    </row>
    <row r="266" spans="1:32">
      <c r="A266" s="17">
        <v>260</v>
      </c>
      <c r="B266" s="18" t="s">
        <v>1617</v>
      </c>
      <c r="C266" s="7" t="s">
        <v>1024</v>
      </c>
      <c r="D266" s="18" t="s">
        <v>27</v>
      </c>
      <c r="E266" s="18">
        <v>1755</v>
      </c>
      <c r="F266" s="18">
        <v>10</v>
      </c>
      <c r="G266" s="18">
        <v>0</v>
      </c>
      <c r="H266" s="18">
        <v>0</v>
      </c>
      <c r="I266" s="18">
        <f t="shared" si="38"/>
        <v>10</v>
      </c>
      <c r="J266" s="18">
        <v>0</v>
      </c>
      <c r="K266" s="66">
        <v>80</v>
      </c>
      <c r="L266" s="18">
        <v>0</v>
      </c>
      <c r="M266" s="18">
        <f t="shared" si="33"/>
        <v>0</v>
      </c>
      <c r="N266" s="66">
        <v>8</v>
      </c>
      <c r="O266" s="66">
        <v>175</v>
      </c>
      <c r="P266" s="18">
        <v>0</v>
      </c>
      <c r="Q266" s="18">
        <f t="shared" si="34"/>
        <v>0</v>
      </c>
      <c r="R266" s="66">
        <v>6</v>
      </c>
      <c r="S266" s="66">
        <v>16</v>
      </c>
      <c r="T266" s="18">
        <v>0</v>
      </c>
      <c r="U266" s="18">
        <f t="shared" si="35"/>
        <v>0</v>
      </c>
      <c r="V266" s="66">
        <v>26</v>
      </c>
      <c r="W266" s="66">
        <v>96</v>
      </c>
      <c r="X266" s="18">
        <v>0</v>
      </c>
      <c r="Y266" s="18">
        <f t="shared" si="36"/>
        <v>0</v>
      </c>
      <c r="Z266" s="66">
        <v>428</v>
      </c>
      <c r="AA266" s="66">
        <v>300</v>
      </c>
      <c r="AB266" s="18">
        <v>0</v>
      </c>
      <c r="AC266" s="10">
        <f t="shared" si="37"/>
        <v>1755</v>
      </c>
      <c r="AE266">
        <v>10</v>
      </c>
      <c r="AF266">
        <f t="shared" si="39"/>
        <v>0</v>
      </c>
    </row>
    <row r="267" spans="1:32">
      <c r="A267" s="17">
        <v>261</v>
      </c>
      <c r="B267" s="18" t="s">
        <v>1617</v>
      </c>
      <c r="C267" s="7" t="s">
        <v>1025</v>
      </c>
      <c r="D267" s="18" t="s">
        <v>27</v>
      </c>
      <c r="E267" s="18">
        <v>4752</v>
      </c>
      <c r="F267" s="18">
        <v>3</v>
      </c>
      <c r="G267" s="18">
        <v>0</v>
      </c>
      <c r="H267" s="18">
        <v>0</v>
      </c>
      <c r="I267" s="18">
        <f t="shared" si="38"/>
        <v>3</v>
      </c>
      <c r="J267" s="18">
        <v>0</v>
      </c>
      <c r="K267" s="66">
        <v>80</v>
      </c>
      <c r="L267" s="18">
        <v>0</v>
      </c>
      <c r="M267" s="18">
        <f t="shared" si="33"/>
        <v>0</v>
      </c>
      <c r="N267" s="66">
        <v>3</v>
      </c>
      <c r="O267" s="66">
        <v>175</v>
      </c>
      <c r="P267" s="18">
        <v>0</v>
      </c>
      <c r="Q267" s="18">
        <f t="shared" si="34"/>
        <v>0</v>
      </c>
      <c r="R267" s="66">
        <v>7</v>
      </c>
      <c r="S267" s="66">
        <v>16</v>
      </c>
      <c r="T267" s="18">
        <v>0</v>
      </c>
      <c r="U267" s="18">
        <f t="shared" si="35"/>
        <v>0</v>
      </c>
      <c r="V267" s="66">
        <v>29</v>
      </c>
      <c r="W267" s="66">
        <v>96</v>
      </c>
      <c r="X267" s="18">
        <v>0</v>
      </c>
      <c r="Y267" s="18">
        <f t="shared" si="36"/>
        <v>0</v>
      </c>
      <c r="Z267" s="66">
        <v>116</v>
      </c>
      <c r="AA267" s="66">
        <v>300</v>
      </c>
      <c r="AB267" s="18">
        <v>0</v>
      </c>
      <c r="AC267" s="10">
        <f t="shared" si="37"/>
        <v>0</v>
      </c>
      <c r="AE267">
        <v>3</v>
      </c>
      <c r="AF267">
        <f t="shared" si="39"/>
        <v>0</v>
      </c>
    </row>
    <row r="268" spans="1:32">
      <c r="A268" s="17">
        <v>262</v>
      </c>
      <c r="B268" s="18" t="s">
        <v>1617</v>
      </c>
      <c r="C268" s="7" t="s">
        <v>1026</v>
      </c>
      <c r="D268" s="18" t="s">
        <v>27</v>
      </c>
      <c r="E268" s="18">
        <v>4184</v>
      </c>
      <c r="F268" s="18">
        <v>4</v>
      </c>
      <c r="G268" s="18">
        <v>0</v>
      </c>
      <c r="H268" s="18">
        <v>0</v>
      </c>
      <c r="I268" s="18">
        <f t="shared" si="38"/>
        <v>4</v>
      </c>
      <c r="J268" s="18">
        <v>0</v>
      </c>
      <c r="K268" s="66">
        <v>80</v>
      </c>
      <c r="L268" s="18">
        <v>0</v>
      </c>
      <c r="M268" s="18">
        <f t="shared" ref="M268:M331" si="40">IF((F268&gt;K268),E268,0)</f>
        <v>0</v>
      </c>
      <c r="N268" s="66">
        <v>12</v>
      </c>
      <c r="O268" s="66">
        <v>175</v>
      </c>
      <c r="P268" s="18">
        <v>0</v>
      </c>
      <c r="Q268" s="18">
        <f t="shared" ref="Q268:Q331" si="41">IF((N268&gt;O268),E268,0)</f>
        <v>0</v>
      </c>
      <c r="R268" s="66">
        <v>8</v>
      </c>
      <c r="S268" s="66">
        <v>16</v>
      </c>
      <c r="T268" s="18">
        <v>0</v>
      </c>
      <c r="U268" s="18">
        <f t="shared" ref="U268:U331" si="42">IF((R268&gt;S268),E268,0)</f>
        <v>0</v>
      </c>
      <c r="V268" s="66">
        <v>34</v>
      </c>
      <c r="W268" s="66">
        <v>96</v>
      </c>
      <c r="X268" s="18">
        <v>0</v>
      </c>
      <c r="Y268" s="18">
        <f t="shared" ref="Y268:Y331" si="43">IF((V268&gt;W268),E268,0)</f>
        <v>0</v>
      </c>
      <c r="Z268" s="66">
        <v>179</v>
      </c>
      <c r="AA268" s="66">
        <v>300</v>
      </c>
      <c r="AB268" s="18">
        <v>0</v>
      </c>
      <c r="AC268" s="10">
        <f t="shared" ref="AC268:AC331" si="44">IF((Z268&gt;AA268),E268,0)</f>
        <v>0</v>
      </c>
      <c r="AE268">
        <v>4</v>
      </c>
      <c r="AF268">
        <f t="shared" si="39"/>
        <v>0</v>
      </c>
    </row>
    <row r="269" spans="1:32">
      <c r="A269" s="17">
        <v>263</v>
      </c>
      <c r="B269" s="18" t="s">
        <v>1617</v>
      </c>
      <c r="C269" s="7" t="s">
        <v>1027</v>
      </c>
      <c r="D269" s="18" t="s">
        <v>27</v>
      </c>
      <c r="E269" s="18">
        <v>4056</v>
      </c>
      <c r="F269" s="18">
        <v>6</v>
      </c>
      <c r="G269" s="18">
        <v>0</v>
      </c>
      <c r="H269" s="18">
        <v>0</v>
      </c>
      <c r="I269" s="18">
        <f t="shared" si="38"/>
        <v>6</v>
      </c>
      <c r="J269" s="18">
        <v>0</v>
      </c>
      <c r="K269" s="66">
        <v>80</v>
      </c>
      <c r="L269" s="18">
        <v>0</v>
      </c>
      <c r="M269" s="18">
        <f t="shared" si="40"/>
        <v>0</v>
      </c>
      <c r="N269" s="66">
        <v>0</v>
      </c>
      <c r="O269" s="66">
        <v>175</v>
      </c>
      <c r="P269" s="18">
        <v>0</v>
      </c>
      <c r="Q269" s="18">
        <f t="shared" si="41"/>
        <v>0</v>
      </c>
      <c r="R269" s="66">
        <v>10</v>
      </c>
      <c r="S269" s="66">
        <v>16</v>
      </c>
      <c r="T269" s="18">
        <v>0</v>
      </c>
      <c r="U269" s="18">
        <f t="shared" si="42"/>
        <v>0</v>
      </c>
      <c r="V269" s="66">
        <v>40</v>
      </c>
      <c r="W269" s="66">
        <v>96</v>
      </c>
      <c r="X269" s="18">
        <v>0</v>
      </c>
      <c r="Y269" s="18">
        <f t="shared" si="43"/>
        <v>0</v>
      </c>
      <c r="Z269" s="66">
        <v>175</v>
      </c>
      <c r="AA269" s="66">
        <v>300</v>
      </c>
      <c r="AB269" s="18">
        <v>0</v>
      </c>
      <c r="AC269" s="10">
        <f t="shared" si="44"/>
        <v>0</v>
      </c>
      <c r="AE269">
        <v>6</v>
      </c>
      <c r="AF269">
        <f t="shared" si="39"/>
        <v>0</v>
      </c>
    </row>
    <row r="270" spans="1:32">
      <c r="A270" s="17">
        <v>264</v>
      </c>
      <c r="B270" s="18" t="s">
        <v>1617</v>
      </c>
      <c r="C270" s="7" t="s">
        <v>1028</v>
      </c>
      <c r="D270" s="18" t="s">
        <v>27</v>
      </c>
      <c r="E270" s="18">
        <v>3665</v>
      </c>
      <c r="F270" s="18">
        <v>7</v>
      </c>
      <c r="G270" s="18">
        <v>0</v>
      </c>
      <c r="H270" s="18">
        <v>0</v>
      </c>
      <c r="I270" s="18">
        <f t="shared" si="38"/>
        <v>7</v>
      </c>
      <c r="J270" s="18">
        <v>0</v>
      </c>
      <c r="K270" s="66">
        <v>80</v>
      </c>
      <c r="L270" s="18">
        <v>0</v>
      </c>
      <c r="M270" s="18">
        <f t="shared" si="40"/>
        <v>0</v>
      </c>
      <c r="N270" s="66">
        <v>12</v>
      </c>
      <c r="O270" s="66">
        <v>175</v>
      </c>
      <c r="P270" s="18">
        <v>0</v>
      </c>
      <c r="Q270" s="18">
        <f t="shared" si="41"/>
        <v>0</v>
      </c>
      <c r="R270" s="66">
        <v>8</v>
      </c>
      <c r="S270" s="66">
        <v>16</v>
      </c>
      <c r="T270" s="18">
        <v>0</v>
      </c>
      <c r="U270" s="18">
        <f t="shared" si="42"/>
        <v>0</v>
      </c>
      <c r="V270" s="66">
        <v>32</v>
      </c>
      <c r="W270" s="66">
        <v>96</v>
      </c>
      <c r="X270" s="18">
        <v>0</v>
      </c>
      <c r="Y270" s="18">
        <f t="shared" si="43"/>
        <v>0</v>
      </c>
      <c r="Z270" s="66">
        <v>249</v>
      </c>
      <c r="AA270" s="66">
        <v>300</v>
      </c>
      <c r="AB270" s="18">
        <v>0</v>
      </c>
      <c r="AC270" s="10">
        <f t="shared" si="44"/>
        <v>0</v>
      </c>
      <c r="AE270">
        <v>7</v>
      </c>
      <c r="AF270">
        <f t="shared" si="39"/>
        <v>0</v>
      </c>
    </row>
    <row r="271" spans="1:32">
      <c r="A271" s="17">
        <v>265</v>
      </c>
      <c r="B271" s="18" t="s">
        <v>1617</v>
      </c>
      <c r="C271" s="7" t="s">
        <v>1029</v>
      </c>
      <c r="D271" s="18" t="s">
        <v>27</v>
      </c>
      <c r="E271" s="18">
        <v>1784</v>
      </c>
      <c r="F271" s="18">
        <v>7</v>
      </c>
      <c r="G271" s="18">
        <v>0</v>
      </c>
      <c r="H271" s="18">
        <v>0</v>
      </c>
      <c r="I271" s="18">
        <f t="shared" si="38"/>
        <v>7</v>
      </c>
      <c r="J271" s="18">
        <v>0</v>
      </c>
      <c r="K271" s="66">
        <v>80</v>
      </c>
      <c r="L271" s="18">
        <v>0</v>
      </c>
      <c r="M271" s="18">
        <f t="shared" si="40"/>
        <v>0</v>
      </c>
      <c r="N271" s="66">
        <v>2</v>
      </c>
      <c r="O271" s="66">
        <v>175</v>
      </c>
      <c r="P271" s="18">
        <v>0</v>
      </c>
      <c r="Q271" s="18">
        <f t="shared" si="41"/>
        <v>0</v>
      </c>
      <c r="R271" s="66">
        <v>6</v>
      </c>
      <c r="S271" s="66">
        <v>16</v>
      </c>
      <c r="T271" s="18">
        <v>0</v>
      </c>
      <c r="U271" s="18">
        <f t="shared" si="42"/>
        <v>0</v>
      </c>
      <c r="V271" s="66">
        <v>30</v>
      </c>
      <c r="W271" s="66">
        <v>96</v>
      </c>
      <c r="X271" s="18">
        <v>0</v>
      </c>
      <c r="Y271" s="18">
        <f t="shared" si="43"/>
        <v>0</v>
      </c>
      <c r="Z271" s="66">
        <v>140</v>
      </c>
      <c r="AA271" s="66">
        <v>300</v>
      </c>
      <c r="AB271" s="18">
        <v>0</v>
      </c>
      <c r="AC271" s="10">
        <f t="shared" si="44"/>
        <v>0</v>
      </c>
      <c r="AE271">
        <v>7</v>
      </c>
      <c r="AF271">
        <f t="shared" si="39"/>
        <v>0</v>
      </c>
    </row>
    <row r="272" spans="1:32">
      <c r="A272" s="17">
        <v>266</v>
      </c>
      <c r="B272" s="18" t="s">
        <v>1617</v>
      </c>
      <c r="C272" s="7" t="s">
        <v>1030</v>
      </c>
      <c r="D272" s="18" t="s">
        <v>27</v>
      </c>
      <c r="E272" s="18">
        <v>2201</v>
      </c>
      <c r="F272" s="18">
        <v>6</v>
      </c>
      <c r="G272" s="18">
        <v>0</v>
      </c>
      <c r="H272" s="18">
        <v>0</v>
      </c>
      <c r="I272" s="18">
        <f t="shared" si="38"/>
        <v>6</v>
      </c>
      <c r="J272" s="18">
        <v>0</v>
      </c>
      <c r="K272" s="66">
        <v>80</v>
      </c>
      <c r="L272" s="18">
        <v>0</v>
      </c>
      <c r="M272" s="18">
        <f t="shared" si="40"/>
        <v>0</v>
      </c>
      <c r="N272" s="66">
        <v>1</v>
      </c>
      <c r="O272" s="66">
        <v>175</v>
      </c>
      <c r="P272" s="18">
        <v>0</v>
      </c>
      <c r="Q272" s="18">
        <f t="shared" si="41"/>
        <v>0</v>
      </c>
      <c r="R272" s="66">
        <v>7</v>
      </c>
      <c r="S272" s="66">
        <v>16</v>
      </c>
      <c r="T272" s="18">
        <v>0</v>
      </c>
      <c r="U272" s="18">
        <f t="shared" si="42"/>
        <v>0</v>
      </c>
      <c r="V272" s="66">
        <v>30</v>
      </c>
      <c r="W272" s="66">
        <v>96</v>
      </c>
      <c r="X272" s="18">
        <v>0</v>
      </c>
      <c r="Y272" s="18">
        <f t="shared" si="43"/>
        <v>0</v>
      </c>
      <c r="Z272" s="66">
        <v>185</v>
      </c>
      <c r="AA272" s="66">
        <v>300</v>
      </c>
      <c r="AB272" s="18">
        <v>0</v>
      </c>
      <c r="AC272" s="10">
        <f t="shared" si="44"/>
        <v>0</v>
      </c>
      <c r="AE272">
        <v>6</v>
      </c>
      <c r="AF272">
        <f t="shared" si="39"/>
        <v>0</v>
      </c>
    </row>
    <row r="273" spans="1:32">
      <c r="A273" s="17">
        <v>267</v>
      </c>
      <c r="B273" s="18" t="s">
        <v>1617</v>
      </c>
      <c r="C273" s="7" t="s">
        <v>1031</v>
      </c>
      <c r="D273" s="18" t="s">
        <v>27</v>
      </c>
      <c r="E273" s="18">
        <v>2285</v>
      </c>
      <c r="F273" s="18">
        <v>6</v>
      </c>
      <c r="G273" s="18">
        <v>0</v>
      </c>
      <c r="H273" s="18">
        <v>0</v>
      </c>
      <c r="I273" s="18">
        <f t="shared" si="38"/>
        <v>6</v>
      </c>
      <c r="J273" s="18">
        <v>0</v>
      </c>
      <c r="K273" s="66">
        <v>80</v>
      </c>
      <c r="L273" s="18">
        <v>0</v>
      </c>
      <c r="M273" s="18">
        <f t="shared" si="40"/>
        <v>0</v>
      </c>
      <c r="N273" s="66">
        <v>19</v>
      </c>
      <c r="O273" s="66">
        <v>175</v>
      </c>
      <c r="P273" s="18">
        <v>0</v>
      </c>
      <c r="Q273" s="18">
        <f t="shared" si="41"/>
        <v>0</v>
      </c>
      <c r="R273" s="66">
        <v>7</v>
      </c>
      <c r="S273" s="66">
        <v>16</v>
      </c>
      <c r="T273" s="18">
        <v>0</v>
      </c>
      <c r="U273" s="18">
        <f t="shared" si="42"/>
        <v>0</v>
      </c>
      <c r="V273" s="66">
        <v>32</v>
      </c>
      <c r="W273" s="66">
        <v>96</v>
      </c>
      <c r="X273" s="18">
        <v>0</v>
      </c>
      <c r="Y273" s="18">
        <f t="shared" si="43"/>
        <v>0</v>
      </c>
      <c r="Z273" s="66">
        <v>309</v>
      </c>
      <c r="AA273" s="66">
        <v>300</v>
      </c>
      <c r="AB273" s="18">
        <v>0</v>
      </c>
      <c r="AC273" s="10">
        <f t="shared" si="44"/>
        <v>2285</v>
      </c>
      <c r="AE273">
        <v>6</v>
      </c>
      <c r="AF273">
        <f t="shared" si="39"/>
        <v>0</v>
      </c>
    </row>
    <row r="274" spans="1:32">
      <c r="A274" s="17">
        <v>268</v>
      </c>
      <c r="B274" s="18" t="s">
        <v>1617</v>
      </c>
      <c r="C274" s="7" t="s">
        <v>1032</v>
      </c>
      <c r="D274" s="18" t="s">
        <v>27</v>
      </c>
      <c r="E274" s="18">
        <v>5892</v>
      </c>
      <c r="F274" s="18">
        <v>13</v>
      </c>
      <c r="G274" s="18">
        <v>0</v>
      </c>
      <c r="H274" s="18">
        <v>0</v>
      </c>
      <c r="I274" s="18">
        <f t="shared" si="38"/>
        <v>11</v>
      </c>
      <c r="J274" s="18">
        <v>2</v>
      </c>
      <c r="K274" s="66">
        <v>80</v>
      </c>
      <c r="L274" s="18">
        <v>0</v>
      </c>
      <c r="M274" s="18">
        <f t="shared" si="40"/>
        <v>0</v>
      </c>
      <c r="N274" s="66">
        <v>27</v>
      </c>
      <c r="O274" s="66">
        <v>175</v>
      </c>
      <c r="P274" s="18">
        <v>0</v>
      </c>
      <c r="Q274" s="18">
        <f t="shared" si="41"/>
        <v>0</v>
      </c>
      <c r="R274" s="66">
        <v>42</v>
      </c>
      <c r="S274" s="66">
        <v>16</v>
      </c>
      <c r="T274" s="18">
        <v>0</v>
      </c>
      <c r="U274" s="18">
        <f t="shared" si="42"/>
        <v>5892</v>
      </c>
      <c r="V274" s="66">
        <v>123</v>
      </c>
      <c r="W274" s="66">
        <v>96</v>
      </c>
      <c r="X274" s="18">
        <v>0</v>
      </c>
      <c r="Y274" s="18">
        <f t="shared" si="43"/>
        <v>5892</v>
      </c>
      <c r="Z274" s="66">
        <v>237</v>
      </c>
      <c r="AA274" s="66">
        <v>300</v>
      </c>
      <c r="AB274" s="18">
        <v>0</v>
      </c>
      <c r="AC274" s="10">
        <f t="shared" si="44"/>
        <v>0</v>
      </c>
      <c r="AE274">
        <v>13</v>
      </c>
      <c r="AF274">
        <f t="shared" si="39"/>
        <v>0</v>
      </c>
    </row>
    <row r="275" spans="1:32">
      <c r="A275" s="17">
        <v>269</v>
      </c>
      <c r="B275" s="18" t="s">
        <v>1617</v>
      </c>
      <c r="C275" s="7" t="s">
        <v>1033</v>
      </c>
      <c r="D275" s="18" t="s">
        <v>27</v>
      </c>
      <c r="E275" s="18">
        <v>3027</v>
      </c>
      <c r="F275" s="18">
        <v>12</v>
      </c>
      <c r="G275" s="18">
        <v>0</v>
      </c>
      <c r="H275" s="18">
        <v>0</v>
      </c>
      <c r="I275" s="18">
        <f t="shared" si="38"/>
        <v>10</v>
      </c>
      <c r="J275" s="18">
        <v>2</v>
      </c>
      <c r="K275" s="66">
        <v>80</v>
      </c>
      <c r="L275" s="18">
        <v>0</v>
      </c>
      <c r="M275" s="18">
        <f t="shared" si="40"/>
        <v>0</v>
      </c>
      <c r="N275" s="66">
        <v>23</v>
      </c>
      <c r="O275" s="66">
        <v>175</v>
      </c>
      <c r="P275" s="18">
        <v>0</v>
      </c>
      <c r="Q275" s="18">
        <f t="shared" si="41"/>
        <v>0</v>
      </c>
      <c r="R275" s="66">
        <v>25</v>
      </c>
      <c r="S275" s="66">
        <v>16</v>
      </c>
      <c r="T275" s="18">
        <v>0</v>
      </c>
      <c r="U275" s="18">
        <f t="shared" si="42"/>
        <v>3027</v>
      </c>
      <c r="V275" s="66">
        <v>99</v>
      </c>
      <c r="W275" s="66">
        <v>96</v>
      </c>
      <c r="X275" s="18">
        <v>0</v>
      </c>
      <c r="Y275" s="18">
        <f t="shared" si="43"/>
        <v>3027</v>
      </c>
      <c r="Z275" s="66">
        <v>326</v>
      </c>
      <c r="AA275" s="66">
        <v>300</v>
      </c>
      <c r="AB275" s="18">
        <v>0</v>
      </c>
      <c r="AC275" s="10">
        <f t="shared" si="44"/>
        <v>3027</v>
      </c>
      <c r="AE275">
        <v>12</v>
      </c>
      <c r="AF275">
        <f t="shared" si="39"/>
        <v>0</v>
      </c>
    </row>
    <row r="276" spans="1:32">
      <c r="A276" s="17">
        <v>270</v>
      </c>
      <c r="B276" s="18" t="s">
        <v>1617</v>
      </c>
      <c r="C276" s="7" t="s">
        <v>1034</v>
      </c>
      <c r="D276" s="18" t="s">
        <v>27</v>
      </c>
      <c r="E276" s="18">
        <v>3442</v>
      </c>
      <c r="F276" s="18">
        <v>17</v>
      </c>
      <c r="G276" s="18">
        <v>0</v>
      </c>
      <c r="H276" s="18">
        <v>0</v>
      </c>
      <c r="I276" s="18">
        <f t="shared" si="38"/>
        <v>15</v>
      </c>
      <c r="J276" s="18">
        <v>2</v>
      </c>
      <c r="K276" s="66">
        <v>80</v>
      </c>
      <c r="L276" s="18">
        <v>0</v>
      </c>
      <c r="M276" s="18">
        <f t="shared" si="40"/>
        <v>0</v>
      </c>
      <c r="N276" s="66">
        <v>28</v>
      </c>
      <c r="O276" s="66">
        <v>175</v>
      </c>
      <c r="P276" s="18">
        <v>0</v>
      </c>
      <c r="Q276" s="18">
        <f t="shared" si="41"/>
        <v>0</v>
      </c>
      <c r="R276" s="66">
        <v>15</v>
      </c>
      <c r="S276" s="66">
        <v>16</v>
      </c>
      <c r="T276" s="18">
        <v>0</v>
      </c>
      <c r="U276" s="18">
        <f t="shared" si="42"/>
        <v>0</v>
      </c>
      <c r="V276" s="66">
        <v>44</v>
      </c>
      <c r="W276" s="66">
        <v>96</v>
      </c>
      <c r="X276" s="18">
        <v>0</v>
      </c>
      <c r="Y276" s="18">
        <f t="shared" si="43"/>
        <v>0</v>
      </c>
      <c r="Z276" s="66">
        <v>224</v>
      </c>
      <c r="AA276" s="66">
        <v>300</v>
      </c>
      <c r="AB276" s="18">
        <v>0</v>
      </c>
      <c r="AC276" s="10">
        <f t="shared" si="44"/>
        <v>0</v>
      </c>
      <c r="AE276">
        <v>17</v>
      </c>
      <c r="AF276">
        <f t="shared" si="39"/>
        <v>0</v>
      </c>
    </row>
    <row r="277" spans="1:32">
      <c r="A277" s="17">
        <v>271</v>
      </c>
      <c r="B277" s="18" t="s">
        <v>1617</v>
      </c>
      <c r="C277" s="7" t="s">
        <v>1035</v>
      </c>
      <c r="D277" s="18" t="s">
        <v>27</v>
      </c>
      <c r="E277" s="18">
        <v>3780</v>
      </c>
      <c r="F277" s="18">
        <v>5</v>
      </c>
      <c r="G277" s="18">
        <v>0</v>
      </c>
      <c r="H277" s="18">
        <v>0</v>
      </c>
      <c r="I277" s="18">
        <f t="shared" si="38"/>
        <v>3</v>
      </c>
      <c r="J277" s="18">
        <v>2</v>
      </c>
      <c r="K277" s="66">
        <v>80</v>
      </c>
      <c r="L277" s="18">
        <v>0</v>
      </c>
      <c r="M277" s="18">
        <f t="shared" si="40"/>
        <v>0</v>
      </c>
      <c r="N277" s="66">
        <v>27</v>
      </c>
      <c r="O277" s="66">
        <v>175</v>
      </c>
      <c r="P277" s="18">
        <v>0</v>
      </c>
      <c r="Q277" s="18">
        <f t="shared" si="41"/>
        <v>0</v>
      </c>
      <c r="R277" s="66">
        <v>13</v>
      </c>
      <c r="S277" s="66">
        <v>16</v>
      </c>
      <c r="T277" s="18">
        <v>0</v>
      </c>
      <c r="U277" s="18">
        <f t="shared" si="42"/>
        <v>0</v>
      </c>
      <c r="V277" s="66">
        <v>47</v>
      </c>
      <c r="W277" s="66">
        <v>96</v>
      </c>
      <c r="X277" s="18">
        <v>0</v>
      </c>
      <c r="Y277" s="18">
        <f t="shared" si="43"/>
        <v>0</v>
      </c>
      <c r="Z277" s="66">
        <v>197</v>
      </c>
      <c r="AA277" s="66">
        <v>300</v>
      </c>
      <c r="AB277" s="18">
        <v>0</v>
      </c>
      <c r="AC277" s="10">
        <f t="shared" si="44"/>
        <v>0</v>
      </c>
      <c r="AE277">
        <v>5</v>
      </c>
      <c r="AF277">
        <f t="shared" si="39"/>
        <v>0</v>
      </c>
    </row>
    <row r="278" spans="1:32">
      <c r="A278" s="17">
        <v>272</v>
      </c>
      <c r="B278" s="18" t="s">
        <v>1617</v>
      </c>
      <c r="C278" s="7" t="s">
        <v>1036</v>
      </c>
      <c r="D278" s="18" t="s">
        <v>27</v>
      </c>
      <c r="E278" s="18">
        <v>2941</v>
      </c>
      <c r="F278" s="18">
        <v>24</v>
      </c>
      <c r="G278" s="18">
        <v>0</v>
      </c>
      <c r="H278" s="18">
        <v>0</v>
      </c>
      <c r="I278" s="18">
        <f t="shared" si="38"/>
        <v>22</v>
      </c>
      <c r="J278" s="18">
        <v>2</v>
      </c>
      <c r="K278" s="66">
        <v>80</v>
      </c>
      <c r="L278" s="18">
        <v>0</v>
      </c>
      <c r="M278" s="18">
        <f t="shared" si="40"/>
        <v>0</v>
      </c>
      <c r="N278" s="66">
        <v>33</v>
      </c>
      <c r="O278" s="66">
        <v>175</v>
      </c>
      <c r="P278" s="18">
        <v>0</v>
      </c>
      <c r="Q278" s="18">
        <f t="shared" si="41"/>
        <v>0</v>
      </c>
      <c r="R278" s="66">
        <v>35</v>
      </c>
      <c r="S278" s="66">
        <v>16</v>
      </c>
      <c r="T278" s="18">
        <v>0</v>
      </c>
      <c r="U278" s="18">
        <f t="shared" si="42"/>
        <v>2941</v>
      </c>
      <c r="V278" s="66">
        <v>138</v>
      </c>
      <c r="W278" s="66">
        <v>96</v>
      </c>
      <c r="X278" s="18">
        <v>0</v>
      </c>
      <c r="Y278" s="18">
        <f t="shared" si="43"/>
        <v>2941</v>
      </c>
      <c r="Z278" s="66">
        <v>336</v>
      </c>
      <c r="AA278" s="66">
        <v>300</v>
      </c>
      <c r="AB278" s="18">
        <v>0</v>
      </c>
      <c r="AC278" s="10">
        <f t="shared" si="44"/>
        <v>2941</v>
      </c>
      <c r="AE278">
        <v>24</v>
      </c>
      <c r="AF278">
        <f t="shared" si="39"/>
        <v>0</v>
      </c>
    </row>
    <row r="279" spans="1:32">
      <c r="A279" s="17">
        <v>273</v>
      </c>
      <c r="B279" s="18" t="s">
        <v>1617</v>
      </c>
      <c r="C279" s="7" t="s">
        <v>1037</v>
      </c>
      <c r="D279" s="18" t="s">
        <v>27</v>
      </c>
      <c r="E279" s="18">
        <v>55</v>
      </c>
      <c r="F279" s="18">
        <v>17</v>
      </c>
      <c r="G279" s="18">
        <v>0</v>
      </c>
      <c r="H279" s="18">
        <v>0</v>
      </c>
      <c r="I279" s="18">
        <f t="shared" si="38"/>
        <v>15</v>
      </c>
      <c r="J279" s="18">
        <v>2</v>
      </c>
      <c r="K279" s="66">
        <v>80</v>
      </c>
      <c r="L279" s="18">
        <v>0</v>
      </c>
      <c r="M279" s="18">
        <f t="shared" si="40"/>
        <v>0</v>
      </c>
      <c r="N279" s="66">
        <v>40</v>
      </c>
      <c r="O279" s="66">
        <v>175</v>
      </c>
      <c r="P279" s="18">
        <v>0</v>
      </c>
      <c r="Q279" s="18">
        <f t="shared" si="41"/>
        <v>0</v>
      </c>
      <c r="R279" s="66">
        <v>13</v>
      </c>
      <c r="S279" s="66">
        <v>16</v>
      </c>
      <c r="T279" s="18">
        <v>0</v>
      </c>
      <c r="U279" s="18">
        <f t="shared" si="42"/>
        <v>0</v>
      </c>
      <c r="V279" s="66">
        <v>40</v>
      </c>
      <c r="W279" s="66">
        <v>96</v>
      </c>
      <c r="X279" s="18">
        <v>0</v>
      </c>
      <c r="Y279" s="18">
        <f t="shared" si="43"/>
        <v>0</v>
      </c>
      <c r="Z279" s="66">
        <v>196</v>
      </c>
      <c r="AA279" s="66">
        <v>300</v>
      </c>
      <c r="AB279" s="18">
        <v>0</v>
      </c>
      <c r="AC279" s="10">
        <f t="shared" si="44"/>
        <v>0</v>
      </c>
      <c r="AE279">
        <v>17</v>
      </c>
      <c r="AF279">
        <f t="shared" si="39"/>
        <v>0</v>
      </c>
    </row>
    <row r="280" spans="1:32">
      <c r="A280" s="17">
        <v>274</v>
      </c>
      <c r="B280" s="18" t="s">
        <v>1617</v>
      </c>
      <c r="C280" s="7" t="s">
        <v>1038</v>
      </c>
      <c r="D280" s="18" t="s">
        <v>27</v>
      </c>
      <c r="E280" s="18">
        <v>5804</v>
      </c>
      <c r="F280" s="18">
        <v>21</v>
      </c>
      <c r="G280" s="18">
        <v>0</v>
      </c>
      <c r="H280" s="18">
        <v>0</v>
      </c>
      <c r="I280" s="18">
        <f t="shared" si="38"/>
        <v>19</v>
      </c>
      <c r="J280" s="18">
        <v>2</v>
      </c>
      <c r="K280" s="66">
        <v>80</v>
      </c>
      <c r="L280" s="18">
        <v>0</v>
      </c>
      <c r="M280" s="18">
        <f t="shared" si="40"/>
        <v>0</v>
      </c>
      <c r="N280" s="66">
        <v>32</v>
      </c>
      <c r="O280" s="66">
        <v>175</v>
      </c>
      <c r="P280" s="18">
        <v>0</v>
      </c>
      <c r="Q280" s="18">
        <f t="shared" si="41"/>
        <v>0</v>
      </c>
      <c r="R280" s="66">
        <v>19</v>
      </c>
      <c r="S280" s="66">
        <v>16</v>
      </c>
      <c r="T280" s="18">
        <v>0</v>
      </c>
      <c r="U280" s="18">
        <f t="shared" si="42"/>
        <v>5804</v>
      </c>
      <c r="V280" s="66">
        <v>63</v>
      </c>
      <c r="W280" s="66">
        <v>96</v>
      </c>
      <c r="X280" s="18">
        <v>0</v>
      </c>
      <c r="Y280" s="18">
        <f t="shared" si="43"/>
        <v>0</v>
      </c>
      <c r="Z280" s="66">
        <v>342</v>
      </c>
      <c r="AA280" s="66">
        <v>300</v>
      </c>
      <c r="AB280" s="18">
        <v>0</v>
      </c>
      <c r="AC280" s="10">
        <f t="shared" si="44"/>
        <v>5804</v>
      </c>
      <c r="AE280">
        <v>21</v>
      </c>
      <c r="AF280">
        <f t="shared" si="39"/>
        <v>0</v>
      </c>
    </row>
    <row r="281" spans="1:32">
      <c r="A281" s="17">
        <v>275</v>
      </c>
      <c r="B281" s="18" t="s">
        <v>1617</v>
      </c>
      <c r="C281" s="7" t="s">
        <v>820</v>
      </c>
      <c r="D281" s="18" t="s">
        <v>27</v>
      </c>
      <c r="E281" s="18">
        <v>7457</v>
      </c>
      <c r="F281" s="18">
        <v>18</v>
      </c>
      <c r="G281" s="18">
        <v>0</v>
      </c>
      <c r="H281" s="18">
        <v>0</v>
      </c>
      <c r="I281" s="18">
        <f t="shared" si="38"/>
        <v>16</v>
      </c>
      <c r="J281" s="18">
        <v>2</v>
      </c>
      <c r="K281" s="66">
        <v>80</v>
      </c>
      <c r="L281" s="18">
        <v>0</v>
      </c>
      <c r="M281" s="18">
        <f t="shared" si="40"/>
        <v>0</v>
      </c>
      <c r="N281" s="66">
        <v>27</v>
      </c>
      <c r="O281" s="66">
        <v>175</v>
      </c>
      <c r="P281" s="18">
        <v>0</v>
      </c>
      <c r="Q281" s="18">
        <f t="shared" si="41"/>
        <v>0</v>
      </c>
      <c r="R281" s="66">
        <v>20</v>
      </c>
      <c r="S281" s="66">
        <v>16</v>
      </c>
      <c r="T281" s="18">
        <v>0</v>
      </c>
      <c r="U281" s="18">
        <f t="shared" si="42"/>
        <v>7457</v>
      </c>
      <c r="V281" s="66">
        <v>70</v>
      </c>
      <c r="W281" s="66">
        <v>96</v>
      </c>
      <c r="X281" s="18">
        <v>0</v>
      </c>
      <c r="Y281" s="18">
        <f t="shared" si="43"/>
        <v>0</v>
      </c>
      <c r="Z281" s="66">
        <v>351</v>
      </c>
      <c r="AA281" s="66">
        <v>300</v>
      </c>
      <c r="AB281" s="18">
        <v>0</v>
      </c>
      <c r="AC281" s="10">
        <f t="shared" si="44"/>
        <v>7457</v>
      </c>
      <c r="AE281">
        <v>18</v>
      </c>
      <c r="AF281">
        <f t="shared" si="39"/>
        <v>0</v>
      </c>
    </row>
    <row r="282" spans="1:32">
      <c r="A282" s="17">
        <v>276</v>
      </c>
      <c r="B282" s="18" t="s">
        <v>1617</v>
      </c>
      <c r="C282" s="7" t="s">
        <v>1039</v>
      </c>
      <c r="D282" s="18" t="s">
        <v>27</v>
      </c>
      <c r="E282" s="18">
        <v>2301</v>
      </c>
      <c r="F282" s="18">
        <v>5</v>
      </c>
      <c r="G282" s="18">
        <v>0</v>
      </c>
      <c r="H282" s="18">
        <v>0</v>
      </c>
      <c r="I282" s="18">
        <f t="shared" si="38"/>
        <v>2</v>
      </c>
      <c r="J282" s="18">
        <v>3</v>
      </c>
      <c r="K282" s="66">
        <v>80</v>
      </c>
      <c r="L282" s="18">
        <v>0</v>
      </c>
      <c r="M282" s="18">
        <f t="shared" si="40"/>
        <v>0</v>
      </c>
      <c r="N282" s="66">
        <v>10</v>
      </c>
      <c r="O282" s="66">
        <v>175</v>
      </c>
      <c r="P282" s="18">
        <v>0</v>
      </c>
      <c r="Q282" s="18">
        <f t="shared" si="41"/>
        <v>0</v>
      </c>
      <c r="R282" s="66">
        <v>37</v>
      </c>
      <c r="S282" s="66">
        <v>16</v>
      </c>
      <c r="T282" s="18">
        <v>0</v>
      </c>
      <c r="U282" s="18">
        <f t="shared" si="42"/>
        <v>2301</v>
      </c>
      <c r="V282" s="66">
        <v>137</v>
      </c>
      <c r="W282" s="66">
        <v>96</v>
      </c>
      <c r="X282" s="18">
        <v>0</v>
      </c>
      <c r="Y282" s="18">
        <f t="shared" si="43"/>
        <v>2301</v>
      </c>
      <c r="Z282" s="66">
        <v>212</v>
      </c>
      <c r="AA282" s="66">
        <v>300</v>
      </c>
      <c r="AB282" s="18">
        <v>0</v>
      </c>
      <c r="AC282" s="10">
        <f t="shared" si="44"/>
        <v>0</v>
      </c>
      <c r="AE282">
        <v>5</v>
      </c>
      <c r="AF282">
        <f t="shared" si="39"/>
        <v>0</v>
      </c>
    </row>
    <row r="283" spans="1:32">
      <c r="A283" s="17">
        <v>277</v>
      </c>
      <c r="B283" s="18" t="s">
        <v>1617</v>
      </c>
      <c r="C283" s="7" t="s">
        <v>1040</v>
      </c>
      <c r="D283" s="18" t="s">
        <v>27</v>
      </c>
      <c r="E283" s="18">
        <v>4404</v>
      </c>
      <c r="F283" s="18">
        <v>12</v>
      </c>
      <c r="G283" s="18">
        <v>0</v>
      </c>
      <c r="H283" s="18">
        <v>0</v>
      </c>
      <c r="I283" s="18">
        <f t="shared" si="38"/>
        <v>10</v>
      </c>
      <c r="J283" s="18">
        <v>2</v>
      </c>
      <c r="K283" s="66">
        <v>80</v>
      </c>
      <c r="L283" s="18">
        <v>0</v>
      </c>
      <c r="M283" s="18">
        <f t="shared" si="40"/>
        <v>0</v>
      </c>
      <c r="N283" s="66">
        <v>29</v>
      </c>
      <c r="O283" s="66">
        <v>175</v>
      </c>
      <c r="P283" s="18">
        <v>0</v>
      </c>
      <c r="Q283" s="18">
        <f t="shared" si="41"/>
        <v>0</v>
      </c>
      <c r="R283" s="66">
        <v>20</v>
      </c>
      <c r="S283" s="66">
        <v>16</v>
      </c>
      <c r="T283" s="18">
        <v>0</v>
      </c>
      <c r="U283" s="18">
        <f t="shared" si="42"/>
        <v>4404</v>
      </c>
      <c r="V283" s="66">
        <v>55</v>
      </c>
      <c r="W283" s="66">
        <v>96</v>
      </c>
      <c r="X283" s="18">
        <v>0</v>
      </c>
      <c r="Y283" s="18">
        <f t="shared" si="43"/>
        <v>0</v>
      </c>
      <c r="Z283" s="66">
        <v>222</v>
      </c>
      <c r="AA283" s="66">
        <v>300</v>
      </c>
      <c r="AB283" s="18">
        <v>0</v>
      </c>
      <c r="AC283" s="10">
        <f t="shared" si="44"/>
        <v>0</v>
      </c>
      <c r="AE283">
        <v>12</v>
      </c>
      <c r="AF283">
        <f t="shared" si="39"/>
        <v>0</v>
      </c>
    </row>
    <row r="284" spans="1:32">
      <c r="A284" s="17">
        <v>278</v>
      </c>
      <c r="B284" s="18" t="s">
        <v>1617</v>
      </c>
      <c r="C284" s="7" t="s">
        <v>1041</v>
      </c>
      <c r="D284" s="18" t="s">
        <v>27</v>
      </c>
      <c r="E284" s="18">
        <v>2936</v>
      </c>
      <c r="F284" s="18">
        <v>11</v>
      </c>
      <c r="G284" s="18">
        <v>0</v>
      </c>
      <c r="H284" s="18">
        <v>0</v>
      </c>
      <c r="I284" s="18">
        <f t="shared" si="38"/>
        <v>9</v>
      </c>
      <c r="J284" s="18">
        <v>2</v>
      </c>
      <c r="K284" s="66">
        <v>80</v>
      </c>
      <c r="L284" s="18">
        <v>0</v>
      </c>
      <c r="M284" s="18">
        <f t="shared" si="40"/>
        <v>0</v>
      </c>
      <c r="N284" s="66">
        <v>16</v>
      </c>
      <c r="O284" s="66">
        <v>175</v>
      </c>
      <c r="P284" s="18">
        <v>0</v>
      </c>
      <c r="Q284" s="18">
        <f t="shared" si="41"/>
        <v>0</v>
      </c>
      <c r="R284" s="66">
        <v>9</v>
      </c>
      <c r="S284" s="66">
        <v>16</v>
      </c>
      <c r="T284" s="18">
        <v>0</v>
      </c>
      <c r="U284" s="18">
        <f t="shared" si="42"/>
        <v>0</v>
      </c>
      <c r="V284" s="66">
        <v>38</v>
      </c>
      <c r="W284" s="66">
        <v>96</v>
      </c>
      <c r="X284" s="18">
        <v>0</v>
      </c>
      <c r="Y284" s="18">
        <f t="shared" si="43"/>
        <v>0</v>
      </c>
      <c r="Z284" s="66">
        <v>276</v>
      </c>
      <c r="AA284" s="66">
        <v>300</v>
      </c>
      <c r="AB284" s="18">
        <v>0</v>
      </c>
      <c r="AC284" s="10">
        <f t="shared" si="44"/>
        <v>0</v>
      </c>
      <c r="AE284">
        <v>11</v>
      </c>
      <c r="AF284">
        <f t="shared" si="39"/>
        <v>0</v>
      </c>
    </row>
    <row r="285" spans="1:32">
      <c r="A285" s="17">
        <v>279</v>
      </c>
      <c r="B285" s="18" t="s">
        <v>1617</v>
      </c>
      <c r="C285" s="7" t="s">
        <v>1042</v>
      </c>
      <c r="D285" s="18" t="s">
        <v>27</v>
      </c>
      <c r="E285" s="18">
        <v>8241</v>
      </c>
      <c r="F285" s="18">
        <v>18</v>
      </c>
      <c r="G285" s="18">
        <v>0</v>
      </c>
      <c r="H285" s="18">
        <v>0</v>
      </c>
      <c r="I285" s="18">
        <f t="shared" si="38"/>
        <v>16</v>
      </c>
      <c r="J285" s="18">
        <v>2</v>
      </c>
      <c r="K285" s="66">
        <v>80</v>
      </c>
      <c r="L285" s="18">
        <v>0</v>
      </c>
      <c r="M285" s="18">
        <f t="shared" si="40"/>
        <v>0</v>
      </c>
      <c r="N285" s="66">
        <v>27</v>
      </c>
      <c r="O285" s="66">
        <v>175</v>
      </c>
      <c r="P285" s="18">
        <v>0</v>
      </c>
      <c r="Q285" s="18">
        <f t="shared" si="41"/>
        <v>0</v>
      </c>
      <c r="R285" s="66">
        <v>25</v>
      </c>
      <c r="S285" s="66">
        <v>16</v>
      </c>
      <c r="T285" s="18">
        <v>0</v>
      </c>
      <c r="U285" s="18">
        <f t="shared" si="42"/>
        <v>8241</v>
      </c>
      <c r="V285" s="66">
        <v>73</v>
      </c>
      <c r="W285" s="66">
        <v>96</v>
      </c>
      <c r="X285" s="18">
        <v>0</v>
      </c>
      <c r="Y285" s="18">
        <f t="shared" si="43"/>
        <v>0</v>
      </c>
      <c r="Z285" s="66">
        <v>489</v>
      </c>
      <c r="AA285" s="66">
        <v>300</v>
      </c>
      <c r="AB285" s="18">
        <v>0</v>
      </c>
      <c r="AC285" s="10">
        <f t="shared" si="44"/>
        <v>8241</v>
      </c>
      <c r="AE285">
        <v>18</v>
      </c>
      <c r="AF285">
        <f t="shared" si="39"/>
        <v>0</v>
      </c>
    </row>
    <row r="286" spans="1:32">
      <c r="A286" s="17">
        <v>280</v>
      </c>
      <c r="B286" s="18" t="s">
        <v>1617</v>
      </c>
      <c r="C286" s="7" t="s">
        <v>1043</v>
      </c>
      <c r="D286" s="18" t="s">
        <v>27</v>
      </c>
      <c r="E286" s="18">
        <v>6625</v>
      </c>
      <c r="F286" s="18">
        <v>18</v>
      </c>
      <c r="G286" s="18">
        <v>0</v>
      </c>
      <c r="H286" s="18">
        <v>0</v>
      </c>
      <c r="I286" s="18">
        <f t="shared" si="38"/>
        <v>16</v>
      </c>
      <c r="J286" s="18">
        <v>2</v>
      </c>
      <c r="K286" s="66">
        <v>80</v>
      </c>
      <c r="L286" s="18">
        <v>0</v>
      </c>
      <c r="M286" s="18">
        <f t="shared" si="40"/>
        <v>0</v>
      </c>
      <c r="N286" s="66">
        <v>47</v>
      </c>
      <c r="O286" s="66">
        <v>175</v>
      </c>
      <c r="P286" s="18">
        <v>0</v>
      </c>
      <c r="Q286" s="18">
        <f t="shared" si="41"/>
        <v>0</v>
      </c>
      <c r="R286" s="66">
        <v>14</v>
      </c>
      <c r="S286" s="66">
        <v>16</v>
      </c>
      <c r="T286" s="18">
        <v>0</v>
      </c>
      <c r="U286" s="18">
        <f t="shared" si="42"/>
        <v>0</v>
      </c>
      <c r="V286" s="66">
        <v>50</v>
      </c>
      <c r="W286" s="66">
        <v>96</v>
      </c>
      <c r="X286" s="18">
        <v>0</v>
      </c>
      <c r="Y286" s="18">
        <f t="shared" si="43"/>
        <v>0</v>
      </c>
      <c r="Z286" s="66">
        <v>202</v>
      </c>
      <c r="AA286" s="66">
        <v>300</v>
      </c>
      <c r="AB286" s="18">
        <v>0</v>
      </c>
      <c r="AC286" s="10">
        <f t="shared" si="44"/>
        <v>0</v>
      </c>
      <c r="AE286">
        <v>18</v>
      </c>
      <c r="AF286">
        <f t="shared" si="39"/>
        <v>0</v>
      </c>
    </row>
    <row r="287" spans="1:32">
      <c r="A287" s="17">
        <v>281</v>
      </c>
      <c r="B287" s="18" t="s">
        <v>1617</v>
      </c>
      <c r="C287" s="7" t="s">
        <v>1044</v>
      </c>
      <c r="D287" s="18" t="s">
        <v>27</v>
      </c>
      <c r="E287" s="18">
        <v>3559</v>
      </c>
      <c r="F287" s="18">
        <v>10</v>
      </c>
      <c r="G287" s="18">
        <v>0</v>
      </c>
      <c r="H287" s="18">
        <v>0</v>
      </c>
      <c r="I287" s="18">
        <f t="shared" si="38"/>
        <v>8</v>
      </c>
      <c r="J287" s="18">
        <v>2</v>
      </c>
      <c r="K287" s="66">
        <v>80</v>
      </c>
      <c r="L287" s="18">
        <v>0</v>
      </c>
      <c r="M287" s="18">
        <f t="shared" si="40"/>
        <v>0</v>
      </c>
      <c r="N287" s="66">
        <v>20</v>
      </c>
      <c r="O287" s="66">
        <v>175</v>
      </c>
      <c r="P287" s="18">
        <v>0</v>
      </c>
      <c r="Q287" s="18">
        <f t="shared" si="41"/>
        <v>0</v>
      </c>
      <c r="R287" s="66">
        <v>20</v>
      </c>
      <c r="S287" s="66">
        <v>16</v>
      </c>
      <c r="T287" s="18">
        <v>0</v>
      </c>
      <c r="U287" s="18">
        <f t="shared" si="42"/>
        <v>3559</v>
      </c>
      <c r="V287" s="66">
        <v>55</v>
      </c>
      <c r="W287" s="66">
        <v>96</v>
      </c>
      <c r="X287" s="18">
        <v>0</v>
      </c>
      <c r="Y287" s="18">
        <f t="shared" si="43"/>
        <v>0</v>
      </c>
      <c r="Z287" s="66">
        <v>204</v>
      </c>
      <c r="AA287" s="66">
        <v>300</v>
      </c>
      <c r="AB287" s="18">
        <v>0</v>
      </c>
      <c r="AC287" s="10">
        <f t="shared" si="44"/>
        <v>0</v>
      </c>
      <c r="AE287">
        <v>10</v>
      </c>
      <c r="AF287">
        <f t="shared" si="39"/>
        <v>0</v>
      </c>
    </row>
    <row r="288" spans="1:32">
      <c r="A288" s="17">
        <v>282</v>
      </c>
      <c r="B288" s="18" t="s">
        <v>1617</v>
      </c>
      <c r="C288" s="7" t="s">
        <v>1045</v>
      </c>
      <c r="D288" s="18" t="s">
        <v>27</v>
      </c>
      <c r="E288" s="18">
        <v>4791</v>
      </c>
      <c r="F288" s="18">
        <v>30</v>
      </c>
      <c r="G288" s="18">
        <v>0</v>
      </c>
      <c r="H288" s="18">
        <v>0</v>
      </c>
      <c r="I288" s="18">
        <f t="shared" si="38"/>
        <v>28</v>
      </c>
      <c r="J288" s="18">
        <v>2</v>
      </c>
      <c r="K288" s="66">
        <v>80</v>
      </c>
      <c r="L288" s="18">
        <v>0</v>
      </c>
      <c r="M288" s="18">
        <f t="shared" si="40"/>
        <v>0</v>
      </c>
      <c r="N288" s="66">
        <v>29</v>
      </c>
      <c r="O288" s="66">
        <v>175</v>
      </c>
      <c r="P288" s="18">
        <v>0</v>
      </c>
      <c r="Q288" s="18">
        <f t="shared" si="41"/>
        <v>0</v>
      </c>
      <c r="R288" s="66">
        <v>9</v>
      </c>
      <c r="S288" s="66">
        <v>16</v>
      </c>
      <c r="T288" s="18">
        <v>0</v>
      </c>
      <c r="U288" s="18">
        <f t="shared" si="42"/>
        <v>0</v>
      </c>
      <c r="V288" s="66">
        <v>45</v>
      </c>
      <c r="W288" s="66">
        <v>96</v>
      </c>
      <c r="X288" s="18">
        <v>0</v>
      </c>
      <c r="Y288" s="18">
        <f t="shared" si="43"/>
        <v>0</v>
      </c>
      <c r="Z288" s="66">
        <v>303</v>
      </c>
      <c r="AA288" s="66">
        <v>300</v>
      </c>
      <c r="AB288" s="18">
        <v>0</v>
      </c>
      <c r="AC288" s="10">
        <f t="shared" si="44"/>
        <v>4791</v>
      </c>
      <c r="AE288">
        <v>30</v>
      </c>
      <c r="AF288">
        <f t="shared" si="39"/>
        <v>0</v>
      </c>
    </row>
    <row r="289" spans="1:32">
      <c r="A289" s="17">
        <v>283</v>
      </c>
      <c r="B289" s="18" t="s">
        <v>1617</v>
      </c>
      <c r="C289" s="7" t="s">
        <v>567</v>
      </c>
      <c r="D289" s="18" t="s">
        <v>27</v>
      </c>
      <c r="E289" s="18">
        <v>2471</v>
      </c>
      <c r="F289" s="18">
        <v>23</v>
      </c>
      <c r="G289" s="18">
        <v>0</v>
      </c>
      <c r="H289" s="18">
        <v>0</v>
      </c>
      <c r="I289" s="18">
        <f t="shared" si="38"/>
        <v>21</v>
      </c>
      <c r="J289" s="18">
        <v>2</v>
      </c>
      <c r="K289" s="66">
        <v>80</v>
      </c>
      <c r="L289" s="18">
        <v>0</v>
      </c>
      <c r="M289" s="18">
        <f t="shared" si="40"/>
        <v>0</v>
      </c>
      <c r="N289" s="66">
        <v>14</v>
      </c>
      <c r="O289" s="66">
        <v>175</v>
      </c>
      <c r="P289" s="18">
        <v>0</v>
      </c>
      <c r="Q289" s="18">
        <f t="shared" si="41"/>
        <v>0</v>
      </c>
      <c r="R289" s="66">
        <v>18</v>
      </c>
      <c r="S289" s="66">
        <v>16</v>
      </c>
      <c r="T289" s="18">
        <v>0</v>
      </c>
      <c r="U289" s="18">
        <f t="shared" si="42"/>
        <v>2471</v>
      </c>
      <c r="V289" s="66">
        <v>69</v>
      </c>
      <c r="W289" s="66">
        <v>96</v>
      </c>
      <c r="X289" s="18">
        <v>0</v>
      </c>
      <c r="Y289" s="18">
        <f t="shared" si="43"/>
        <v>0</v>
      </c>
      <c r="Z289" s="66">
        <v>306</v>
      </c>
      <c r="AA289" s="66">
        <v>300</v>
      </c>
      <c r="AB289" s="18">
        <v>0</v>
      </c>
      <c r="AC289" s="10">
        <f t="shared" si="44"/>
        <v>2471</v>
      </c>
      <c r="AE289">
        <v>23</v>
      </c>
      <c r="AF289">
        <f t="shared" si="39"/>
        <v>0</v>
      </c>
    </row>
    <row r="290" spans="1:32">
      <c r="A290" s="17">
        <v>284</v>
      </c>
      <c r="B290" s="18" t="s">
        <v>1617</v>
      </c>
      <c r="C290" s="7" t="s">
        <v>1046</v>
      </c>
      <c r="D290" s="18" t="s">
        <v>27</v>
      </c>
      <c r="E290" s="18">
        <v>2963</v>
      </c>
      <c r="F290" s="18">
        <v>19</v>
      </c>
      <c r="G290" s="18">
        <v>0</v>
      </c>
      <c r="H290" s="18">
        <v>0</v>
      </c>
      <c r="I290" s="18">
        <f t="shared" si="38"/>
        <v>17</v>
      </c>
      <c r="J290" s="18">
        <v>2</v>
      </c>
      <c r="K290" s="66">
        <v>80</v>
      </c>
      <c r="L290" s="18">
        <v>0</v>
      </c>
      <c r="M290" s="18">
        <f t="shared" si="40"/>
        <v>0</v>
      </c>
      <c r="N290" s="66">
        <v>38</v>
      </c>
      <c r="O290" s="66">
        <v>175</v>
      </c>
      <c r="P290" s="18">
        <v>0</v>
      </c>
      <c r="Q290" s="18">
        <f t="shared" si="41"/>
        <v>0</v>
      </c>
      <c r="R290" s="66">
        <v>13</v>
      </c>
      <c r="S290" s="66">
        <v>16</v>
      </c>
      <c r="T290" s="18">
        <v>0</v>
      </c>
      <c r="U290" s="18">
        <f t="shared" si="42"/>
        <v>0</v>
      </c>
      <c r="V290" s="66">
        <v>53</v>
      </c>
      <c r="W290" s="66">
        <v>96</v>
      </c>
      <c r="X290" s="18">
        <v>0</v>
      </c>
      <c r="Y290" s="18">
        <f t="shared" si="43"/>
        <v>0</v>
      </c>
      <c r="Z290" s="66">
        <v>284</v>
      </c>
      <c r="AA290" s="66">
        <v>300</v>
      </c>
      <c r="AB290" s="18">
        <v>0</v>
      </c>
      <c r="AC290" s="10">
        <f t="shared" si="44"/>
        <v>0</v>
      </c>
      <c r="AE290">
        <v>19</v>
      </c>
      <c r="AF290">
        <f t="shared" si="39"/>
        <v>0</v>
      </c>
    </row>
    <row r="291" spans="1:32">
      <c r="A291" s="17">
        <v>285</v>
      </c>
      <c r="B291" s="18" t="s">
        <v>1617</v>
      </c>
      <c r="C291" s="7" t="s">
        <v>1047</v>
      </c>
      <c r="D291" s="18" t="s">
        <v>27</v>
      </c>
      <c r="E291" s="18">
        <v>3605</v>
      </c>
      <c r="F291" s="18">
        <v>6</v>
      </c>
      <c r="G291" s="18">
        <v>0</v>
      </c>
      <c r="H291" s="18">
        <v>0</v>
      </c>
      <c r="I291" s="18">
        <f t="shared" si="38"/>
        <v>6</v>
      </c>
      <c r="J291" s="18">
        <v>0</v>
      </c>
      <c r="K291" s="66">
        <v>80</v>
      </c>
      <c r="L291" s="18">
        <v>0</v>
      </c>
      <c r="M291" s="18">
        <f t="shared" si="40"/>
        <v>0</v>
      </c>
      <c r="N291" s="66">
        <v>14</v>
      </c>
      <c r="O291" s="66">
        <v>175</v>
      </c>
      <c r="P291" s="18">
        <v>0</v>
      </c>
      <c r="Q291" s="18">
        <f t="shared" si="41"/>
        <v>0</v>
      </c>
      <c r="R291" s="66">
        <v>3</v>
      </c>
      <c r="S291" s="66">
        <v>16</v>
      </c>
      <c r="T291" s="18">
        <v>0</v>
      </c>
      <c r="U291" s="18">
        <f t="shared" si="42"/>
        <v>0</v>
      </c>
      <c r="V291" s="66">
        <v>22</v>
      </c>
      <c r="W291" s="66">
        <v>96</v>
      </c>
      <c r="X291" s="18">
        <v>0</v>
      </c>
      <c r="Y291" s="18">
        <f t="shared" si="43"/>
        <v>0</v>
      </c>
      <c r="Z291" s="66">
        <v>33</v>
      </c>
      <c r="AA291" s="66">
        <v>300</v>
      </c>
      <c r="AB291" s="18">
        <v>0</v>
      </c>
      <c r="AC291" s="10">
        <f t="shared" si="44"/>
        <v>0</v>
      </c>
      <c r="AE291">
        <v>6</v>
      </c>
      <c r="AF291">
        <f t="shared" si="39"/>
        <v>0</v>
      </c>
    </row>
    <row r="292" spans="1:32">
      <c r="A292" s="17">
        <v>286</v>
      </c>
      <c r="B292" s="18" t="s">
        <v>1617</v>
      </c>
      <c r="C292" s="7" t="s">
        <v>1048</v>
      </c>
      <c r="D292" s="18" t="s">
        <v>27</v>
      </c>
      <c r="E292" s="18">
        <v>663</v>
      </c>
      <c r="F292" s="18">
        <v>1</v>
      </c>
      <c r="G292" s="18">
        <v>0</v>
      </c>
      <c r="H292" s="18">
        <v>0</v>
      </c>
      <c r="I292" s="18">
        <f t="shared" si="38"/>
        <v>1</v>
      </c>
      <c r="J292" s="18">
        <v>0</v>
      </c>
      <c r="K292" s="66">
        <v>80</v>
      </c>
      <c r="L292" s="18">
        <v>0</v>
      </c>
      <c r="M292" s="18">
        <f t="shared" si="40"/>
        <v>0</v>
      </c>
      <c r="N292" s="66">
        <v>1</v>
      </c>
      <c r="O292" s="66">
        <v>175</v>
      </c>
      <c r="P292" s="18">
        <v>0</v>
      </c>
      <c r="Q292" s="18">
        <f t="shared" si="41"/>
        <v>0</v>
      </c>
      <c r="R292" s="66">
        <v>7</v>
      </c>
      <c r="S292" s="66">
        <v>16</v>
      </c>
      <c r="T292" s="18">
        <v>0</v>
      </c>
      <c r="U292" s="18">
        <f t="shared" si="42"/>
        <v>0</v>
      </c>
      <c r="V292" s="66">
        <v>32</v>
      </c>
      <c r="W292" s="66">
        <v>96</v>
      </c>
      <c r="X292" s="18">
        <v>0</v>
      </c>
      <c r="Y292" s="18">
        <f t="shared" si="43"/>
        <v>0</v>
      </c>
      <c r="Z292" s="66">
        <v>100</v>
      </c>
      <c r="AA292" s="66">
        <v>300</v>
      </c>
      <c r="AB292" s="18">
        <v>0</v>
      </c>
      <c r="AC292" s="10">
        <f t="shared" si="44"/>
        <v>0</v>
      </c>
      <c r="AE292">
        <v>1</v>
      </c>
      <c r="AF292">
        <f t="shared" si="39"/>
        <v>0</v>
      </c>
    </row>
    <row r="293" spans="1:32">
      <c r="A293" s="17">
        <v>287</v>
      </c>
      <c r="B293" s="18" t="s">
        <v>1617</v>
      </c>
      <c r="C293" s="7" t="s">
        <v>1049</v>
      </c>
      <c r="D293" s="18" t="s">
        <v>27</v>
      </c>
      <c r="E293" s="18">
        <v>3276</v>
      </c>
      <c r="F293" s="18">
        <v>10</v>
      </c>
      <c r="G293" s="18">
        <v>0</v>
      </c>
      <c r="H293" s="18">
        <v>0</v>
      </c>
      <c r="I293" s="18">
        <f t="shared" si="38"/>
        <v>10</v>
      </c>
      <c r="J293" s="18">
        <v>0</v>
      </c>
      <c r="K293" s="66">
        <v>80</v>
      </c>
      <c r="L293" s="18">
        <v>0</v>
      </c>
      <c r="M293" s="18">
        <f t="shared" si="40"/>
        <v>0</v>
      </c>
      <c r="N293" s="66">
        <v>2</v>
      </c>
      <c r="O293" s="66">
        <v>175</v>
      </c>
      <c r="P293" s="18">
        <v>0</v>
      </c>
      <c r="Q293" s="18">
        <f t="shared" si="41"/>
        <v>0</v>
      </c>
      <c r="R293" s="66">
        <v>7</v>
      </c>
      <c r="S293" s="66">
        <v>16</v>
      </c>
      <c r="T293" s="18">
        <v>0</v>
      </c>
      <c r="U293" s="18">
        <f t="shared" si="42"/>
        <v>0</v>
      </c>
      <c r="V293" s="66">
        <v>33</v>
      </c>
      <c r="W293" s="66">
        <v>96</v>
      </c>
      <c r="X293" s="18">
        <v>0</v>
      </c>
      <c r="Y293" s="18">
        <f t="shared" si="43"/>
        <v>0</v>
      </c>
      <c r="Z293" s="66">
        <v>750</v>
      </c>
      <c r="AA293" s="66">
        <v>300</v>
      </c>
      <c r="AB293" s="18">
        <v>0</v>
      </c>
      <c r="AC293" s="10">
        <f t="shared" si="44"/>
        <v>3276</v>
      </c>
      <c r="AE293">
        <v>10</v>
      </c>
      <c r="AF293">
        <f t="shared" si="39"/>
        <v>0</v>
      </c>
    </row>
    <row r="294" spans="1:32">
      <c r="A294" s="17">
        <v>288</v>
      </c>
      <c r="B294" s="18" t="s">
        <v>1617</v>
      </c>
      <c r="C294" s="7" t="s">
        <v>1050</v>
      </c>
      <c r="D294" s="18" t="s">
        <v>27</v>
      </c>
      <c r="E294" s="18">
        <v>4505</v>
      </c>
      <c r="F294" s="18">
        <v>11</v>
      </c>
      <c r="G294" s="18">
        <v>0</v>
      </c>
      <c r="H294" s="18">
        <v>0</v>
      </c>
      <c r="I294" s="18">
        <f t="shared" si="38"/>
        <v>11</v>
      </c>
      <c r="J294" s="18">
        <v>0</v>
      </c>
      <c r="K294" s="66">
        <v>80</v>
      </c>
      <c r="L294" s="18">
        <v>0</v>
      </c>
      <c r="M294" s="18">
        <f t="shared" si="40"/>
        <v>0</v>
      </c>
      <c r="N294" s="66">
        <v>42</v>
      </c>
      <c r="O294" s="66">
        <v>175</v>
      </c>
      <c r="P294" s="18">
        <v>0</v>
      </c>
      <c r="Q294" s="18">
        <f t="shared" si="41"/>
        <v>0</v>
      </c>
      <c r="R294" s="66">
        <v>7</v>
      </c>
      <c r="S294" s="66">
        <v>16</v>
      </c>
      <c r="T294" s="18">
        <v>0</v>
      </c>
      <c r="U294" s="18">
        <f t="shared" si="42"/>
        <v>0</v>
      </c>
      <c r="V294" s="66">
        <v>30</v>
      </c>
      <c r="W294" s="66">
        <v>96</v>
      </c>
      <c r="X294" s="18">
        <v>0</v>
      </c>
      <c r="Y294" s="18">
        <f t="shared" si="43"/>
        <v>0</v>
      </c>
      <c r="Z294" s="66">
        <v>324</v>
      </c>
      <c r="AA294" s="66">
        <v>300</v>
      </c>
      <c r="AB294" s="18">
        <v>0</v>
      </c>
      <c r="AC294" s="10">
        <f t="shared" si="44"/>
        <v>4505</v>
      </c>
      <c r="AE294">
        <v>11</v>
      </c>
      <c r="AF294">
        <f t="shared" si="39"/>
        <v>0</v>
      </c>
    </row>
    <row r="295" spans="1:32">
      <c r="A295" s="17">
        <v>289</v>
      </c>
      <c r="B295" s="18" t="s">
        <v>1617</v>
      </c>
      <c r="C295" s="7" t="s">
        <v>1051</v>
      </c>
      <c r="D295" s="18" t="s">
        <v>27</v>
      </c>
      <c r="E295" s="18">
        <v>4578</v>
      </c>
      <c r="F295" s="18">
        <v>6</v>
      </c>
      <c r="G295" s="18">
        <v>0</v>
      </c>
      <c r="H295" s="18">
        <v>0</v>
      </c>
      <c r="I295" s="18">
        <f t="shared" si="38"/>
        <v>6</v>
      </c>
      <c r="J295" s="18">
        <v>0</v>
      </c>
      <c r="K295" s="66">
        <v>80</v>
      </c>
      <c r="L295" s="18">
        <v>0</v>
      </c>
      <c r="M295" s="18">
        <f t="shared" si="40"/>
        <v>0</v>
      </c>
      <c r="N295" s="66">
        <v>10</v>
      </c>
      <c r="O295" s="66">
        <v>175</v>
      </c>
      <c r="P295" s="18">
        <v>0</v>
      </c>
      <c r="Q295" s="18">
        <f t="shared" si="41"/>
        <v>0</v>
      </c>
      <c r="R295" s="66">
        <v>7</v>
      </c>
      <c r="S295" s="66">
        <v>16</v>
      </c>
      <c r="T295" s="18">
        <v>0</v>
      </c>
      <c r="U295" s="18">
        <f t="shared" si="42"/>
        <v>0</v>
      </c>
      <c r="V295" s="66">
        <v>32</v>
      </c>
      <c r="W295" s="66">
        <v>96</v>
      </c>
      <c r="X295" s="18">
        <v>0</v>
      </c>
      <c r="Y295" s="18">
        <f t="shared" si="43"/>
        <v>0</v>
      </c>
      <c r="Z295" s="66">
        <v>215</v>
      </c>
      <c r="AA295" s="66">
        <v>300</v>
      </c>
      <c r="AB295" s="18">
        <v>0</v>
      </c>
      <c r="AC295" s="10">
        <f t="shared" si="44"/>
        <v>0</v>
      </c>
      <c r="AE295">
        <v>6</v>
      </c>
      <c r="AF295">
        <f t="shared" si="39"/>
        <v>0</v>
      </c>
    </row>
    <row r="296" spans="1:32">
      <c r="A296" s="17">
        <v>290</v>
      </c>
      <c r="B296" s="18" t="s">
        <v>1617</v>
      </c>
      <c r="C296" s="7" t="s">
        <v>1052</v>
      </c>
      <c r="D296" s="18" t="s">
        <v>27</v>
      </c>
      <c r="E296" s="18">
        <v>1391</v>
      </c>
      <c r="F296" s="18">
        <v>6</v>
      </c>
      <c r="G296" s="18">
        <v>0</v>
      </c>
      <c r="H296" s="18">
        <v>0</v>
      </c>
      <c r="I296" s="18">
        <f t="shared" si="38"/>
        <v>6</v>
      </c>
      <c r="J296" s="18">
        <v>0</v>
      </c>
      <c r="K296" s="66">
        <v>80</v>
      </c>
      <c r="L296" s="18">
        <v>0</v>
      </c>
      <c r="M296" s="18">
        <f t="shared" si="40"/>
        <v>0</v>
      </c>
      <c r="N296" s="66">
        <v>12</v>
      </c>
      <c r="O296" s="66">
        <v>175</v>
      </c>
      <c r="P296" s="18">
        <v>0</v>
      </c>
      <c r="Q296" s="18">
        <f t="shared" si="41"/>
        <v>0</v>
      </c>
      <c r="R296" s="66">
        <v>5</v>
      </c>
      <c r="S296" s="66">
        <v>16</v>
      </c>
      <c r="T296" s="18">
        <v>0</v>
      </c>
      <c r="U296" s="18">
        <f t="shared" si="42"/>
        <v>0</v>
      </c>
      <c r="V296" s="66">
        <v>23</v>
      </c>
      <c r="W296" s="66">
        <v>96</v>
      </c>
      <c r="X296" s="18">
        <v>0</v>
      </c>
      <c r="Y296" s="18">
        <f t="shared" si="43"/>
        <v>0</v>
      </c>
      <c r="Z296" s="66">
        <v>206</v>
      </c>
      <c r="AA296" s="66">
        <v>300</v>
      </c>
      <c r="AB296" s="18">
        <v>0</v>
      </c>
      <c r="AC296" s="10">
        <f t="shared" si="44"/>
        <v>0</v>
      </c>
      <c r="AE296">
        <v>6</v>
      </c>
      <c r="AF296">
        <f t="shared" si="39"/>
        <v>0</v>
      </c>
    </row>
    <row r="297" spans="1:32">
      <c r="A297" s="17">
        <v>291</v>
      </c>
      <c r="B297" s="18" t="s">
        <v>1617</v>
      </c>
      <c r="C297" s="7" t="s">
        <v>1053</v>
      </c>
      <c r="D297" s="18" t="s">
        <v>27</v>
      </c>
      <c r="E297" s="18">
        <v>1748</v>
      </c>
      <c r="F297" s="18">
        <v>5</v>
      </c>
      <c r="G297" s="18">
        <v>0</v>
      </c>
      <c r="H297" s="18">
        <v>0</v>
      </c>
      <c r="I297" s="18">
        <f t="shared" si="38"/>
        <v>5</v>
      </c>
      <c r="J297" s="18">
        <v>0</v>
      </c>
      <c r="K297" s="66">
        <v>80</v>
      </c>
      <c r="L297" s="18">
        <v>0</v>
      </c>
      <c r="M297" s="18">
        <f t="shared" si="40"/>
        <v>0</v>
      </c>
      <c r="N297" s="66">
        <v>20</v>
      </c>
      <c r="O297" s="66">
        <v>175</v>
      </c>
      <c r="P297" s="18">
        <v>0</v>
      </c>
      <c r="Q297" s="18">
        <f t="shared" si="41"/>
        <v>0</v>
      </c>
      <c r="R297" s="66">
        <v>5</v>
      </c>
      <c r="S297" s="66">
        <v>16</v>
      </c>
      <c r="T297" s="18">
        <v>0</v>
      </c>
      <c r="U297" s="18">
        <f t="shared" si="42"/>
        <v>0</v>
      </c>
      <c r="V297" s="66">
        <v>19</v>
      </c>
      <c r="W297" s="66">
        <v>96</v>
      </c>
      <c r="X297" s="18">
        <v>0</v>
      </c>
      <c r="Y297" s="18">
        <f t="shared" si="43"/>
        <v>0</v>
      </c>
      <c r="Z297" s="66">
        <v>153</v>
      </c>
      <c r="AA297" s="66">
        <v>300</v>
      </c>
      <c r="AB297" s="18">
        <v>0</v>
      </c>
      <c r="AC297" s="10">
        <f t="shared" si="44"/>
        <v>0</v>
      </c>
      <c r="AE297">
        <v>5</v>
      </c>
      <c r="AF297">
        <f t="shared" si="39"/>
        <v>0</v>
      </c>
    </row>
    <row r="298" spans="1:32">
      <c r="A298" s="17">
        <v>292</v>
      </c>
      <c r="B298" s="18" t="s">
        <v>1617</v>
      </c>
      <c r="C298" s="7" t="s">
        <v>1054</v>
      </c>
      <c r="D298" s="18" t="s">
        <v>27</v>
      </c>
      <c r="E298" s="18">
        <v>2039</v>
      </c>
      <c r="F298" s="18">
        <v>10</v>
      </c>
      <c r="G298" s="18">
        <v>0</v>
      </c>
      <c r="H298" s="18">
        <v>0</v>
      </c>
      <c r="I298" s="18">
        <f t="shared" si="38"/>
        <v>10</v>
      </c>
      <c r="J298" s="18">
        <v>0</v>
      </c>
      <c r="K298" s="66">
        <v>80</v>
      </c>
      <c r="L298" s="18">
        <v>0</v>
      </c>
      <c r="M298" s="18">
        <f t="shared" si="40"/>
        <v>0</v>
      </c>
      <c r="N298" s="66">
        <v>20</v>
      </c>
      <c r="O298" s="66">
        <v>175</v>
      </c>
      <c r="P298" s="18">
        <v>0</v>
      </c>
      <c r="Q298" s="18">
        <f t="shared" si="41"/>
        <v>0</v>
      </c>
      <c r="R298" s="66">
        <v>7</v>
      </c>
      <c r="S298" s="66">
        <v>16</v>
      </c>
      <c r="T298" s="18">
        <v>0</v>
      </c>
      <c r="U298" s="18">
        <f t="shared" si="42"/>
        <v>0</v>
      </c>
      <c r="V298" s="66">
        <v>5</v>
      </c>
      <c r="W298" s="66">
        <v>96</v>
      </c>
      <c r="X298" s="18">
        <v>0</v>
      </c>
      <c r="Y298" s="18">
        <f t="shared" si="43"/>
        <v>0</v>
      </c>
      <c r="Z298" s="66">
        <v>195</v>
      </c>
      <c r="AA298" s="66">
        <v>300</v>
      </c>
      <c r="AB298" s="18">
        <v>0</v>
      </c>
      <c r="AC298" s="10">
        <f t="shared" si="44"/>
        <v>0</v>
      </c>
      <c r="AE298">
        <v>10</v>
      </c>
      <c r="AF298">
        <f t="shared" si="39"/>
        <v>0</v>
      </c>
    </row>
    <row r="299" spans="1:32">
      <c r="A299" s="17">
        <v>293</v>
      </c>
      <c r="B299" s="18" t="s">
        <v>1617</v>
      </c>
      <c r="C299" s="7" t="s">
        <v>403</v>
      </c>
      <c r="D299" s="18" t="s">
        <v>27</v>
      </c>
      <c r="E299" s="18">
        <v>6137</v>
      </c>
      <c r="F299" s="18">
        <v>8</v>
      </c>
      <c r="G299" s="18">
        <v>0</v>
      </c>
      <c r="H299" s="18">
        <v>0</v>
      </c>
      <c r="I299" s="18">
        <f t="shared" si="38"/>
        <v>8</v>
      </c>
      <c r="J299" s="18">
        <v>0</v>
      </c>
      <c r="K299" s="66">
        <v>80</v>
      </c>
      <c r="L299" s="18">
        <v>0</v>
      </c>
      <c r="M299" s="18">
        <f t="shared" si="40"/>
        <v>0</v>
      </c>
      <c r="N299" s="66">
        <v>19</v>
      </c>
      <c r="O299" s="66">
        <v>175</v>
      </c>
      <c r="P299" s="18">
        <v>0</v>
      </c>
      <c r="Q299" s="18">
        <f t="shared" si="41"/>
        <v>0</v>
      </c>
      <c r="R299" s="66">
        <v>14</v>
      </c>
      <c r="S299" s="66">
        <v>16</v>
      </c>
      <c r="T299" s="18">
        <v>0</v>
      </c>
      <c r="U299" s="18">
        <f t="shared" si="42"/>
        <v>0</v>
      </c>
      <c r="V299" s="66">
        <v>62</v>
      </c>
      <c r="W299" s="66">
        <v>96</v>
      </c>
      <c r="X299" s="18">
        <v>0</v>
      </c>
      <c r="Y299" s="18">
        <f t="shared" si="43"/>
        <v>0</v>
      </c>
      <c r="Z299" s="66">
        <v>319</v>
      </c>
      <c r="AA299" s="66">
        <v>300</v>
      </c>
      <c r="AB299" s="18">
        <v>0</v>
      </c>
      <c r="AC299" s="10">
        <f t="shared" si="44"/>
        <v>6137</v>
      </c>
      <c r="AE299">
        <v>8</v>
      </c>
      <c r="AF299">
        <f t="shared" si="39"/>
        <v>0</v>
      </c>
    </row>
    <row r="300" spans="1:32">
      <c r="A300" s="17">
        <v>294</v>
      </c>
      <c r="B300" s="18" t="s">
        <v>1617</v>
      </c>
      <c r="C300" s="7" t="s">
        <v>974</v>
      </c>
      <c r="D300" s="18" t="s">
        <v>27</v>
      </c>
      <c r="E300" s="18">
        <v>3125</v>
      </c>
      <c r="F300" s="18">
        <v>7</v>
      </c>
      <c r="G300" s="18">
        <v>0</v>
      </c>
      <c r="H300" s="18">
        <v>0</v>
      </c>
      <c r="I300" s="18">
        <f t="shared" si="38"/>
        <v>7</v>
      </c>
      <c r="J300" s="18">
        <v>0</v>
      </c>
      <c r="K300" s="66">
        <v>80</v>
      </c>
      <c r="L300" s="18">
        <v>0</v>
      </c>
      <c r="M300" s="18">
        <f t="shared" si="40"/>
        <v>0</v>
      </c>
      <c r="N300" s="66">
        <v>15</v>
      </c>
      <c r="O300" s="66">
        <v>175</v>
      </c>
      <c r="P300" s="18">
        <v>0</v>
      </c>
      <c r="Q300" s="18">
        <f t="shared" si="41"/>
        <v>0</v>
      </c>
      <c r="R300" s="66">
        <v>5</v>
      </c>
      <c r="S300" s="66">
        <v>16</v>
      </c>
      <c r="T300" s="18">
        <v>0</v>
      </c>
      <c r="U300" s="18">
        <f t="shared" si="42"/>
        <v>0</v>
      </c>
      <c r="V300" s="66">
        <v>19</v>
      </c>
      <c r="W300" s="66">
        <v>96</v>
      </c>
      <c r="X300" s="18">
        <v>0</v>
      </c>
      <c r="Y300" s="18">
        <f t="shared" si="43"/>
        <v>0</v>
      </c>
      <c r="Z300" s="66">
        <v>220</v>
      </c>
      <c r="AA300" s="66">
        <v>300</v>
      </c>
      <c r="AB300" s="18">
        <v>0</v>
      </c>
      <c r="AC300" s="10">
        <f t="shared" si="44"/>
        <v>0</v>
      </c>
      <c r="AE300">
        <v>7</v>
      </c>
      <c r="AF300">
        <f t="shared" si="39"/>
        <v>0</v>
      </c>
    </row>
    <row r="301" spans="1:32">
      <c r="A301" s="17">
        <v>295</v>
      </c>
      <c r="B301" s="18" t="s">
        <v>1617</v>
      </c>
      <c r="C301" s="7" t="s">
        <v>1055</v>
      </c>
      <c r="D301" s="18" t="s">
        <v>27</v>
      </c>
      <c r="E301" s="18">
        <v>1634</v>
      </c>
      <c r="F301" s="18">
        <v>4</v>
      </c>
      <c r="G301" s="18">
        <v>0</v>
      </c>
      <c r="H301" s="18">
        <v>0</v>
      </c>
      <c r="I301" s="18">
        <f t="shared" si="38"/>
        <v>4</v>
      </c>
      <c r="J301" s="18">
        <v>0</v>
      </c>
      <c r="K301" s="66">
        <v>80</v>
      </c>
      <c r="L301" s="18">
        <v>0</v>
      </c>
      <c r="M301" s="18">
        <f t="shared" si="40"/>
        <v>0</v>
      </c>
      <c r="N301" s="66">
        <v>27</v>
      </c>
      <c r="O301" s="66">
        <v>175</v>
      </c>
      <c r="P301" s="18">
        <v>0</v>
      </c>
      <c r="Q301" s="18">
        <f t="shared" si="41"/>
        <v>0</v>
      </c>
      <c r="R301" s="66">
        <v>6</v>
      </c>
      <c r="S301" s="66">
        <v>16</v>
      </c>
      <c r="T301" s="18">
        <v>0</v>
      </c>
      <c r="U301" s="18">
        <f t="shared" si="42"/>
        <v>0</v>
      </c>
      <c r="V301" s="66">
        <v>22</v>
      </c>
      <c r="W301" s="66">
        <v>96</v>
      </c>
      <c r="X301" s="18">
        <v>0</v>
      </c>
      <c r="Y301" s="18">
        <f t="shared" si="43"/>
        <v>0</v>
      </c>
      <c r="Z301" s="66">
        <v>163</v>
      </c>
      <c r="AA301" s="66">
        <v>300</v>
      </c>
      <c r="AB301" s="18">
        <v>0</v>
      </c>
      <c r="AC301" s="10">
        <f t="shared" si="44"/>
        <v>0</v>
      </c>
      <c r="AE301">
        <v>4</v>
      </c>
      <c r="AF301">
        <f t="shared" si="39"/>
        <v>0</v>
      </c>
    </row>
    <row r="302" spans="1:32">
      <c r="A302" s="17">
        <v>296</v>
      </c>
      <c r="B302" s="18" t="s">
        <v>1617</v>
      </c>
      <c r="C302" s="7" t="s">
        <v>1056</v>
      </c>
      <c r="D302" s="18" t="s">
        <v>27</v>
      </c>
      <c r="E302" s="18">
        <v>3050</v>
      </c>
      <c r="F302" s="18">
        <v>1</v>
      </c>
      <c r="G302" s="18">
        <v>0</v>
      </c>
      <c r="H302" s="18">
        <v>0</v>
      </c>
      <c r="I302" s="18">
        <f t="shared" si="38"/>
        <v>1</v>
      </c>
      <c r="J302" s="18">
        <v>0</v>
      </c>
      <c r="K302" s="66">
        <v>80</v>
      </c>
      <c r="L302" s="18">
        <v>0</v>
      </c>
      <c r="M302" s="18">
        <f t="shared" si="40"/>
        <v>0</v>
      </c>
      <c r="N302" s="66">
        <v>2</v>
      </c>
      <c r="O302" s="66">
        <v>175</v>
      </c>
      <c r="P302" s="18">
        <v>0</v>
      </c>
      <c r="Q302" s="18">
        <f t="shared" si="41"/>
        <v>0</v>
      </c>
      <c r="R302" s="66">
        <v>14</v>
      </c>
      <c r="S302" s="66">
        <v>16</v>
      </c>
      <c r="T302" s="18">
        <v>0</v>
      </c>
      <c r="U302" s="18">
        <f t="shared" si="42"/>
        <v>0</v>
      </c>
      <c r="V302" s="66">
        <v>62</v>
      </c>
      <c r="W302" s="66">
        <v>96</v>
      </c>
      <c r="X302" s="18">
        <v>0</v>
      </c>
      <c r="Y302" s="18">
        <f t="shared" si="43"/>
        <v>0</v>
      </c>
      <c r="Z302" s="66">
        <v>44</v>
      </c>
      <c r="AA302" s="66">
        <v>300</v>
      </c>
      <c r="AB302" s="18">
        <v>0</v>
      </c>
      <c r="AC302" s="10">
        <f t="shared" si="44"/>
        <v>0</v>
      </c>
      <c r="AE302">
        <v>1</v>
      </c>
      <c r="AF302">
        <f t="shared" si="39"/>
        <v>0</v>
      </c>
    </row>
    <row r="303" spans="1:32">
      <c r="A303" s="17">
        <v>297</v>
      </c>
      <c r="B303" s="18" t="s">
        <v>1617</v>
      </c>
      <c r="C303" s="7" t="s">
        <v>1057</v>
      </c>
      <c r="D303" s="18" t="s">
        <v>27</v>
      </c>
      <c r="E303" s="18">
        <v>4664</v>
      </c>
      <c r="F303" s="18">
        <v>15</v>
      </c>
      <c r="G303" s="18">
        <v>0</v>
      </c>
      <c r="H303" s="18">
        <v>0</v>
      </c>
      <c r="I303" s="18">
        <f t="shared" si="38"/>
        <v>15</v>
      </c>
      <c r="J303" s="18">
        <v>0</v>
      </c>
      <c r="K303" s="66">
        <v>80</v>
      </c>
      <c r="L303" s="18">
        <v>0</v>
      </c>
      <c r="M303" s="18">
        <f t="shared" si="40"/>
        <v>0</v>
      </c>
      <c r="N303" s="66">
        <v>21</v>
      </c>
      <c r="O303" s="66">
        <v>175</v>
      </c>
      <c r="P303" s="18">
        <v>0</v>
      </c>
      <c r="Q303" s="18">
        <f t="shared" si="41"/>
        <v>0</v>
      </c>
      <c r="R303" s="66">
        <v>18</v>
      </c>
      <c r="S303" s="66">
        <v>16</v>
      </c>
      <c r="T303" s="18">
        <v>0</v>
      </c>
      <c r="U303" s="18">
        <f t="shared" si="42"/>
        <v>4664</v>
      </c>
      <c r="V303" s="66">
        <v>80</v>
      </c>
      <c r="W303" s="66">
        <v>96</v>
      </c>
      <c r="X303" s="18">
        <v>0</v>
      </c>
      <c r="Y303" s="18">
        <f t="shared" si="43"/>
        <v>0</v>
      </c>
      <c r="Z303" s="66">
        <v>367</v>
      </c>
      <c r="AA303" s="66">
        <v>300</v>
      </c>
      <c r="AB303" s="18">
        <v>0</v>
      </c>
      <c r="AC303" s="10">
        <f t="shared" si="44"/>
        <v>4664</v>
      </c>
      <c r="AE303">
        <v>15</v>
      </c>
      <c r="AF303">
        <f t="shared" si="39"/>
        <v>0</v>
      </c>
    </row>
    <row r="304" spans="1:32">
      <c r="A304" s="17">
        <v>298</v>
      </c>
      <c r="B304" s="18" t="s">
        <v>1617</v>
      </c>
      <c r="C304" s="7" t="s">
        <v>1058</v>
      </c>
      <c r="D304" s="18" t="s">
        <v>27</v>
      </c>
      <c r="E304" s="18">
        <v>6643</v>
      </c>
      <c r="F304" s="18">
        <v>39</v>
      </c>
      <c r="G304" s="18">
        <v>0</v>
      </c>
      <c r="H304" s="18">
        <v>0</v>
      </c>
      <c r="I304" s="18">
        <f t="shared" si="38"/>
        <v>39</v>
      </c>
      <c r="J304" s="18">
        <v>0</v>
      </c>
      <c r="K304" s="66">
        <v>80</v>
      </c>
      <c r="L304" s="18">
        <v>0</v>
      </c>
      <c r="M304" s="18">
        <f t="shared" si="40"/>
        <v>0</v>
      </c>
      <c r="N304" s="66">
        <v>74</v>
      </c>
      <c r="O304" s="66">
        <v>175</v>
      </c>
      <c r="P304" s="18">
        <v>0</v>
      </c>
      <c r="Q304" s="18">
        <f t="shared" si="41"/>
        <v>0</v>
      </c>
      <c r="R304" s="66">
        <v>11</v>
      </c>
      <c r="S304" s="66">
        <v>16</v>
      </c>
      <c r="T304" s="18">
        <v>0</v>
      </c>
      <c r="U304" s="18">
        <f t="shared" si="42"/>
        <v>0</v>
      </c>
      <c r="V304" s="66">
        <v>36</v>
      </c>
      <c r="W304" s="66">
        <v>96</v>
      </c>
      <c r="X304" s="18">
        <v>0</v>
      </c>
      <c r="Y304" s="18">
        <f t="shared" si="43"/>
        <v>0</v>
      </c>
      <c r="Z304" s="66">
        <v>659</v>
      </c>
      <c r="AA304" s="66">
        <v>300</v>
      </c>
      <c r="AB304" s="18">
        <v>0</v>
      </c>
      <c r="AC304" s="10">
        <f t="shared" si="44"/>
        <v>6643</v>
      </c>
      <c r="AE304">
        <v>39</v>
      </c>
      <c r="AF304">
        <f t="shared" si="39"/>
        <v>0</v>
      </c>
    </row>
    <row r="305" spans="1:32">
      <c r="A305" s="17">
        <v>299</v>
      </c>
      <c r="B305" s="18" t="s">
        <v>1617</v>
      </c>
      <c r="C305" s="7" t="s">
        <v>1059</v>
      </c>
      <c r="D305" s="18" t="s">
        <v>27</v>
      </c>
      <c r="E305" s="18">
        <v>2480</v>
      </c>
      <c r="F305" s="18">
        <v>15</v>
      </c>
      <c r="G305" s="18">
        <v>0</v>
      </c>
      <c r="H305" s="18">
        <v>0</v>
      </c>
      <c r="I305" s="18">
        <f t="shared" si="38"/>
        <v>15</v>
      </c>
      <c r="J305" s="18">
        <v>0</v>
      </c>
      <c r="K305" s="66">
        <v>80</v>
      </c>
      <c r="L305" s="18">
        <v>0</v>
      </c>
      <c r="M305" s="18">
        <f t="shared" si="40"/>
        <v>0</v>
      </c>
      <c r="N305" s="66">
        <v>40</v>
      </c>
      <c r="O305" s="66">
        <v>175</v>
      </c>
      <c r="P305" s="18">
        <v>0</v>
      </c>
      <c r="Q305" s="18">
        <f t="shared" si="41"/>
        <v>0</v>
      </c>
      <c r="R305" s="66">
        <v>16</v>
      </c>
      <c r="S305" s="66">
        <v>16</v>
      </c>
      <c r="T305" s="18">
        <v>0</v>
      </c>
      <c r="U305" s="18">
        <f t="shared" si="42"/>
        <v>0</v>
      </c>
      <c r="V305" s="66">
        <v>54</v>
      </c>
      <c r="W305" s="66">
        <v>96</v>
      </c>
      <c r="X305" s="18">
        <v>0</v>
      </c>
      <c r="Y305" s="18">
        <f t="shared" si="43"/>
        <v>0</v>
      </c>
      <c r="Z305" s="66">
        <v>167</v>
      </c>
      <c r="AA305" s="66">
        <v>300</v>
      </c>
      <c r="AB305" s="18">
        <v>0</v>
      </c>
      <c r="AC305" s="10">
        <f t="shared" si="44"/>
        <v>0</v>
      </c>
      <c r="AE305">
        <v>15</v>
      </c>
      <c r="AF305">
        <f t="shared" si="39"/>
        <v>0</v>
      </c>
    </row>
    <row r="306" spans="1:32">
      <c r="A306" s="17">
        <v>300</v>
      </c>
      <c r="B306" s="18" t="s">
        <v>1617</v>
      </c>
      <c r="C306" s="7" t="s">
        <v>1060</v>
      </c>
      <c r="D306" s="18" t="s">
        <v>27</v>
      </c>
      <c r="E306" s="18">
        <v>7968</v>
      </c>
      <c r="F306" s="18">
        <v>16</v>
      </c>
      <c r="G306" s="18">
        <v>0</v>
      </c>
      <c r="H306" s="18">
        <v>0</v>
      </c>
      <c r="I306" s="18">
        <f t="shared" si="38"/>
        <v>16</v>
      </c>
      <c r="J306" s="18">
        <v>0</v>
      </c>
      <c r="K306" s="66">
        <v>80</v>
      </c>
      <c r="L306" s="18">
        <v>0</v>
      </c>
      <c r="M306" s="18">
        <f t="shared" si="40"/>
        <v>0</v>
      </c>
      <c r="N306" s="66">
        <v>24</v>
      </c>
      <c r="O306" s="66">
        <v>175</v>
      </c>
      <c r="P306" s="18">
        <v>0</v>
      </c>
      <c r="Q306" s="18">
        <f t="shared" si="41"/>
        <v>0</v>
      </c>
      <c r="R306" s="66">
        <v>12</v>
      </c>
      <c r="S306" s="66">
        <v>16</v>
      </c>
      <c r="T306" s="18">
        <v>0</v>
      </c>
      <c r="U306" s="18">
        <f t="shared" si="42"/>
        <v>0</v>
      </c>
      <c r="V306" s="66">
        <v>41</v>
      </c>
      <c r="W306" s="66">
        <v>96</v>
      </c>
      <c r="X306" s="18">
        <v>0</v>
      </c>
      <c r="Y306" s="18">
        <f t="shared" si="43"/>
        <v>0</v>
      </c>
      <c r="Z306" s="66">
        <v>176</v>
      </c>
      <c r="AA306" s="66">
        <v>300</v>
      </c>
      <c r="AB306" s="18">
        <v>0</v>
      </c>
      <c r="AC306" s="10">
        <f t="shared" si="44"/>
        <v>0</v>
      </c>
      <c r="AE306">
        <v>16</v>
      </c>
      <c r="AF306">
        <f t="shared" si="39"/>
        <v>0</v>
      </c>
    </row>
    <row r="307" spans="1:32">
      <c r="A307" s="17">
        <v>301</v>
      </c>
      <c r="B307" s="18" t="s">
        <v>1617</v>
      </c>
      <c r="C307" s="7" t="s">
        <v>1061</v>
      </c>
      <c r="D307" s="18" t="s">
        <v>27</v>
      </c>
      <c r="E307" s="18">
        <v>4638</v>
      </c>
      <c r="F307" s="18">
        <v>30</v>
      </c>
      <c r="G307" s="18">
        <v>0</v>
      </c>
      <c r="H307" s="18">
        <v>0</v>
      </c>
      <c r="I307" s="18">
        <f t="shared" si="38"/>
        <v>30</v>
      </c>
      <c r="J307" s="18">
        <v>0</v>
      </c>
      <c r="K307" s="66">
        <v>80</v>
      </c>
      <c r="L307" s="18">
        <v>0</v>
      </c>
      <c r="M307" s="18">
        <f t="shared" si="40"/>
        <v>0</v>
      </c>
      <c r="N307" s="66">
        <v>84</v>
      </c>
      <c r="O307" s="66">
        <v>175</v>
      </c>
      <c r="P307" s="18">
        <v>0</v>
      </c>
      <c r="Q307" s="18">
        <f t="shared" si="41"/>
        <v>0</v>
      </c>
      <c r="R307" s="66">
        <v>14</v>
      </c>
      <c r="S307" s="66">
        <v>16</v>
      </c>
      <c r="T307" s="18">
        <v>0</v>
      </c>
      <c r="U307" s="18">
        <f t="shared" si="42"/>
        <v>0</v>
      </c>
      <c r="V307" s="66">
        <v>64</v>
      </c>
      <c r="W307" s="66">
        <v>96</v>
      </c>
      <c r="X307" s="18">
        <v>0</v>
      </c>
      <c r="Y307" s="18">
        <f t="shared" si="43"/>
        <v>0</v>
      </c>
      <c r="Z307" s="66">
        <v>307</v>
      </c>
      <c r="AA307" s="66">
        <v>300</v>
      </c>
      <c r="AB307" s="18">
        <v>0</v>
      </c>
      <c r="AC307" s="10">
        <f t="shared" si="44"/>
        <v>4638</v>
      </c>
      <c r="AE307">
        <v>30</v>
      </c>
      <c r="AF307">
        <f t="shared" si="39"/>
        <v>0</v>
      </c>
    </row>
    <row r="308" spans="1:32">
      <c r="A308" s="17">
        <v>302</v>
      </c>
      <c r="B308" s="18" t="s">
        <v>1617</v>
      </c>
      <c r="C308" s="7" t="s">
        <v>1062</v>
      </c>
      <c r="D308" s="18" t="s">
        <v>27</v>
      </c>
      <c r="E308" s="18">
        <v>5364</v>
      </c>
      <c r="F308" s="18">
        <v>18</v>
      </c>
      <c r="G308" s="18">
        <v>0</v>
      </c>
      <c r="H308" s="18">
        <v>0</v>
      </c>
      <c r="I308" s="18">
        <f t="shared" si="38"/>
        <v>18</v>
      </c>
      <c r="J308" s="18">
        <v>0</v>
      </c>
      <c r="K308" s="66">
        <v>80</v>
      </c>
      <c r="L308" s="18">
        <v>0</v>
      </c>
      <c r="M308" s="18">
        <f t="shared" si="40"/>
        <v>0</v>
      </c>
      <c r="N308" s="66">
        <v>48</v>
      </c>
      <c r="O308" s="66">
        <v>175</v>
      </c>
      <c r="P308" s="18">
        <v>0</v>
      </c>
      <c r="Q308" s="18">
        <f t="shared" si="41"/>
        <v>0</v>
      </c>
      <c r="R308" s="66">
        <v>3</v>
      </c>
      <c r="S308" s="66">
        <v>16</v>
      </c>
      <c r="T308" s="18">
        <v>0</v>
      </c>
      <c r="U308" s="18">
        <f t="shared" si="42"/>
        <v>0</v>
      </c>
      <c r="V308" s="66">
        <v>14</v>
      </c>
      <c r="W308" s="66">
        <v>96</v>
      </c>
      <c r="X308" s="18">
        <v>0</v>
      </c>
      <c r="Y308" s="18">
        <f t="shared" si="43"/>
        <v>0</v>
      </c>
      <c r="Z308" s="66">
        <v>117</v>
      </c>
      <c r="AA308" s="66">
        <v>300</v>
      </c>
      <c r="AB308" s="18">
        <v>0</v>
      </c>
      <c r="AC308" s="10">
        <f t="shared" si="44"/>
        <v>0</v>
      </c>
      <c r="AE308">
        <v>18</v>
      </c>
      <c r="AF308">
        <f t="shared" si="39"/>
        <v>0</v>
      </c>
    </row>
    <row r="309" spans="1:32">
      <c r="A309" s="17">
        <v>303</v>
      </c>
      <c r="B309" s="18" t="s">
        <v>1617</v>
      </c>
      <c r="C309" s="7" t="s">
        <v>1063</v>
      </c>
      <c r="D309" s="18" t="s">
        <v>27</v>
      </c>
      <c r="E309" s="18">
        <v>5868</v>
      </c>
      <c r="F309" s="18">
        <v>25</v>
      </c>
      <c r="G309" s="18">
        <v>0</v>
      </c>
      <c r="H309" s="18">
        <v>0</v>
      </c>
      <c r="I309" s="18">
        <f t="shared" si="38"/>
        <v>25</v>
      </c>
      <c r="J309" s="18">
        <v>0</v>
      </c>
      <c r="K309" s="66">
        <v>80</v>
      </c>
      <c r="L309" s="18">
        <v>0</v>
      </c>
      <c r="M309" s="18">
        <f t="shared" si="40"/>
        <v>0</v>
      </c>
      <c r="N309" s="66">
        <v>51</v>
      </c>
      <c r="O309" s="66">
        <v>175</v>
      </c>
      <c r="P309" s="18">
        <v>0</v>
      </c>
      <c r="Q309" s="18">
        <f t="shared" si="41"/>
        <v>0</v>
      </c>
      <c r="R309" s="66">
        <v>4</v>
      </c>
      <c r="S309" s="66">
        <v>16</v>
      </c>
      <c r="T309" s="18">
        <v>0</v>
      </c>
      <c r="U309" s="18">
        <f t="shared" si="42"/>
        <v>0</v>
      </c>
      <c r="V309" s="66">
        <v>21</v>
      </c>
      <c r="W309" s="66">
        <v>96</v>
      </c>
      <c r="X309" s="18">
        <v>0</v>
      </c>
      <c r="Y309" s="18">
        <f t="shared" si="43"/>
        <v>0</v>
      </c>
      <c r="Z309" s="66">
        <v>213</v>
      </c>
      <c r="AA309" s="66">
        <v>300</v>
      </c>
      <c r="AB309" s="18">
        <v>0</v>
      </c>
      <c r="AC309" s="10">
        <f t="shared" si="44"/>
        <v>0</v>
      </c>
      <c r="AE309">
        <v>25</v>
      </c>
      <c r="AF309">
        <f t="shared" si="39"/>
        <v>0</v>
      </c>
    </row>
    <row r="310" spans="1:32">
      <c r="A310" s="17">
        <v>304</v>
      </c>
      <c r="B310" s="18" t="s">
        <v>1617</v>
      </c>
      <c r="C310" s="7" t="s">
        <v>1064</v>
      </c>
      <c r="D310" s="18" t="s">
        <v>27</v>
      </c>
      <c r="E310" s="18">
        <v>2438</v>
      </c>
      <c r="F310" s="18">
        <v>18</v>
      </c>
      <c r="G310" s="18">
        <v>0</v>
      </c>
      <c r="H310" s="18">
        <v>0</v>
      </c>
      <c r="I310" s="18">
        <f t="shared" si="38"/>
        <v>18</v>
      </c>
      <c r="J310" s="18">
        <v>0</v>
      </c>
      <c r="K310" s="66">
        <v>80</v>
      </c>
      <c r="L310" s="18">
        <v>0</v>
      </c>
      <c r="M310" s="18">
        <f t="shared" si="40"/>
        <v>0</v>
      </c>
      <c r="N310" s="66">
        <v>31</v>
      </c>
      <c r="O310" s="66">
        <v>175</v>
      </c>
      <c r="P310" s="18">
        <v>0</v>
      </c>
      <c r="Q310" s="18">
        <f t="shared" si="41"/>
        <v>0</v>
      </c>
      <c r="R310" s="66">
        <v>4</v>
      </c>
      <c r="S310" s="66">
        <v>16</v>
      </c>
      <c r="T310" s="18">
        <v>0</v>
      </c>
      <c r="U310" s="18">
        <f t="shared" si="42"/>
        <v>0</v>
      </c>
      <c r="V310" s="66">
        <v>17</v>
      </c>
      <c r="W310" s="66">
        <v>96</v>
      </c>
      <c r="X310" s="18">
        <v>0</v>
      </c>
      <c r="Y310" s="18">
        <f t="shared" si="43"/>
        <v>0</v>
      </c>
      <c r="Z310" s="66">
        <v>108</v>
      </c>
      <c r="AA310" s="66">
        <v>300</v>
      </c>
      <c r="AB310" s="18">
        <v>0</v>
      </c>
      <c r="AC310" s="10">
        <f t="shared" si="44"/>
        <v>0</v>
      </c>
      <c r="AE310">
        <v>18</v>
      </c>
      <c r="AF310">
        <f t="shared" si="39"/>
        <v>0</v>
      </c>
    </row>
    <row r="311" spans="1:32">
      <c r="A311" s="17">
        <v>305</v>
      </c>
      <c r="B311" s="18" t="s">
        <v>1617</v>
      </c>
      <c r="C311" s="7" t="s">
        <v>1065</v>
      </c>
      <c r="D311" s="18" t="s">
        <v>27</v>
      </c>
      <c r="E311" s="18">
        <v>5490</v>
      </c>
      <c r="F311" s="18">
        <v>30</v>
      </c>
      <c r="G311" s="18">
        <v>0</v>
      </c>
      <c r="H311" s="18">
        <v>0</v>
      </c>
      <c r="I311" s="18">
        <f t="shared" si="38"/>
        <v>29</v>
      </c>
      <c r="J311" s="18">
        <v>1</v>
      </c>
      <c r="K311" s="66">
        <v>80</v>
      </c>
      <c r="L311" s="18">
        <v>0</v>
      </c>
      <c r="M311" s="18">
        <f t="shared" si="40"/>
        <v>0</v>
      </c>
      <c r="N311" s="66">
        <v>89</v>
      </c>
      <c r="O311" s="66">
        <v>175</v>
      </c>
      <c r="P311" s="18">
        <v>0</v>
      </c>
      <c r="Q311" s="18">
        <f t="shared" si="41"/>
        <v>0</v>
      </c>
      <c r="R311" s="66">
        <v>6</v>
      </c>
      <c r="S311" s="66">
        <v>16</v>
      </c>
      <c r="T311" s="18">
        <v>0</v>
      </c>
      <c r="U311" s="18">
        <f t="shared" si="42"/>
        <v>0</v>
      </c>
      <c r="V311" s="66">
        <v>30</v>
      </c>
      <c r="W311" s="66">
        <v>96</v>
      </c>
      <c r="X311" s="18">
        <v>0</v>
      </c>
      <c r="Y311" s="18">
        <f t="shared" si="43"/>
        <v>0</v>
      </c>
      <c r="Z311" s="66">
        <v>177</v>
      </c>
      <c r="AA311" s="66">
        <v>300</v>
      </c>
      <c r="AB311" s="18">
        <v>0</v>
      </c>
      <c r="AC311" s="10">
        <f t="shared" si="44"/>
        <v>0</v>
      </c>
      <c r="AE311">
        <v>30</v>
      </c>
      <c r="AF311">
        <f t="shared" si="39"/>
        <v>0</v>
      </c>
    </row>
    <row r="312" spans="1:32">
      <c r="A312" s="17">
        <v>306</v>
      </c>
      <c r="B312" s="18" t="s">
        <v>1617</v>
      </c>
      <c r="C312" s="7" t="s">
        <v>1066</v>
      </c>
      <c r="D312" s="18" t="s">
        <v>27</v>
      </c>
      <c r="E312" s="18">
        <v>8036</v>
      </c>
      <c r="F312" s="18">
        <v>16</v>
      </c>
      <c r="G312" s="18">
        <v>0</v>
      </c>
      <c r="H312" s="18">
        <v>0</v>
      </c>
      <c r="I312" s="18">
        <f t="shared" si="38"/>
        <v>16</v>
      </c>
      <c r="J312" s="18">
        <v>0</v>
      </c>
      <c r="K312" s="66">
        <v>80</v>
      </c>
      <c r="L312" s="18">
        <v>0</v>
      </c>
      <c r="M312" s="18">
        <f t="shared" si="40"/>
        <v>0</v>
      </c>
      <c r="N312" s="66">
        <v>41</v>
      </c>
      <c r="O312" s="66">
        <v>175</v>
      </c>
      <c r="P312" s="18">
        <v>0</v>
      </c>
      <c r="Q312" s="18">
        <f t="shared" si="41"/>
        <v>0</v>
      </c>
      <c r="R312" s="66">
        <v>5</v>
      </c>
      <c r="S312" s="66">
        <v>16</v>
      </c>
      <c r="T312" s="18">
        <v>0</v>
      </c>
      <c r="U312" s="18">
        <f t="shared" si="42"/>
        <v>0</v>
      </c>
      <c r="V312" s="66">
        <v>22</v>
      </c>
      <c r="W312" s="66">
        <v>96</v>
      </c>
      <c r="X312" s="18">
        <v>0</v>
      </c>
      <c r="Y312" s="18">
        <f t="shared" si="43"/>
        <v>0</v>
      </c>
      <c r="Z312" s="66">
        <v>143</v>
      </c>
      <c r="AA312" s="66">
        <v>300</v>
      </c>
      <c r="AB312" s="18">
        <v>0</v>
      </c>
      <c r="AC312" s="10">
        <f t="shared" si="44"/>
        <v>0</v>
      </c>
      <c r="AE312">
        <v>16</v>
      </c>
      <c r="AF312">
        <f t="shared" si="39"/>
        <v>0</v>
      </c>
    </row>
    <row r="313" spans="1:32">
      <c r="A313" s="17">
        <v>307</v>
      </c>
      <c r="B313" s="18" t="s">
        <v>1617</v>
      </c>
      <c r="C313" s="7" t="s">
        <v>1067</v>
      </c>
      <c r="D313" s="18" t="s">
        <v>27</v>
      </c>
      <c r="E313" s="18">
        <v>3186</v>
      </c>
      <c r="F313" s="18">
        <v>15</v>
      </c>
      <c r="G313" s="18">
        <v>0</v>
      </c>
      <c r="H313" s="18">
        <v>0</v>
      </c>
      <c r="I313" s="18">
        <f t="shared" si="38"/>
        <v>15</v>
      </c>
      <c r="J313" s="18">
        <v>0</v>
      </c>
      <c r="K313" s="66">
        <v>80</v>
      </c>
      <c r="L313" s="18">
        <v>0</v>
      </c>
      <c r="M313" s="18">
        <f t="shared" si="40"/>
        <v>0</v>
      </c>
      <c r="N313" s="66">
        <v>35</v>
      </c>
      <c r="O313" s="66">
        <v>175</v>
      </c>
      <c r="P313" s="18">
        <v>0</v>
      </c>
      <c r="Q313" s="18">
        <f t="shared" si="41"/>
        <v>0</v>
      </c>
      <c r="R313" s="66">
        <v>4</v>
      </c>
      <c r="S313" s="66">
        <v>16</v>
      </c>
      <c r="T313" s="18">
        <v>0</v>
      </c>
      <c r="U313" s="18">
        <f t="shared" si="42"/>
        <v>0</v>
      </c>
      <c r="V313" s="66">
        <v>22</v>
      </c>
      <c r="W313" s="66">
        <v>96</v>
      </c>
      <c r="X313" s="18">
        <v>0</v>
      </c>
      <c r="Y313" s="18">
        <f t="shared" si="43"/>
        <v>0</v>
      </c>
      <c r="Z313" s="66">
        <v>102</v>
      </c>
      <c r="AA313" s="66">
        <v>300</v>
      </c>
      <c r="AB313" s="18">
        <v>0</v>
      </c>
      <c r="AC313" s="10">
        <f t="shared" si="44"/>
        <v>0</v>
      </c>
      <c r="AE313">
        <v>15</v>
      </c>
      <c r="AF313">
        <f t="shared" si="39"/>
        <v>0</v>
      </c>
    </row>
    <row r="314" spans="1:32">
      <c r="A314" s="17">
        <v>308</v>
      </c>
      <c r="B314" s="18" t="s">
        <v>1617</v>
      </c>
      <c r="C314" s="7" t="s">
        <v>1068</v>
      </c>
      <c r="D314" s="18" t="s">
        <v>27</v>
      </c>
      <c r="E314" s="18">
        <v>5761</v>
      </c>
      <c r="F314" s="18">
        <v>29</v>
      </c>
      <c r="G314" s="18">
        <v>0</v>
      </c>
      <c r="H314" s="18">
        <v>0</v>
      </c>
      <c r="I314" s="18">
        <f t="shared" si="38"/>
        <v>29</v>
      </c>
      <c r="J314" s="18">
        <v>0</v>
      </c>
      <c r="K314" s="66">
        <v>80</v>
      </c>
      <c r="L314" s="18">
        <v>0</v>
      </c>
      <c r="M314" s="18">
        <f t="shared" si="40"/>
        <v>0</v>
      </c>
      <c r="N314" s="66">
        <v>64</v>
      </c>
      <c r="O314" s="66">
        <v>175</v>
      </c>
      <c r="P314" s="18">
        <v>0</v>
      </c>
      <c r="Q314" s="18">
        <f t="shared" si="41"/>
        <v>0</v>
      </c>
      <c r="R314" s="66">
        <v>18</v>
      </c>
      <c r="S314" s="66">
        <v>16</v>
      </c>
      <c r="T314" s="18">
        <v>0</v>
      </c>
      <c r="U314" s="18">
        <f t="shared" si="42"/>
        <v>5761</v>
      </c>
      <c r="V314" s="66">
        <v>81</v>
      </c>
      <c r="W314" s="66">
        <v>96</v>
      </c>
      <c r="X314" s="18">
        <v>0</v>
      </c>
      <c r="Y314" s="18">
        <f t="shared" si="43"/>
        <v>0</v>
      </c>
      <c r="Z314" s="66">
        <v>125</v>
      </c>
      <c r="AA314" s="66">
        <v>300</v>
      </c>
      <c r="AB314" s="18">
        <v>0</v>
      </c>
      <c r="AC314" s="10">
        <f t="shared" si="44"/>
        <v>0</v>
      </c>
      <c r="AE314">
        <v>29</v>
      </c>
      <c r="AF314">
        <f t="shared" si="39"/>
        <v>0</v>
      </c>
    </row>
    <row r="315" spans="1:32">
      <c r="A315" s="17">
        <v>309</v>
      </c>
      <c r="B315" s="18" t="s">
        <v>1617</v>
      </c>
      <c r="C315" s="7" t="s">
        <v>1069</v>
      </c>
      <c r="D315" s="18" t="s">
        <v>27</v>
      </c>
      <c r="E315" s="18">
        <v>7937</v>
      </c>
      <c r="F315" s="18">
        <v>30</v>
      </c>
      <c r="G315" s="18">
        <v>0</v>
      </c>
      <c r="H315" s="18">
        <v>0</v>
      </c>
      <c r="I315" s="18">
        <f t="shared" si="38"/>
        <v>30</v>
      </c>
      <c r="J315" s="18">
        <v>0</v>
      </c>
      <c r="K315" s="66">
        <v>80</v>
      </c>
      <c r="L315" s="18">
        <v>0</v>
      </c>
      <c r="M315" s="18">
        <f t="shared" si="40"/>
        <v>0</v>
      </c>
      <c r="N315" s="66">
        <v>61</v>
      </c>
      <c r="O315" s="66">
        <v>175</v>
      </c>
      <c r="P315" s="18">
        <v>0</v>
      </c>
      <c r="Q315" s="18">
        <f t="shared" si="41"/>
        <v>0</v>
      </c>
      <c r="R315" s="66">
        <v>4</v>
      </c>
      <c r="S315" s="66">
        <v>16</v>
      </c>
      <c r="T315" s="18">
        <v>0</v>
      </c>
      <c r="U315" s="18">
        <f t="shared" si="42"/>
        <v>0</v>
      </c>
      <c r="V315" s="66">
        <v>18</v>
      </c>
      <c r="W315" s="66">
        <v>96</v>
      </c>
      <c r="X315" s="18">
        <v>0</v>
      </c>
      <c r="Y315" s="18">
        <f t="shared" si="43"/>
        <v>0</v>
      </c>
      <c r="Z315" s="66">
        <v>201</v>
      </c>
      <c r="AA315" s="66">
        <v>300</v>
      </c>
      <c r="AB315" s="18">
        <v>0</v>
      </c>
      <c r="AC315" s="10">
        <f t="shared" si="44"/>
        <v>0</v>
      </c>
      <c r="AE315">
        <v>30</v>
      </c>
      <c r="AF315">
        <f t="shared" si="39"/>
        <v>0</v>
      </c>
    </row>
    <row r="316" spans="1:32">
      <c r="A316" s="17">
        <v>310</v>
      </c>
      <c r="B316" s="18" t="s">
        <v>1617</v>
      </c>
      <c r="C316" s="7" t="s">
        <v>1070</v>
      </c>
      <c r="D316" s="18" t="s">
        <v>27</v>
      </c>
      <c r="E316" s="18">
        <v>5816</v>
      </c>
      <c r="F316" s="18">
        <v>19</v>
      </c>
      <c r="G316" s="18">
        <v>0</v>
      </c>
      <c r="H316" s="18">
        <v>0</v>
      </c>
      <c r="I316" s="18">
        <f t="shared" si="38"/>
        <v>19</v>
      </c>
      <c r="J316" s="18">
        <v>0</v>
      </c>
      <c r="K316" s="66">
        <v>80</v>
      </c>
      <c r="L316" s="18">
        <v>0</v>
      </c>
      <c r="M316" s="18">
        <f t="shared" si="40"/>
        <v>0</v>
      </c>
      <c r="N316" s="66">
        <v>9</v>
      </c>
      <c r="O316" s="66">
        <v>175</v>
      </c>
      <c r="P316" s="18">
        <v>0</v>
      </c>
      <c r="Q316" s="18">
        <f t="shared" si="41"/>
        <v>0</v>
      </c>
      <c r="R316" s="66">
        <v>0</v>
      </c>
      <c r="S316" s="66">
        <v>16</v>
      </c>
      <c r="T316" s="18">
        <v>0</v>
      </c>
      <c r="U316" s="18">
        <f t="shared" si="42"/>
        <v>0</v>
      </c>
      <c r="V316" s="66">
        <v>0</v>
      </c>
      <c r="W316" s="66">
        <v>96</v>
      </c>
      <c r="X316" s="18">
        <v>0</v>
      </c>
      <c r="Y316" s="18">
        <f t="shared" si="43"/>
        <v>0</v>
      </c>
      <c r="Z316" s="66">
        <v>111</v>
      </c>
      <c r="AA316" s="66">
        <v>300</v>
      </c>
      <c r="AB316" s="18">
        <v>0</v>
      </c>
      <c r="AC316" s="10">
        <f t="shared" si="44"/>
        <v>0</v>
      </c>
      <c r="AE316">
        <v>19</v>
      </c>
      <c r="AF316">
        <f t="shared" si="39"/>
        <v>0</v>
      </c>
    </row>
    <row r="317" spans="1:32">
      <c r="A317" s="17">
        <v>311</v>
      </c>
      <c r="B317" s="18" t="s">
        <v>1617</v>
      </c>
      <c r="C317" s="7" t="s">
        <v>1071</v>
      </c>
      <c r="D317" s="18" t="s">
        <v>27</v>
      </c>
      <c r="E317" s="18">
        <v>3270</v>
      </c>
      <c r="F317" s="18">
        <v>25</v>
      </c>
      <c r="G317" s="18">
        <v>0</v>
      </c>
      <c r="H317" s="18">
        <v>0</v>
      </c>
      <c r="I317" s="18">
        <f t="shared" si="38"/>
        <v>25</v>
      </c>
      <c r="J317" s="18">
        <v>0</v>
      </c>
      <c r="K317" s="66">
        <v>80</v>
      </c>
      <c r="L317" s="18">
        <v>0</v>
      </c>
      <c r="M317" s="18">
        <f t="shared" si="40"/>
        <v>0</v>
      </c>
      <c r="N317" s="66">
        <v>11</v>
      </c>
      <c r="O317" s="66">
        <v>175</v>
      </c>
      <c r="P317" s="18">
        <v>0</v>
      </c>
      <c r="Q317" s="18">
        <f t="shared" si="41"/>
        <v>0</v>
      </c>
      <c r="R317" s="66">
        <v>0</v>
      </c>
      <c r="S317" s="66">
        <v>16</v>
      </c>
      <c r="T317" s="18">
        <v>0</v>
      </c>
      <c r="U317" s="18">
        <f t="shared" si="42"/>
        <v>0</v>
      </c>
      <c r="V317" s="66">
        <v>0</v>
      </c>
      <c r="W317" s="66">
        <v>96</v>
      </c>
      <c r="X317" s="18">
        <v>0</v>
      </c>
      <c r="Y317" s="18">
        <f t="shared" si="43"/>
        <v>0</v>
      </c>
      <c r="Z317" s="66">
        <v>130</v>
      </c>
      <c r="AA317" s="66">
        <v>300</v>
      </c>
      <c r="AB317" s="18">
        <v>0</v>
      </c>
      <c r="AC317" s="10">
        <f t="shared" si="44"/>
        <v>0</v>
      </c>
      <c r="AE317">
        <v>25</v>
      </c>
      <c r="AF317">
        <f t="shared" si="39"/>
        <v>0</v>
      </c>
    </row>
    <row r="318" spans="1:32">
      <c r="A318" s="17">
        <v>312</v>
      </c>
      <c r="B318" s="18" t="s">
        <v>1617</v>
      </c>
      <c r="C318" s="7" t="s">
        <v>1072</v>
      </c>
      <c r="D318" s="18" t="s">
        <v>27</v>
      </c>
      <c r="E318" s="18">
        <v>3928</v>
      </c>
      <c r="F318" s="18">
        <v>28</v>
      </c>
      <c r="G318" s="18">
        <v>0</v>
      </c>
      <c r="H318" s="18">
        <v>0</v>
      </c>
      <c r="I318" s="18">
        <f t="shared" si="38"/>
        <v>28</v>
      </c>
      <c r="J318" s="18">
        <v>0</v>
      </c>
      <c r="K318" s="66">
        <v>80</v>
      </c>
      <c r="L318" s="18">
        <v>0</v>
      </c>
      <c r="M318" s="18">
        <f t="shared" si="40"/>
        <v>0</v>
      </c>
      <c r="N318" s="66">
        <v>17</v>
      </c>
      <c r="O318" s="66">
        <v>175</v>
      </c>
      <c r="P318" s="18">
        <v>0</v>
      </c>
      <c r="Q318" s="18">
        <f t="shared" si="41"/>
        <v>0</v>
      </c>
      <c r="R318" s="66">
        <v>0</v>
      </c>
      <c r="S318" s="66">
        <v>16</v>
      </c>
      <c r="T318" s="18">
        <v>0</v>
      </c>
      <c r="U318" s="18">
        <f t="shared" si="42"/>
        <v>0</v>
      </c>
      <c r="V318" s="66">
        <v>0</v>
      </c>
      <c r="W318" s="66">
        <v>96</v>
      </c>
      <c r="X318" s="18">
        <v>0</v>
      </c>
      <c r="Y318" s="18">
        <f t="shared" si="43"/>
        <v>0</v>
      </c>
      <c r="Z318" s="66">
        <v>204</v>
      </c>
      <c r="AA318" s="66">
        <v>300</v>
      </c>
      <c r="AB318" s="18">
        <v>0</v>
      </c>
      <c r="AC318" s="10">
        <f t="shared" si="44"/>
        <v>0</v>
      </c>
      <c r="AE318">
        <v>28</v>
      </c>
      <c r="AF318">
        <f t="shared" si="39"/>
        <v>0</v>
      </c>
    </row>
    <row r="319" spans="1:32">
      <c r="A319" s="17">
        <v>313</v>
      </c>
      <c r="B319" s="18" t="s">
        <v>1617</v>
      </c>
      <c r="C319" s="7" t="s">
        <v>1073</v>
      </c>
      <c r="D319" s="18" t="s">
        <v>27</v>
      </c>
      <c r="E319" s="18">
        <v>4285</v>
      </c>
      <c r="F319" s="18">
        <v>19</v>
      </c>
      <c r="G319" s="18">
        <v>0</v>
      </c>
      <c r="H319" s="18">
        <v>0</v>
      </c>
      <c r="I319" s="18">
        <f t="shared" si="38"/>
        <v>19</v>
      </c>
      <c r="J319" s="18">
        <v>0</v>
      </c>
      <c r="K319" s="66">
        <v>80</v>
      </c>
      <c r="L319" s="18">
        <v>0</v>
      </c>
      <c r="M319" s="18">
        <f t="shared" si="40"/>
        <v>0</v>
      </c>
      <c r="N319" s="66">
        <v>49</v>
      </c>
      <c r="O319" s="66">
        <v>175</v>
      </c>
      <c r="P319" s="18">
        <v>0</v>
      </c>
      <c r="Q319" s="18">
        <f t="shared" si="41"/>
        <v>0</v>
      </c>
      <c r="R319" s="66">
        <v>0</v>
      </c>
      <c r="S319" s="66">
        <v>16</v>
      </c>
      <c r="T319" s="18">
        <v>0</v>
      </c>
      <c r="U319" s="18">
        <f t="shared" si="42"/>
        <v>0</v>
      </c>
      <c r="V319" s="66">
        <v>0</v>
      </c>
      <c r="W319" s="66">
        <v>96</v>
      </c>
      <c r="X319" s="18">
        <v>0</v>
      </c>
      <c r="Y319" s="18">
        <f t="shared" si="43"/>
        <v>0</v>
      </c>
      <c r="Z319" s="66">
        <v>122</v>
      </c>
      <c r="AA319" s="66">
        <v>300</v>
      </c>
      <c r="AB319" s="18">
        <v>0</v>
      </c>
      <c r="AC319" s="10">
        <f t="shared" si="44"/>
        <v>0</v>
      </c>
      <c r="AE319">
        <v>19</v>
      </c>
      <c r="AF319">
        <f t="shared" si="39"/>
        <v>0</v>
      </c>
    </row>
    <row r="320" spans="1:32">
      <c r="A320" s="17">
        <v>314</v>
      </c>
      <c r="B320" s="18" t="s">
        <v>1617</v>
      </c>
      <c r="C320" s="7" t="s">
        <v>1074</v>
      </c>
      <c r="D320" s="18" t="s">
        <v>27</v>
      </c>
      <c r="E320" s="18">
        <v>9405</v>
      </c>
      <c r="F320" s="18">
        <v>17</v>
      </c>
      <c r="G320" s="18">
        <v>0</v>
      </c>
      <c r="H320" s="18">
        <v>0</v>
      </c>
      <c r="I320" s="18">
        <f t="shared" si="38"/>
        <v>17</v>
      </c>
      <c r="J320" s="18">
        <v>0</v>
      </c>
      <c r="K320" s="66">
        <v>80</v>
      </c>
      <c r="L320" s="18">
        <v>0</v>
      </c>
      <c r="M320" s="18">
        <f t="shared" si="40"/>
        <v>0</v>
      </c>
      <c r="N320" s="66">
        <v>7</v>
      </c>
      <c r="O320" s="66">
        <v>175</v>
      </c>
      <c r="P320" s="18">
        <v>0</v>
      </c>
      <c r="Q320" s="18">
        <f t="shared" si="41"/>
        <v>0</v>
      </c>
      <c r="R320" s="66">
        <v>0</v>
      </c>
      <c r="S320" s="66">
        <v>16</v>
      </c>
      <c r="T320" s="18">
        <v>0</v>
      </c>
      <c r="U320" s="18">
        <f t="shared" si="42"/>
        <v>0</v>
      </c>
      <c r="V320" s="66">
        <v>0</v>
      </c>
      <c r="W320" s="66">
        <v>96</v>
      </c>
      <c r="X320" s="18">
        <v>0</v>
      </c>
      <c r="Y320" s="18">
        <f t="shared" si="43"/>
        <v>0</v>
      </c>
      <c r="Z320" s="66">
        <v>83</v>
      </c>
      <c r="AA320" s="66">
        <v>300</v>
      </c>
      <c r="AB320" s="18">
        <v>0</v>
      </c>
      <c r="AC320" s="10">
        <f t="shared" si="44"/>
        <v>0</v>
      </c>
      <c r="AE320">
        <v>17</v>
      </c>
      <c r="AF320">
        <f t="shared" si="39"/>
        <v>0</v>
      </c>
    </row>
    <row r="321" spans="1:32">
      <c r="A321" s="17">
        <v>315</v>
      </c>
      <c r="B321" s="18" t="s">
        <v>1617</v>
      </c>
      <c r="C321" s="7" t="s">
        <v>789</v>
      </c>
      <c r="D321" s="18" t="s">
        <v>27</v>
      </c>
      <c r="E321" s="18">
        <v>5964</v>
      </c>
      <c r="F321" s="18">
        <v>22</v>
      </c>
      <c r="G321" s="18">
        <v>0</v>
      </c>
      <c r="H321" s="18">
        <v>0</v>
      </c>
      <c r="I321" s="18">
        <f t="shared" si="38"/>
        <v>22</v>
      </c>
      <c r="J321" s="18">
        <v>0</v>
      </c>
      <c r="K321" s="66">
        <v>80</v>
      </c>
      <c r="L321" s="18">
        <v>0</v>
      </c>
      <c r="M321" s="18">
        <f t="shared" si="40"/>
        <v>0</v>
      </c>
      <c r="N321" s="66">
        <v>16</v>
      </c>
      <c r="O321" s="66">
        <v>175</v>
      </c>
      <c r="P321" s="18">
        <v>0</v>
      </c>
      <c r="Q321" s="18">
        <f t="shared" si="41"/>
        <v>0</v>
      </c>
      <c r="R321" s="66">
        <v>0</v>
      </c>
      <c r="S321" s="66">
        <v>16</v>
      </c>
      <c r="T321" s="18">
        <v>0</v>
      </c>
      <c r="U321" s="18">
        <f t="shared" si="42"/>
        <v>0</v>
      </c>
      <c r="V321" s="66">
        <v>0</v>
      </c>
      <c r="W321" s="66">
        <v>96</v>
      </c>
      <c r="X321" s="18">
        <v>0</v>
      </c>
      <c r="Y321" s="18">
        <f t="shared" si="43"/>
        <v>0</v>
      </c>
      <c r="Z321" s="66">
        <v>180</v>
      </c>
      <c r="AA321" s="66">
        <v>300</v>
      </c>
      <c r="AB321" s="18">
        <v>0</v>
      </c>
      <c r="AC321" s="10">
        <f t="shared" si="44"/>
        <v>0</v>
      </c>
      <c r="AE321">
        <v>22</v>
      </c>
      <c r="AF321">
        <f t="shared" si="39"/>
        <v>0</v>
      </c>
    </row>
    <row r="322" spans="1:32">
      <c r="A322" s="17">
        <v>316</v>
      </c>
      <c r="B322" s="18" t="s">
        <v>1617</v>
      </c>
      <c r="C322" s="7" t="s">
        <v>1075</v>
      </c>
      <c r="D322" s="18" t="s">
        <v>27</v>
      </c>
      <c r="E322" s="18">
        <v>5821</v>
      </c>
      <c r="F322" s="18">
        <v>26</v>
      </c>
      <c r="G322" s="18">
        <v>0</v>
      </c>
      <c r="H322" s="18">
        <v>0</v>
      </c>
      <c r="I322" s="18">
        <f t="shared" si="38"/>
        <v>26</v>
      </c>
      <c r="J322" s="18">
        <v>0</v>
      </c>
      <c r="K322" s="66">
        <v>80</v>
      </c>
      <c r="L322" s="18">
        <v>0</v>
      </c>
      <c r="M322" s="18">
        <f t="shared" si="40"/>
        <v>0</v>
      </c>
      <c r="N322" s="66">
        <v>18</v>
      </c>
      <c r="O322" s="66">
        <v>175</v>
      </c>
      <c r="P322" s="18">
        <v>0</v>
      </c>
      <c r="Q322" s="18">
        <f t="shared" si="41"/>
        <v>0</v>
      </c>
      <c r="R322" s="66">
        <v>0</v>
      </c>
      <c r="S322" s="66">
        <v>16</v>
      </c>
      <c r="T322" s="18">
        <v>0</v>
      </c>
      <c r="U322" s="18">
        <f t="shared" si="42"/>
        <v>0</v>
      </c>
      <c r="V322" s="66">
        <v>0</v>
      </c>
      <c r="W322" s="66">
        <v>96</v>
      </c>
      <c r="X322" s="18">
        <v>0</v>
      </c>
      <c r="Y322" s="18">
        <f t="shared" si="43"/>
        <v>0</v>
      </c>
      <c r="Z322" s="66">
        <v>206</v>
      </c>
      <c r="AA322" s="66">
        <v>300</v>
      </c>
      <c r="AB322" s="18">
        <v>0</v>
      </c>
      <c r="AC322" s="10">
        <f t="shared" si="44"/>
        <v>0</v>
      </c>
      <c r="AE322">
        <v>26</v>
      </c>
      <c r="AF322">
        <f t="shared" si="39"/>
        <v>0</v>
      </c>
    </row>
    <row r="323" spans="1:32">
      <c r="A323" s="17">
        <v>317</v>
      </c>
      <c r="B323" s="18" t="s">
        <v>1617</v>
      </c>
      <c r="C323" s="7" t="s">
        <v>1076</v>
      </c>
      <c r="D323" s="18" t="s">
        <v>27</v>
      </c>
      <c r="E323" s="18">
        <v>6539</v>
      </c>
      <c r="F323" s="18">
        <v>24</v>
      </c>
      <c r="G323" s="18">
        <v>0</v>
      </c>
      <c r="H323" s="18">
        <v>0</v>
      </c>
      <c r="I323" s="18">
        <f t="shared" si="38"/>
        <v>24</v>
      </c>
      <c r="J323" s="18">
        <v>0</v>
      </c>
      <c r="K323" s="66">
        <v>80</v>
      </c>
      <c r="L323" s="18">
        <v>0</v>
      </c>
      <c r="M323" s="18">
        <f t="shared" si="40"/>
        <v>0</v>
      </c>
      <c r="N323" s="66">
        <v>17</v>
      </c>
      <c r="O323" s="66">
        <v>175</v>
      </c>
      <c r="P323" s="18">
        <v>0</v>
      </c>
      <c r="Q323" s="18">
        <f t="shared" si="41"/>
        <v>0</v>
      </c>
      <c r="R323" s="66">
        <v>0</v>
      </c>
      <c r="S323" s="66">
        <v>16</v>
      </c>
      <c r="T323" s="18">
        <v>0</v>
      </c>
      <c r="U323" s="18">
        <f t="shared" si="42"/>
        <v>0</v>
      </c>
      <c r="V323" s="66">
        <v>0</v>
      </c>
      <c r="W323" s="66">
        <v>96</v>
      </c>
      <c r="X323" s="18">
        <v>0</v>
      </c>
      <c r="Y323" s="18">
        <f t="shared" si="43"/>
        <v>0</v>
      </c>
      <c r="Z323" s="66">
        <v>196</v>
      </c>
      <c r="AA323" s="66">
        <v>300</v>
      </c>
      <c r="AB323" s="18">
        <v>0</v>
      </c>
      <c r="AC323" s="10">
        <f t="shared" si="44"/>
        <v>0</v>
      </c>
      <c r="AE323">
        <v>24</v>
      </c>
      <c r="AF323">
        <f t="shared" si="39"/>
        <v>0</v>
      </c>
    </row>
    <row r="324" spans="1:32">
      <c r="A324" s="17">
        <v>318</v>
      </c>
      <c r="B324" s="18" t="s">
        <v>1617</v>
      </c>
      <c r="C324" s="7" t="s">
        <v>1077</v>
      </c>
      <c r="D324" s="18" t="s">
        <v>27</v>
      </c>
      <c r="E324" s="18">
        <v>4985</v>
      </c>
      <c r="F324" s="18">
        <v>18</v>
      </c>
      <c r="G324" s="18">
        <v>0</v>
      </c>
      <c r="H324" s="18">
        <v>0</v>
      </c>
      <c r="I324" s="18">
        <f t="shared" si="38"/>
        <v>18</v>
      </c>
      <c r="J324" s="18">
        <v>0</v>
      </c>
      <c r="K324" s="66">
        <v>80</v>
      </c>
      <c r="L324" s="18">
        <v>0</v>
      </c>
      <c r="M324" s="18">
        <f t="shared" si="40"/>
        <v>0</v>
      </c>
      <c r="N324" s="66">
        <v>9</v>
      </c>
      <c r="O324" s="66">
        <v>175</v>
      </c>
      <c r="P324" s="18">
        <v>0</v>
      </c>
      <c r="Q324" s="18">
        <f t="shared" si="41"/>
        <v>0</v>
      </c>
      <c r="R324" s="66">
        <v>0</v>
      </c>
      <c r="S324" s="66">
        <v>16</v>
      </c>
      <c r="T324" s="18">
        <v>0</v>
      </c>
      <c r="U324" s="18">
        <f t="shared" si="42"/>
        <v>0</v>
      </c>
      <c r="V324" s="66">
        <v>0</v>
      </c>
      <c r="W324" s="66">
        <v>96</v>
      </c>
      <c r="X324" s="18">
        <v>0</v>
      </c>
      <c r="Y324" s="18">
        <f t="shared" si="43"/>
        <v>0</v>
      </c>
      <c r="Z324" s="66">
        <v>102</v>
      </c>
      <c r="AA324" s="66">
        <v>300</v>
      </c>
      <c r="AB324" s="18">
        <v>0</v>
      </c>
      <c r="AC324" s="10">
        <f t="shared" si="44"/>
        <v>0</v>
      </c>
      <c r="AE324">
        <v>18</v>
      </c>
      <c r="AF324">
        <f t="shared" si="39"/>
        <v>0</v>
      </c>
    </row>
    <row r="325" spans="1:32">
      <c r="A325" s="17">
        <v>319</v>
      </c>
      <c r="B325" s="18" t="s">
        <v>1617</v>
      </c>
      <c r="C325" s="7" t="s">
        <v>1078</v>
      </c>
      <c r="D325" s="18" t="s">
        <v>27</v>
      </c>
      <c r="E325" s="18">
        <v>5501</v>
      </c>
      <c r="F325" s="18">
        <v>16</v>
      </c>
      <c r="G325" s="18">
        <v>0</v>
      </c>
      <c r="H325" s="18">
        <v>0</v>
      </c>
      <c r="I325" s="18">
        <f t="shared" ref="I325:I388" si="45">F325-J325</f>
        <v>16</v>
      </c>
      <c r="J325" s="18">
        <v>0</v>
      </c>
      <c r="K325" s="66">
        <v>80</v>
      </c>
      <c r="L325" s="18">
        <v>0</v>
      </c>
      <c r="M325" s="18">
        <f t="shared" si="40"/>
        <v>0</v>
      </c>
      <c r="N325" s="66">
        <v>12</v>
      </c>
      <c r="O325" s="66">
        <v>175</v>
      </c>
      <c r="P325" s="18">
        <v>0</v>
      </c>
      <c r="Q325" s="18">
        <f t="shared" si="41"/>
        <v>0</v>
      </c>
      <c r="R325" s="66">
        <v>0</v>
      </c>
      <c r="S325" s="66">
        <v>16</v>
      </c>
      <c r="T325" s="18">
        <v>0</v>
      </c>
      <c r="U325" s="18">
        <f t="shared" si="42"/>
        <v>0</v>
      </c>
      <c r="V325" s="66">
        <v>0</v>
      </c>
      <c r="W325" s="66">
        <v>96</v>
      </c>
      <c r="X325" s="18">
        <v>0</v>
      </c>
      <c r="Y325" s="18">
        <f t="shared" si="43"/>
        <v>0</v>
      </c>
      <c r="Z325" s="66">
        <v>139</v>
      </c>
      <c r="AA325" s="66">
        <v>300</v>
      </c>
      <c r="AB325" s="18">
        <v>0</v>
      </c>
      <c r="AC325" s="10">
        <f t="shared" si="44"/>
        <v>0</v>
      </c>
      <c r="AE325">
        <v>16</v>
      </c>
      <c r="AF325">
        <f t="shared" si="39"/>
        <v>0</v>
      </c>
    </row>
    <row r="326" spans="1:32">
      <c r="A326" s="17">
        <v>320</v>
      </c>
      <c r="B326" s="18" t="s">
        <v>1617</v>
      </c>
      <c r="C326" s="7" t="s">
        <v>1079</v>
      </c>
      <c r="D326" s="18" t="s">
        <v>27</v>
      </c>
      <c r="E326" s="18">
        <v>8788</v>
      </c>
      <c r="F326" s="18">
        <v>20</v>
      </c>
      <c r="G326" s="18">
        <v>0</v>
      </c>
      <c r="H326" s="18">
        <v>0</v>
      </c>
      <c r="I326" s="18">
        <f t="shared" si="45"/>
        <v>20</v>
      </c>
      <c r="J326" s="18">
        <v>0</v>
      </c>
      <c r="K326" s="66">
        <v>80</v>
      </c>
      <c r="L326" s="18">
        <v>0</v>
      </c>
      <c r="M326" s="18">
        <f t="shared" si="40"/>
        <v>0</v>
      </c>
      <c r="N326" s="66">
        <v>36</v>
      </c>
      <c r="O326" s="66">
        <v>175</v>
      </c>
      <c r="P326" s="18">
        <v>0</v>
      </c>
      <c r="Q326" s="18">
        <f t="shared" si="41"/>
        <v>0</v>
      </c>
      <c r="R326" s="66">
        <v>0</v>
      </c>
      <c r="S326" s="66">
        <v>16</v>
      </c>
      <c r="T326" s="18">
        <v>0</v>
      </c>
      <c r="U326" s="18">
        <f t="shared" si="42"/>
        <v>0</v>
      </c>
      <c r="V326" s="66">
        <v>0</v>
      </c>
      <c r="W326" s="66">
        <v>96</v>
      </c>
      <c r="X326" s="18">
        <v>0</v>
      </c>
      <c r="Y326" s="18">
        <f t="shared" si="43"/>
        <v>0</v>
      </c>
      <c r="Z326" s="66">
        <v>369</v>
      </c>
      <c r="AA326" s="66">
        <v>300</v>
      </c>
      <c r="AB326" s="18">
        <v>0</v>
      </c>
      <c r="AC326" s="10">
        <f t="shared" si="44"/>
        <v>8788</v>
      </c>
      <c r="AE326">
        <v>20</v>
      </c>
      <c r="AF326">
        <f t="shared" si="39"/>
        <v>0</v>
      </c>
    </row>
    <row r="327" spans="1:32">
      <c r="A327" s="17">
        <v>321</v>
      </c>
      <c r="B327" s="18" t="s">
        <v>1617</v>
      </c>
      <c r="C327" s="7" t="s">
        <v>1073</v>
      </c>
      <c r="D327" s="18" t="s">
        <v>27</v>
      </c>
      <c r="E327" s="18">
        <v>4285</v>
      </c>
      <c r="F327" s="18">
        <v>28</v>
      </c>
      <c r="G327" s="18">
        <v>0</v>
      </c>
      <c r="H327" s="18">
        <v>0</v>
      </c>
      <c r="I327" s="18">
        <f t="shared" si="45"/>
        <v>28</v>
      </c>
      <c r="J327" s="18">
        <v>0</v>
      </c>
      <c r="K327" s="66">
        <v>80</v>
      </c>
      <c r="L327" s="18">
        <v>0</v>
      </c>
      <c r="M327" s="18">
        <f t="shared" si="40"/>
        <v>0</v>
      </c>
      <c r="N327" s="66">
        <v>49</v>
      </c>
      <c r="O327" s="66">
        <v>175</v>
      </c>
      <c r="P327" s="18">
        <v>0</v>
      </c>
      <c r="Q327" s="18">
        <f t="shared" si="41"/>
        <v>0</v>
      </c>
      <c r="R327" s="66">
        <v>0</v>
      </c>
      <c r="S327" s="66">
        <v>16</v>
      </c>
      <c r="T327" s="18">
        <v>0</v>
      </c>
      <c r="U327" s="18">
        <f t="shared" si="42"/>
        <v>0</v>
      </c>
      <c r="V327" s="66">
        <v>0</v>
      </c>
      <c r="W327" s="66">
        <v>96</v>
      </c>
      <c r="X327" s="18">
        <v>0</v>
      </c>
      <c r="Y327" s="18">
        <f t="shared" si="43"/>
        <v>0</v>
      </c>
      <c r="Z327" s="66">
        <v>373</v>
      </c>
      <c r="AA327" s="66">
        <v>300</v>
      </c>
      <c r="AB327" s="18">
        <v>0</v>
      </c>
      <c r="AC327" s="10">
        <f t="shared" si="44"/>
        <v>4285</v>
      </c>
      <c r="AE327">
        <v>28</v>
      </c>
      <c r="AF327">
        <f t="shared" si="39"/>
        <v>0</v>
      </c>
    </row>
    <row r="328" spans="1:32">
      <c r="A328" s="17">
        <v>322</v>
      </c>
      <c r="B328" s="18" t="s">
        <v>1617</v>
      </c>
      <c r="C328" s="7" t="s">
        <v>1080</v>
      </c>
      <c r="D328" s="18" t="s">
        <v>27</v>
      </c>
      <c r="E328" s="18">
        <v>2391</v>
      </c>
      <c r="F328" s="18">
        <v>14</v>
      </c>
      <c r="G328" s="18">
        <v>0</v>
      </c>
      <c r="H328" s="18">
        <v>0</v>
      </c>
      <c r="I328" s="18">
        <f t="shared" si="45"/>
        <v>14</v>
      </c>
      <c r="J328" s="18">
        <v>0</v>
      </c>
      <c r="K328" s="66">
        <v>80</v>
      </c>
      <c r="L328" s="18">
        <v>0</v>
      </c>
      <c r="M328" s="18">
        <f t="shared" si="40"/>
        <v>0</v>
      </c>
      <c r="N328" s="66">
        <v>15</v>
      </c>
      <c r="O328" s="66">
        <v>175</v>
      </c>
      <c r="P328" s="18">
        <v>0</v>
      </c>
      <c r="Q328" s="18">
        <f t="shared" si="41"/>
        <v>0</v>
      </c>
      <c r="R328" s="66">
        <v>0</v>
      </c>
      <c r="S328" s="66">
        <v>16</v>
      </c>
      <c r="T328" s="18">
        <v>0</v>
      </c>
      <c r="U328" s="18">
        <f t="shared" si="42"/>
        <v>0</v>
      </c>
      <c r="V328" s="66">
        <v>0</v>
      </c>
      <c r="W328" s="66">
        <v>96</v>
      </c>
      <c r="X328" s="18">
        <v>0</v>
      </c>
      <c r="Y328" s="18">
        <f t="shared" si="43"/>
        <v>0</v>
      </c>
      <c r="Z328" s="66">
        <v>111</v>
      </c>
      <c r="AA328" s="66">
        <v>300</v>
      </c>
      <c r="AB328" s="18">
        <v>0</v>
      </c>
      <c r="AC328" s="10">
        <f t="shared" si="44"/>
        <v>0</v>
      </c>
      <c r="AE328">
        <v>14</v>
      </c>
      <c r="AF328">
        <f t="shared" ref="AF328:AF391" si="46">AE328-F328</f>
        <v>0</v>
      </c>
    </row>
    <row r="329" spans="1:32">
      <c r="A329" s="17">
        <v>323</v>
      </c>
      <c r="B329" s="18" t="s">
        <v>1617</v>
      </c>
      <c r="C329" s="7" t="s">
        <v>1081</v>
      </c>
      <c r="D329" s="18" t="s">
        <v>27</v>
      </c>
      <c r="E329" s="18">
        <v>1558</v>
      </c>
      <c r="F329" s="18">
        <v>4</v>
      </c>
      <c r="G329" s="18">
        <v>0</v>
      </c>
      <c r="H329" s="18">
        <v>0</v>
      </c>
      <c r="I329" s="18">
        <f t="shared" si="45"/>
        <v>4</v>
      </c>
      <c r="J329" s="18">
        <v>0</v>
      </c>
      <c r="K329" s="66">
        <v>80</v>
      </c>
      <c r="L329" s="18">
        <v>0</v>
      </c>
      <c r="M329" s="18">
        <f t="shared" si="40"/>
        <v>0</v>
      </c>
      <c r="N329" s="66">
        <v>15</v>
      </c>
      <c r="O329" s="66">
        <v>175</v>
      </c>
      <c r="P329" s="18">
        <v>0</v>
      </c>
      <c r="Q329" s="18">
        <f t="shared" si="41"/>
        <v>0</v>
      </c>
      <c r="R329" s="66">
        <v>0</v>
      </c>
      <c r="S329" s="66">
        <v>16</v>
      </c>
      <c r="T329" s="18">
        <v>0</v>
      </c>
      <c r="U329" s="18">
        <f t="shared" si="42"/>
        <v>0</v>
      </c>
      <c r="V329" s="66">
        <v>0</v>
      </c>
      <c r="W329" s="66">
        <v>96</v>
      </c>
      <c r="X329" s="18">
        <v>0</v>
      </c>
      <c r="Y329" s="18">
        <f t="shared" si="43"/>
        <v>0</v>
      </c>
      <c r="Z329" s="66">
        <v>104</v>
      </c>
      <c r="AA329" s="66">
        <v>300</v>
      </c>
      <c r="AB329" s="18">
        <v>0</v>
      </c>
      <c r="AC329" s="10">
        <f t="shared" si="44"/>
        <v>0</v>
      </c>
      <c r="AE329">
        <v>4</v>
      </c>
      <c r="AF329">
        <f t="shared" si="46"/>
        <v>0</v>
      </c>
    </row>
    <row r="330" spans="1:32">
      <c r="A330" s="17">
        <v>324</v>
      </c>
      <c r="B330" s="18" t="s">
        <v>1617</v>
      </c>
      <c r="C330" s="7" t="s">
        <v>1082</v>
      </c>
      <c r="D330" s="18" t="s">
        <v>27</v>
      </c>
      <c r="E330" s="18">
        <v>3267</v>
      </c>
      <c r="F330" s="18">
        <v>15</v>
      </c>
      <c r="G330" s="18">
        <v>0</v>
      </c>
      <c r="H330" s="18">
        <v>0</v>
      </c>
      <c r="I330" s="18">
        <f t="shared" si="45"/>
        <v>15</v>
      </c>
      <c r="J330" s="18">
        <v>0</v>
      </c>
      <c r="K330" s="66">
        <v>80</v>
      </c>
      <c r="L330" s="18">
        <v>0</v>
      </c>
      <c r="M330" s="18">
        <f t="shared" si="40"/>
        <v>0</v>
      </c>
      <c r="N330" s="66">
        <v>26</v>
      </c>
      <c r="O330" s="66">
        <v>175</v>
      </c>
      <c r="P330" s="18">
        <v>0</v>
      </c>
      <c r="Q330" s="18">
        <f t="shared" si="41"/>
        <v>0</v>
      </c>
      <c r="R330" s="66">
        <v>0</v>
      </c>
      <c r="S330" s="66">
        <v>16</v>
      </c>
      <c r="T330" s="18">
        <v>0</v>
      </c>
      <c r="U330" s="18">
        <f t="shared" si="42"/>
        <v>0</v>
      </c>
      <c r="V330" s="66">
        <v>0</v>
      </c>
      <c r="W330" s="66">
        <v>96</v>
      </c>
      <c r="X330" s="18">
        <v>0</v>
      </c>
      <c r="Y330" s="18">
        <f t="shared" si="43"/>
        <v>0</v>
      </c>
      <c r="Z330" s="66">
        <v>210</v>
      </c>
      <c r="AA330" s="66">
        <v>300</v>
      </c>
      <c r="AB330" s="18">
        <v>0</v>
      </c>
      <c r="AC330" s="10">
        <f t="shared" si="44"/>
        <v>0</v>
      </c>
      <c r="AE330">
        <v>15</v>
      </c>
      <c r="AF330">
        <f t="shared" si="46"/>
        <v>0</v>
      </c>
    </row>
    <row r="331" spans="1:32">
      <c r="A331" s="17">
        <v>325</v>
      </c>
      <c r="B331" s="18" t="s">
        <v>1617</v>
      </c>
      <c r="C331" s="7" t="s">
        <v>1083</v>
      </c>
      <c r="D331" s="18" t="s">
        <v>27</v>
      </c>
      <c r="E331" s="18">
        <v>8679</v>
      </c>
      <c r="F331" s="18">
        <v>17</v>
      </c>
      <c r="G331" s="18">
        <v>0</v>
      </c>
      <c r="H331" s="18">
        <v>0</v>
      </c>
      <c r="I331" s="18">
        <f t="shared" si="45"/>
        <v>17</v>
      </c>
      <c r="J331" s="18">
        <v>0</v>
      </c>
      <c r="K331" s="66">
        <v>80</v>
      </c>
      <c r="L331" s="18">
        <v>0</v>
      </c>
      <c r="M331" s="18">
        <f t="shared" si="40"/>
        <v>0</v>
      </c>
      <c r="N331" s="66">
        <v>24</v>
      </c>
      <c r="O331" s="66">
        <v>175</v>
      </c>
      <c r="P331" s="18">
        <v>0</v>
      </c>
      <c r="Q331" s="18">
        <f t="shared" si="41"/>
        <v>0</v>
      </c>
      <c r="R331" s="66">
        <v>0</v>
      </c>
      <c r="S331" s="66">
        <v>16</v>
      </c>
      <c r="T331" s="18">
        <v>0</v>
      </c>
      <c r="U331" s="18">
        <f t="shared" si="42"/>
        <v>0</v>
      </c>
      <c r="V331" s="66">
        <v>0</v>
      </c>
      <c r="W331" s="66">
        <v>96</v>
      </c>
      <c r="X331" s="18">
        <v>0</v>
      </c>
      <c r="Y331" s="18">
        <f t="shared" si="43"/>
        <v>0</v>
      </c>
      <c r="Z331" s="66">
        <v>433</v>
      </c>
      <c r="AA331" s="66">
        <v>300</v>
      </c>
      <c r="AB331" s="18">
        <v>0</v>
      </c>
      <c r="AC331" s="10">
        <f t="shared" si="44"/>
        <v>8679</v>
      </c>
      <c r="AE331">
        <v>17</v>
      </c>
      <c r="AF331">
        <f t="shared" si="46"/>
        <v>0</v>
      </c>
    </row>
    <row r="332" spans="1:32">
      <c r="A332" s="17">
        <v>326</v>
      </c>
      <c r="B332" s="18" t="s">
        <v>1617</v>
      </c>
      <c r="C332" s="7" t="s">
        <v>1084</v>
      </c>
      <c r="D332" s="18" t="s">
        <v>27</v>
      </c>
      <c r="E332" s="18">
        <v>4655</v>
      </c>
      <c r="F332" s="18">
        <v>18</v>
      </c>
      <c r="G332" s="18">
        <v>0</v>
      </c>
      <c r="H332" s="18">
        <v>0</v>
      </c>
      <c r="I332" s="18">
        <f t="shared" si="45"/>
        <v>18</v>
      </c>
      <c r="J332" s="18">
        <v>0</v>
      </c>
      <c r="K332" s="66">
        <v>80</v>
      </c>
      <c r="L332" s="18">
        <v>0</v>
      </c>
      <c r="M332" s="18">
        <f t="shared" ref="M332:M395" si="47">IF((F332&gt;K332),E332,0)</f>
        <v>0</v>
      </c>
      <c r="N332" s="66">
        <v>23</v>
      </c>
      <c r="O332" s="66">
        <v>175</v>
      </c>
      <c r="P332" s="18">
        <v>0</v>
      </c>
      <c r="Q332" s="18">
        <f t="shared" ref="Q332:Q395" si="48">IF((N332&gt;O332),E332,0)</f>
        <v>0</v>
      </c>
      <c r="R332" s="66">
        <v>0</v>
      </c>
      <c r="S332" s="66">
        <v>16</v>
      </c>
      <c r="T332" s="18">
        <v>0</v>
      </c>
      <c r="U332" s="18">
        <f t="shared" ref="U332:U395" si="49">IF((R332&gt;S332),E332,0)</f>
        <v>0</v>
      </c>
      <c r="V332" s="66">
        <v>0</v>
      </c>
      <c r="W332" s="66">
        <v>96</v>
      </c>
      <c r="X332" s="18">
        <v>0</v>
      </c>
      <c r="Y332" s="18">
        <f t="shared" ref="Y332:Y395" si="50">IF((V332&gt;W332),E332,0)</f>
        <v>0</v>
      </c>
      <c r="Z332" s="66">
        <v>212</v>
      </c>
      <c r="AA332" s="66">
        <v>300</v>
      </c>
      <c r="AB332" s="18">
        <v>0</v>
      </c>
      <c r="AC332" s="10">
        <f t="shared" ref="AC332:AC395" si="51">IF((Z332&gt;AA332),E332,0)</f>
        <v>0</v>
      </c>
      <c r="AE332">
        <v>18</v>
      </c>
      <c r="AF332">
        <f t="shared" si="46"/>
        <v>0</v>
      </c>
    </row>
    <row r="333" spans="1:32">
      <c r="A333" s="17">
        <v>327</v>
      </c>
      <c r="B333" s="18" t="s">
        <v>1617</v>
      </c>
      <c r="C333" s="7" t="s">
        <v>1085</v>
      </c>
      <c r="D333" s="18" t="s">
        <v>27</v>
      </c>
      <c r="E333" s="18">
        <v>2758</v>
      </c>
      <c r="F333" s="18">
        <v>20</v>
      </c>
      <c r="G333" s="18">
        <v>0</v>
      </c>
      <c r="H333" s="18">
        <v>0</v>
      </c>
      <c r="I333" s="18">
        <f t="shared" si="45"/>
        <v>20</v>
      </c>
      <c r="J333" s="18">
        <v>0</v>
      </c>
      <c r="K333" s="66">
        <v>80</v>
      </c>
      <c r="L333" s="18">
        <v>0</v>
      </c>
      <c r="M333" s="18">
        <f t="shared" si="47"/>
        <v>0</v>
      </c>
      <c r="N333" s="66">
        <v>51</v>
      </c>
      <c r="O333" s="66">
        <v>175</v>
      </c>
      <c r="P333" s="18">
        <v>0</v>
      </c>
      <c r="Q333" s="18">
        <f t="shared" si="48"/>
        <v>0</v>
      </c>
      <c r="R333" s="66">
        <v>0</v>
      </c>
      <c r="S333" s="66">
        <v>16</v>
      </c>
      <c r="T333" s="18">
        <v>0</v>
      </c>
      <c r="U333" s="18">
        <f t="shared" si="49"/>
        <v>0</v>
      </c>
      <c r="V333" s="66">
        <v>0</v>
      </c>
      <c r="W333" s="66">
        <v>96</v>
      </c>
      <c r="X333" s="18">
        <v>0</v>
      </c>
      <c r="Y333" s="18">
        <f t="shared" si="50"/>
        <v>0</v>
      </c>
      <c r="Z333" s="66">
        <v>441</v>
      </c>
      <c r="AA333" s="66">
        <v>300</v>
      </c>
      <c r="AB333" s="18">
        <v>0</v>
      </c>
      <c r="AC333" s="10">
        <f t="shared" si="51"/>
        <v>2758</v>
      </c>
      <c r="AE333">
        <v>20</v>
      </c>
      <c r="AF333">
        <f t="shared" si="46"/>
        <v>0</v>
      </c>
    </row>
    <row r="334" spans="1:32">
      <c r="A334" s="17">
        <v>328</v>
      </c>
      <c r="B334" s="18" t="s">
        <v>1617</v>
      </c>
      <c r="C334" s="7" t="s">
        <v>1086</v>
      </c>
      <c r="D334" s="18" t="s">
        <v>27</v>
      </c>
      <c r="E334" s="18">
        <v>2387</v>
      </c>
      <c r="F334" s="18">
        <v>28</v>
      </c>
      <c r="G334" s="18">
        <v>0</v>
      </c>
      <c r="H334" s="18">
        <v>0</v>
      </c>
      <c r="I334" s="18">
        <f t="shared" si="45"/>
        <v>28</v>
      </c>
      <c r="J334" s="18">
        <v>0</v>
      </c>
      <c r="K334" s="66">
        <v>80</v>
      </c>
      <c r="L334" s="18">
        <v>0</v>
      </c>
      <c r="M334" s="18">
        <f t="shared" si="47"/>
        <v>0</v>
      </c>
      <c r="N334" s="66">
        <v>0</v>
      </c>
      <c r="O334" s="66">
        <v>175</v>
      </c>
      <c r="P334" s="18">
        <v>0</v>
      </c>
      <c r="Q334" s="18">
        <f t="shared" si="48"/>
        <v>0</v>
      </c>
      <c r="R334" s="66">
        <v>0</v>
      </c>
      <c r="S334" s="66">
        <v>16</v>
      </c>
      <c r="T334" s="18">
        <v>0</v>
      </c>
      <c r="U334" s="18">
        <f t="shared" si="49"/>
        <v>0</v>
      </c>
      <c r="V334" s="66">
        <v>0</v>
      </c>
      <c r="W334" s="66">
        <v>96</v>
      </c>
      <c r="X334" s="18">
        <v>0</v>
      </c>
      <c r="Y334" s="18">
        <f t="shared" si="50"/>
        <v>0</v>
      </c>
      <c r="Z334" s="66">
        <v>138</v>
      </c>
      <c r="AA334" s="66">
        <v>300</v>
      </c>
      <c r="AB334" s="18">
        <v>0</v>
      </c>
      <c r="AC334" s="10">
        <f t="shared" si="51"/>
        <v>0</v>
      </c>
      <c r="AE334">
        <v>28</v>
      </c>
      <c r="AF334">
        <f t="shared" si="46"/>
        <v>0</v>
      </c>
    </row>
    <row r="335" spans="1:32">
      <c r="A335" s="17">
        <v>329</v>
      </c>
      <c r="B335" s="18" t="s">
        <v>1617</v>
      </c>
      <c r="C335" s="7" t="s">
        <v>1087</v>
      </c>
      <c r="D335" s="18" t="s">
        <v>27</v>
      </c>
      <c r="E335" s="18">
        <v>3190</v>
      </c>
      <c r="F335" s="18">
        <v>16</v>
      </c>
      <c r="G335" s="18">
        <v>0</v>
      </c>
      <c r="H335" s="18">
        <v>0</v>
      </c>
      <c r="I335" s="18">
        <f t="shared" si="45"/>
        <v>16</v>
      </c>
      <c r="J335" s="18">
        <v>0</v>
      </c>
      <c r="K335" s="66">
        <v>80</v>
      </c>
      <c r="L335" s="18">
        <v>0</v>
      </c>
      <c r="M335" s="18">
        <f t="shared" si="47"/>
        <v>0</v>
      </c>
      <c r="N335" s="66">
        <v>15</v>
      </c>
      <c r="O335" s="66">
        <v>175</v>
      </c>
      <c r="P335" s="18">
        <v>0</v>
      </c>
      <c r="Q335" s="18">
        <f t="shared" si="48"/>
        <v>0</v>
      </c>
      <c r="R335" s="66">
        <v>0</v>
      </c>
      <c r="S335" s="66">
        <v>16</v>
      </c>
      <c r="T335" s="18">
        <v>0</v>
      </c>
      <c r="U335" s="18">
        <f t="shared" si="49"/>
        <v>0</v>
      </c>
      <c r="V335" s="66">
        <v>0</v>
      </c>
      <c r="W335" s="66">
        <v>96</v>
      </c>
      <c r="X335" s="18">
        <v>0</v>
      </c>
      <c r="Y335" s="18">
        <f t="shared" si="50"/>
        <v>0</v>
      </c>
      <c r="Z335" s="66">
        <v>89</v>
      </c>
      <c r="AA335" s="66">
        <v>300</v>
      </c>
      <c r="AB335" s="18">
        <v>0</v>
      </c>
      <c r="AC335" s="10">
        <f t="shared" si="51"/>
        <v>0</v>
      </c>
      <c r="AE335">
        <v>16</v>
      </c>
      <c r="AF335">
        <f t="shared" si="46"/>
        <v>0</v>
      </c>
    </row>
    <row r="336" spans="1:32">
      <c r="A336" s="17">
        <v>330</v>
      </c>
      <c r="B336" s="18" t="s">
        <v>1617</v>
      </c>
      <c r="C336" s="7" t="s">
        <v>1088</v>
      </c>
      <c r="D336" s="18" t="s">
        <v>27</v>
      </c>
      <c r="E336" s="18">
        <v>8404</v>
      </c>
      <c r="F336" s="18">
        <v>11</v>
      </c>
      <c r="G336" s="18">
        <v>0</v>
      </c>
      <c r="H336" s="18">
        <v>0</v>
      </c>
      <c r="I336" s="18">
        <f t="shared" si="45"/>
        <v>11</v>
      </c>
      <c r="J336" s="18">
        <v>0</v>
      </c>
      <c r="K336" s="66">
        <v>80</v>
      </c>
      <c r="L336" s="18">
        <v>0</v>
      </c>
      <c r="M336" s="18">
        <f t="shared" si="47"/>
        <v>0</v>
      </c>
      <c r="N336" s="66">
        <v>15</v>
      </c>
      <c r="O336" s="66">
        <v>175</v>
      </c>
      <c r="P336" s="18">
        <v>0</v>
      </c>
      <c r="Q336" s="18">
        <f t="shared" si="48"/>
        <v>0</v>
      </c>
      <c r="R336" s="66">
        <v>0</v>
      </c>
      <c r="S336" s="66">
        <v>16</v>
      </c>
      <c r="T336" s="18">
        <v>0</v>
      </c>
      <c r="U336" s="18">
        <f t="shared" si="49"/>
        <v>0</v>
      </c>
      <c r="V336" s="66">
        <v>0</v>
      </c>
      <c r="W336" s="66">
        <v>96</v>
      </c>
      <c r="X336" s="18">
        <v>0</v>
      </c>
      <c r="Y336" s="18">
        <f t="shared" si="50"/>
        <v>0</v>
      </c>
      <c r="Z336" s="66">
        <v>71</v>
      </c>
      <c r="AA336" s="66">
        <v>300</v>
      </c>
      <c r="AB336" s="18">
        <v>0</v>
      </c>
      <c r="AC336" s="10">
        <f t="shared" si="51"/>
        <v>0</v>
      </c>
      <c r="AE336">
        <v>11</v>
      </c>
      <c r="AF336">
        <f t="shared" si="46"/>
        <v>0</v>
      </c>
    </row>
    <row r="337" spans="1:32">
      <c r="A337" s="17">
        <v>331</v>
      </c>
      <c r="B337" s="18" t="s">
        <v>1617</v>
      </c>
      <c r="C337" s="7" t="s">
        <v>1089</v>
      </c>
      <c r="D337" s="18" t="s">
        <v>27</v>
      </c>
      <c r="E337" s="18">
        <v>3496</v>
      </c>
      <c r="F337" s="18">
        <v>9</v>
      </c>
      <c r="G337" s="18">
        <v>0</v>
      </c>
      <c r="H337" s="18">
        <v>0</v>
      </c>
      <c r="I337" s="18">
        <f t="shared" si="45"/>
        <v>9</v>
      </c>
      <c r="J337" s="18">
        <v>0</v>
      </c>
      <c r="K337" s="66">
        <v>80</v>
      </c>
      <c r="L337" s="18">
        <v>0</v>
      </c>
      <c r="M337" s="18">
        <f t="shared" si="47"/>
        <v>0</v>
      </c>
      <c r="N337" s="66">
        <v>15</v>
      </c>
      <c r="O337" s="66">
        <v>175</v>
      </c>
      <c r="P337" s="18">
        <v>0</v>
      </c>
      <c r="Q337" s="18">
        <f t="shared" si="48"/>
        <v>0</v>
      </c>
      <c r="R337" s="66">
        <v>0</v>
      </c>
      <c r="S337" s="66">
        <v>16</v>
      </c>
      <c r="T337" s="18">
        <v>0</v>
      </c>
      <c r="U337" s="18">
        <f t="shared" si="49"/>
        <v>0</v>
      </c>
      <c r="V337" s="66">
        <v>0</v>
      </c>
      <c r="W337" s="66">
        <v>96</v>
      </c>
      <c r="X337" s="18">
        <v>0</v>
      </c>
      <c r="Y337" s="18">
        <f t="shared" si="50"/>
        <v>0</v>
      </c>
      <c r="Z337" s="66">
        <v>79</v>
      </c>
      <c r="AA337" s="66">
        <v>300</v>
      </c>
      <c r="AB337" s="18">
        <v>0</v>
      </c>
      <c r="AC337" s="10">
        <f t="shared" si="51"/>
        <v>0</v>
      </c>
      <c r="AE337">
        <v>9</v>
      </c>
      <c r="AF337">
        <f t="shared" si="46"/>
        <v>0</v>
      </c>
    </row>
    <row r="338" spans="1:32">
      <c r="A338" s="17">
        <v>332</v>
      </c>
      <c r="B338" s="18" t="s">
        <v>1617</v>
      </c>
      <c r="C338" s="7" t="s">
        <v>1090</v>
      </c>
      <c r="D338" s="18" t="s">
        <v>27</v>
      </c>
      <c r="E338" s="18">
        <v>9880</v>
      </c>
      <c r="F338" s="18">
        <v>15</v>
      </c>
      <c r="G338" s="18">
        <v>0</v>
      </c>
      <c r="H338" s="18">
        <v>0</v>
      </c>
      <c r="I338" s="18">
        <f t="shared" si="45"/>
        <v>15</v>
      </c>
      <c r="J338" s="18">
        <v>0</v>
      </c>
      <c r="K338" s="66">
        <v>80</v>
      </c>
      <c r="L338" s="18">
        <v>0</v>
      </c>
      <c r="M338" s="18">
        <f t="shared" si="47"/>
        <v>0</v>
      </c>
      <c r="N338" s="66">
        <v>20</v>
      </c>
      <c r="O338" s="66">
        <v>175</v>
      </c>
      <c r="P338" s="18">
        <v>0</v>
      </c>
      <c r="Q338" s="18">
        <f t="shared" si="48"/>
        <v>0</v>
      </c>
      <c r="R338" s="66">
        <v>0</v>
      </c>
      <c r="S338" s="66">
        <v>16</v>
      </c>
      <c r="T338" s="18">
        <v>0</v>
      </c>
      <c r="U338" s="18">
        <f t="shared" si="49"/>
        <v>0</v>
      </c>
      <c r="V338" s="66">
        <v>0</v>
      </c>
      <c r="W338" s="66">
        <v>96</v>
      </c>
      <c r="X338" s="18">
        <v>0</v>
      </c>
      <c r="Y338" s="18">
        <f t="shared" si="50"/>
        <v>0</v>
      </c>
      <c r="Z338" s="66">
        <v>213</v>
      </c>
      <c r="AA338" s="66">
        <v>300</v>
      </c>
      <c r="AB338" s="18">
        <v>0</v>
      </c>
      <c r="AC338" s="10">
        <f t="shared" si="51"/>
        <v>0</v>
      </c>
      <c r="AE338">
        <v>15</v>
      </c>
      <c r="AF338">
        <f t="shared" si="46"/>
        <v>0</v>
      </c>
    </row>
    <row r="339" spans="1:32">
      <c r="A339" s="17">
        <v>333</v>
      </c>
      <c r="B339" s="18" t="s">
        <v>1617</v>
      </c>
      <c r="C339" s="7" t="s">
        <v>1091</v>
      </c>
      <c r="D339" s="18" t="s">
        <v>27</v>
      </c>
      <c r="E339" s="18">
        <v>3753</v>
      </c>
      <c r="F339" s="18">
        <v>5</v>
      </c>
      <c r="G339" s="18">
        <v>0</v>
      </c>
      <c r="H339" s="18">
        <v>0</v>
      </c>
      <c r="I339" s="18">
        <f t="shared" si="45"/>
        <v>5</v>
      </c>
      <c r="J339" s="18">
        <v>0</v>
      </c>
      <c r="K339" s="66">
        <v>80</v>
      </c>
      <c r="L339" s="18">
        <v>0</v>
      </c>
      <c r="M339" s="18">
        <f t="shared" si="47"/>
        <v>0</v>
      </c>
      <c r="N339" s="66">
        <v>4</v>
      </c>
      <c r="O339" s="66">
        <v>175</v>
      </c>
      <c r="P339" s="18">
        <v>0</v>
      </c>
      <c r="Q339" s="18">
        <f t="shared" si="48"/>
        <v>0</v>
      </c>
      <c r="R339" s="66">
        <v>0</v>
      </c>
      <c r="S339" s="66">
        <v>16</v>
      </c>
      <c r="T339" s="18">
        <v>0</v>
      </c>
      <c r="U339" s="18">
        <f t="shared" si="49"/>
        <v>0</v>
      </c>
      <c r="V339" s="66">
        <v>0</v>
      </c>
      <c r="W339" s="66">
        <v>96</v>
      </c>
      <c r="X339" s="18">
        <v>0</v>
      </c>
      <c r="Y339" s="18">
        <f t="shared" si="50"/>
        <v>0</v>
      </c>
      <c r="Z339" s="66">
        <v>45</v>
      </c>
      <c r="AA339" s="66">
        <v>300</v>
      </c>
      <c r="AB339" s="18">
        <v>0</v>
      </c>
      <c r="AC339" s="10">
        <f t="shared" si="51"/>
        <v>0</v>
      </c>
      <c r="AE339">
        <v>5</v>
      </c>
      <c r="AF339">
        <f t="shared" si="46"/>
        <v>0</v>
      </c>
    </row>
    <row r="340" spans="1:32">
      <c r="A340" s="17">
        <v>334</v>
      </c>
      <c r="B340" s="18" t="s">
        <v>1617</v>
      </c>
      <c r="C340" s="7" t="s">
        <v>1092</v>
      </c>
      <c r="D340" s="18" t="s">
        <v>27</v>
      </c>
      <c r="E340" s="18">
        <v>1126</v>
      </c>
      <c r="F340" s="18">
        <v>11</v>
      </c>
      <c r="G340" s="18">
        <v>0</v>
      </c>
      <c r="H340" s="18">
        <v>0</v>
      </c>
      <c r="I340" s="18">
        <f t="shared" si="45"/>
        <v>11</v>
      </c>
      <c r="J340" s="18">
        <v>0</v>
      </c>
      <c r="K340" s="66">
        <v>80</v>
      </c>
      <c r="L340" s="18">
        <v>0</v>
      </c>
      <c r="M340" s="18">
        <f t="shared" si="47"/>
        <v>0</v>
      </c>
      <c r="N340" s="66">
        <v>14</v>
      </c>
      <c r="O340" s="66">
        <v>175</v>
      </c>
      <c r="P340" s="18">
        <v>0</v>
      </c>
      <c r="Q340" s="18">
        <f t="shared" si="48"/>
        <v>0</v>
      </c>
      <c r="R340" s="66">
        <v>0</v>
      </c>
      <c r="S340" s="66">
        <v>16</v>
      </c>
      <c r="T340" s="18">
        <v>0</v>
      </c>
      <c r="U340" s="18">
        <f t="shared" si="49"/>
        <v>0</v>
      </c>
      <c r="V340" s="66">
        <v>0</v>
      </c>
      <c r="W340" s="66">
        <v>96</v>
      </c>
      <c r="X340" s="18">
        <v>0</v>
      </c>
      <c r="Y340" s="18">
        <f t="shared" si="50"/>
        <v>0</v>
      </c>
      <c r="Z340" s="66">
        <v>72</v>
      </c>
      <c r="AA340" s="66">
        <v>300</v>
      </c>
      <c r="AB340" s="18">
        <v>0</v>
      </c>
      <c r="AC340" s="10">
        <f t="shared" si="51"/>
        <v>0</v>
      </c>
      <c r="AE340">
        <v>11</v>
      </c>
      <c r="AF340">
        <f t="shared" si="46"/>
        <v>0</v>
      </c>
    </row>
    <row r="341" spans="1:32">
      <c r="A341" s="17">
        <v>335</v>
      </c>
      <c r="B341" s="18" t="s">
        <v>1617</v>
      </c>
      <c r="C341" s="7" t="s">
        <v>1093</v>
      </c>
      <c r="D341" s="18" t="s">
        <v>27</v>
      </c>
      <c r="E341" s="18">
        <v>4060</v>
      </c>
      <c r="F341" s="18">
        <v>15</v>
      </c>
      <c r="G341" s="18">
        <v>0</v>
      </c>
      <c r="H341" s="18">
        <v>0</v>
      </c>
      <c r="I341" s="18">
        <f t="shared" si="45"/>
        <v>15</v>
      </c>
      <c r="J341" s="18">
        <v>0</v>
      </c>
      <c r="K341" s="66">
        <v>80</v>
      </c>
      <c r="L341" s="18">
        <v>0</v>
      </c>
      <c r="M341" s="18">
        <f t="shared" si="47"/>
        <v>0</v>
      </c>
      <c r="N341" s="66">
        <v>16</v>
      </c>
      <c r="O341" s="66">
        <v>175</v>
      </c>
      <c r="P341" s="18">
        <v>0</v>
      </c>
      <c r="Q341" s="18">
        <f t="shared" si="48"/>
        <v>0</v>
      </c>
      <c r="R341" s="66">
        <v>0</v>
      </c>
      <c r="S341" s="66">
        <v>16</v>
      </c>
      <c r="T341" s="18">
        <v>0</v>
      </c>
      <c r="U341" s="18">
        <f t="shared" si="49"/>
        <v>0</v>
      </c>
      <c r="V341" s="66">
        <v>0</v>
      </c>
      <c r="W341" s="66">
        <v>96</v>
      </c>
      <c r="X341" s="18">
        <v>0</v>
      </c>
      <c r="Y341" s="18">
        <f t="shared" si="50"/>
        <v>0</v>
      </c>
      <c r="Z341" s="66">
        <v>243</v>
      </c>
      <c r="AA341" s="66">
        <v>300</v>
      </c>
      <c r="AB341" s="18">
        <v>0</v>
      </c>
      <c r="AC341" s="10">
        <f t="shared" si="51"/>
        <v>0</v>
      </c>
      <c r="AE341">
        <v>15</v>
      </c>
      <c r="AF341">
        <f t="shared" si="46"/>
        <v>0</v>
      </c>
    </row>
    <row r="342" spans="1:32">
      <c r="A342" s="17">
        <v>336</v>
      </c>
      <c r="B342" s="18" t="s">
        <v>1617</v>
      </c>
      <c r="C342" s="7" t="s">
        <v>1094</v>
      </c>
      <c r="D342" s="18" t="s">
        <v>27</v>
      </c>
      <c r="E342" s="18">
        <v>6767</v>
      </c>
      <c r="F342" s="18">
        <v>31</v>
      </c>
      <c r="G342" s="18">
        <v>0</v>
      </c>
      <c r="H342" s="18">
        <v>0</v>
      </c>
      <c r="I342" s="18">
        <f t="shared" si="45"/>
        <v>31</v>
      </c>
      <c r="J342" s="18">
        <v>0</v>
      </c>
      <c r="K342" s="66">
        <v>80</v>
      </c>
      <c r="L342" s="18">
        <v>0</v>
      </c>
      <c r="M342" s="18">
        <f t="shared" si="47"/>
        <v>0</v>
      </c>
      <c r="N342" s="66">
        <v>40</v>
      </c>
      <c r="O342" s="66">
        <v>175</v>
      </c>
      <c r="P342" s="18">
        <v>0</v>
      </c>
      <c r="Q342" s="18">
        <f t="shared" si="48"/>
        <v>0</v>
      </c>
      <c r="R342" s="66">
        <v>0</v>
      </c>
      <c r="S342" s="66">
        <v>16</v>
      </c>
      <c r="T342" s="18">
        <v>0</v>
      </c>
      <c r="U342" s="18">
        <f t="shared" si="49"/>
        <v>0</v>
      </c>
      <c r="V342" s="66">
        <v>0</v>
      </c>
      <c r="W342" s="66">
        <v>96</v>
      </c>
      <c r="X342" s="18">
        <v>0</v>
      </c>
      <c r="Y342" s="18">
        <f t="shared" si="50"/>
        <v>0</v>
      </c>
      <c r="Z342" s="66">
        <v>375</v>
      </c>
      <c r="AA342" s="66">
        <v>300</v>
      </c>
      <c r="AB342" s="18">
        <v>0</v>
      </c>
      <c r="AC342" s="10">
        <f t="shared" si="51"/>
        <v>6767</v>
      </c>
      <c r="AE342">
        <v>31</v>
      </c>
      <c r="AF342">
        <f t="shared" si="46"/>
        <v>0</v>
      </c>
    </row>
    <row r="343" spans="1:32">
      <c r="A343" s="17">
        <v>337</v>
      </c>
      <c r="B343" s="18" t="s">
        <v>1617</v>
      </c>
      <c r="C343" s="7" t="s">
        <v>1095</v>
      </c>
      <c r="D343" s="18" t="s">
        <v>27</v>
      </c>
      <c r="E343" s="18">
        <v>3819</v>
      </c>
      <c r="F343" s="18">
        <v>15</v>
      </c>
      <c r="G343" s="18">
        <v>0</v>
      </c>
      <c r="H343" s="18">
        <v>0</v>
      </c>
      <c r="I343" s="18">
        <f t="shared" si="45"/>
        <v>15</v>
      </c>
      <c r="J343" s="18">
        <v>0</v>
      </c>
      <c r="K343" s="66">
        <v>80</v>
      </c>
      <c r="L343" s="18">
        <v>0</v>
      </c>
      <c r="M343" s="18">
        <f t="shared" si="47"/>
        <v>0</v>
      </c>
      <c r="N343" s="66">
        <v>23</v>
      </c>
      <c r="O343" s="66">
        <v>175</v>
      </c>
      <c r="P343" s="18">
        <v>0</v>
      </c>
      <c r="Q343" s="18">
        <f t="shared" si="48"/>
        <v>0</v>
      </c>
      <c r="R343" s="66">
        <v>0</v>
      </c>
      <c r="S343" s="66">
        <v>16</v>
      </c>
      <c r="T343" s="18">
        <v>0</v>
      </c>
      <c r="U343" s="18">
        <f t="shared" si="49"/>
        <v>0</v>
      </c>
      <c r="V343" s="66">
        <v>0</v>
      </c>
      <c r="W343" s="66">
        <v>96</v>
      </c>
      <c r="X343" s="18">
        <v>0</v>
      </c>
      <c r="Y343" s="18">
        <f t="shared" si="50"/>
        <v>0</v>
      </c>
      <c r="Z343" s="66">
        <v>103</v>
      </c>
      <c r="AA343" s="66">
        <v>300</v>
      </c>
      <c r="AB343" s="18">
        <v>0</v>
      </c>
      <c r="AC343" s="10">
        <f t="shared" si="51"/>
        <v>0</v>
      </c>
      <c r="AE343">
        <v>15</v>
      </c>
      <c r="AF343">
        <f t="shared" si="46"/>
        <v>0</v>
      </c>
    </row>
    <row r="344" spans="1:32">
      <c r="A344" s="17">
        <v>338</v>
      </c>
      <c r="B344" s="18" t="s">
        <v>1617</v>
      </c>
      <c r="C344" s="7" t="s">
        <v>1096</v>
      </c>
      <c r="D344" s="18" t="s">
        <v>27</v>
      </c>
      <c r="E344" s="18">
        <v>4622</v>
      </c>
      <c r="F344" s="18">
        <v>6</v>
      </c>
      <c r="G344" s="18">
        <v>0</v>
      </c>
      <c r="H344" s="18">
        <v>0</v>
      </c>
      <c r="I344" s="18">
        <f t="shared" si="45"/>
        <v>6</v>
      </c>
      <c r="J344" s="18">
        <v>0</v>
      </c>
      <c r="K344" s="66">
        <v>80</v>
      </c>
      <c r="L344" s="18">
        <v>0</v>
      </c>
      <c r="M344" s="18">
        <f t="shared" si="47"/>
        <v>0</v>
      </c>
      <c r="N344" s="66">
        <v>19</v>
      </c>
      <c r="O344" s="66">
        <v>175</v>
      </c>
      <c r="P344" s="18">
        <v>0</v>
      </c>
      <c r="Q344" s="18">
        <f t="shared" si="48"/>
        <v>0</v>
      </c>
      <c r="R344" s="66">
        <v>0</v>
      </c>
      <c r="S344" s="66">
        <v>16</v>
      </c>
      <c r="T344" s="18">
        <v>0</v>
      </c>
      <c r="U344" s="18">
        <f t="shared" si="49"/>
        <v>0</v>
      </c>
      <c r="V344" s="66">
        <v>0</v>
      </c>
      <c r="W344" s="66">
        <v>96</v>
      </c>
      <c r="X344" s="18">
        <v>0</v>
      </c>
      <c r="Y344" s="18">
        <f t="shared" si="50"/>
        <v>0</v>
      </c>
      <c r="Z344" s="66">
        <v>133</v>
      </c>
      <c r="AA344" s="66">
        <v>300</v>
      </c>
      <c r="AB344" s="18">
        <v>0</v>
      </c>
      <c r="AC344" s="10">
        <f t="shared" si="51"/>
        <v>0</v>
      </c>
      <c r="AE344">
        <v>6</v>
      </c>
      <c r="AF344">
        <f t="shared" si="46"/>
        <v>0</v>
      </c>
    </row>
    <row r="345" spans="1:32">
      <c r="A345" s="17">
        <v>339</v>
      </c>
      <c r="B345" s="18" t="s">
        <v>1617</v>
      </c>
      <c r="C345" s="7" t="s">
        <v>1097</v>
      </c>
      <c r="D345" s="18" t="s">
        <v>27</v>
      </c>
      <c r="E345" s="18">
        <v>6028</v>
      </c>
      <c r="F345" s="18">
        <v>6</v>
      </c>
      <c r="G345" s="18">
        <v>0</v>
      </c>
      <c r="H345" s="18">
        <v>0</v>
      </c>
      <c r="I345" s="18">
        <f t="shared" si="45"/>
        <v>6</v>
      </c>
      <c r="J345" s="18">
        <v>0</v>
      </c>
      <c r="K345" s="66">
        <v>80</v>
      </c>
      <c r="L345" s="18">
        <v>0</v>
      </c>
      <c r="M345" s="18">
        <f t="shared" si="47"/>
        <v>0</v>
      </c>
      <c r="N345" s="66">
        <v>16</v>
      </c>
      <c r="O345" s="66">
        <v>175</v>
      </c>
      <c r="P345" s="18">
        <v>0</v>
      </c>
      <c r="Q345" s="18">
        <f t="shared" si="48"/>
        <v>0</v>
      </c>
      <c r="R345" s="66">
        <v>0</v>
      </c>
      <c r="S345" s="66">
        <v>16</v>
      </c>
      <c r="T345" s="18">
        <v>0</v>
      </c>
      <c r="U345" s="18">
        <f t="shared" si="49"/>
        <v>0</v>
      </c>
      <c r="V345" s="66">
        <v>0</v>
      </c>
      <c r="W345" s="66">
        <v>96</v>
      </c>
      <c r="X345" s="18">
        <v>0</v>
      </c>
      <c r="Y345" s="18">
        <f t="shared" si="50"/>
        <v>0</v>
      </c>
      <c r="Z345" s="66">
        <v>120</v>
      </c>
      <c r="AA345" s="66">
        <v>300</v>
      </c>
      <c r="AB345" s="18">
        <v>0</v>
      </c>
      <c r="AC345" s="10">
        <f t="shared" si="51"/>
        <v>0</v>
      </c>
      <c r="AE345">
        <v>6</v>
      </c>
      <c r="AF345">
        <f t="shared" si="46"/>
        <v>0</v>
      </c>
    </row>
    <row r="346" spans="1:32">
      <c r="A346" s="17">
        <v>340</v>
      </c>
      <c r="B346" s="18" t="s">
        <v>1617</v>
      </c>
      <c r="C346" s="7" t="s">
        <v>1098</v>
      </c>
      <c r="D346" s="18" t="s">
        <v>27</v>
      </c>
      <c r="E346" s="18">
        <v>7177</v>
      </c>
      <c r="F346" s="18">
        <v>16</v>
      </c>
      <c r="G346" s="18">
        <v>0</v>
      </c>
      <c r="H346" s="18">
        <v>0</v>
      </c>
      <c r="I346" s="18">
        <f t="shared" si="45"/>
        <v>16</v>
      </c>
      <c r="J346" s="18">
        <v>0</v>
      </c>
      <c r="K346" s="66">
        <v>80</v>
      </c>
      <c r="L346" s="18">
        <v>0</v>
      </c>
      <c r="M346" s="18">
        <f t="shared" si="47"/>
        <v>0</v>
      </c>
      <c r="N346" s="66">
        <v>44</v>
      </c>
      <c r="O346" s="66">
        <v>175</v>
      </c>
      <c r="P346" s="18">
        <v>0</v>
      </c>
      <c r="Q346" s="18">
        <f t="shared" si="48"/>
        <v>0</v>
      </c>
      <c r="R346" s="66">
        <v>0</v>
      </c>
      <c r="S346" s="66">
        <v>16</v>
      </c>
      <c r="T346" s="18">
        <v>0</v>
      </c>
      <c r="U346" s="18">
        <f t="shared" si="49"/>
        <v>0</v>
      </c>
      <c r="V346" s="66">
        <v>0</v>
      </c>
      <c r="W346" s="66">
        <v>96</v>
      </c>
      <c r="X346" s="18">
        <v>0</v>
      </c>
      <c r="Y346" s="18">
        <f t="shared" si="50"/>
        <v>0</v>
      </c>
      <c r="Z346" s="66">
        <v>127</v>
      </c>
      <c r="AA346" s="66">
        <v>300</v>
      </c>
      <c r="AB346" s="18">
        <v>0</v>
      </c>
      <c r="AC346" s="10">
        <f t="shared" si="51"/>
        <v>0</v>
      </c>
      <c r="AE346">
        <v>16</v>
      </c>
      <c r="AF346">
        <f t="shared" si="46"/>
        <v>0</v>
      </c>
    </row>
    <row r="347" spans="1:32">
      <c r="A347" s="17">
        <v>341</v>
      </c>
      <c r="B347" s="18" t="s">
        <v>1617</v>
      </c>
      <c r="C347" s="7" t="s">
        <v>434</v>
      </c>
      <c r="D347" s="18" t="s">
        <v>27</v>
      </c>
      <c r="E347" s="18">
        <v>14097</v>
      </c>
      <c r="F347" s="18">
        <v>4</v>
      </c>
      <c r="G347" s="18">
        <v>0</v>
      </c>
      <c r="H347" s="18">
        <v>0</v>
      </c>
      <c r="I347" s="18">
        <f t="shared" si="45"/>
        <v>4</v>
      </c>
      <c r="J347" s="18">
        <v>0</v>
      </c>
      <c r="K347" s="66">
        <v>80</v>
      </c>
      <c r="L347" s="18">
        <v>0</v>
      </c>
      <c r="M347" s="18">
        <f t="shared" si="47"/>
        <v>0</v>
      </c>
      <c r="N347" s="66">
        <v>13</v>
      </c>
      <c r="O347" s="66">
        <v>175</v>
      </c>
      <c r="P347" s="18">
        <v>0</v>
      </c>
      <c r="Q347" s="18">
        <f t="shared" si="48"/>
        <v>0</v>
      </c>
      <c r="R347" s="66">
        <v>0</v>
      </c>
      <c r="S347" s="66">
        <v>16</v>
      </c>
      <c r="T347" s="18">
        <v>0</v>
      </c>
      <c r="U347" s="18">
        <f t="shared" si="49"/>
        <v>0</v>
      </c>
      <c r="V347" s="66">
        <v>0</v>
      </c>
      <c r="W347" s="66">
        <v>96</v>
      </c>
      <c r="X347" s="18">
        <v>0</v>
      </c>
      <c r="Y347" s="18">
        <f t="shared" si="50"/>
        <v>0</v>
      </c>
      <c r="Z347" s="66">
        <v>231</v>
      </c>
      <c r="AA347" s="66">
        <v>300</v>
      </c>
      <c r="AB347" s="18">
        <v>0</v>
      </c>
      <c r="AC347" s="10">
        <f t="shared" si="51"/>
        <v>0</v>
      </c>
      <c r="AE347">
        <v>4</v>
      </c>
      <c r="AF347">
        <f t="shared" si="46"/>
        <v>0</v>
      </c>
    </row>
    <row r="348" spans="1:32">
      <c r="A348" s="17">
        <v>342</v>
      </c>
      <c r="B348" s="18" t="s">
        <v>1617</v>
      </c>
      <c r="C348" s="7" t="s">
        <v>1099</v>
      </c>
      <c r="D348" s="18" t="s">
        <v>27</v>
      </c>
      <c r="E348" s="18">
        <v>3925</v>
      </c>
      <c r="F348" s="18">
        <v>11</v>
      </c>
      <c r="G348" s="18">
        <v>0</v>
      </c>
      <c r="H348" s="18">
        <v>0</v>
      </c>
      <c r="I348" s="18">
        <f t="shared" si="45"/>
        <v>11</v>
      </c>
      <c r="J348" s="18">
        <v>0</v>
      </c>
      <c r="K348" s="66">
        <v>80</v>
      </c>
      <c r="L348" s="18">
        <v>0</v>
      </c>
      <c r="M348" s="18">
        <f t="shared" si="47"/>
        <v>0</v>
      </c>
      <c r="N348" s="66">
        <v>0</v>
      </c>
      <c r="O348" s="66">
        <v>175</v>
      </c>
      <c r="P348" s="18">
        <v>0</v>
      </c>
      <c r="Q348" s="18">
        <f t="shared" si="48"/>
        <v>0</v>
      </c>
      <c r="R348" s="66">
        <v>0</v>
      </c>
      <c r="S348" s="66">
        <v>16</v>
      </c>
      <c r="T348" s="18">
        <v>0</v>
      </c>
      <c r="U348" s="18">
        <f t="shared" si="49"/>
        <v>0</v>
      </c>
      <c r="V348" s="66">
        <v>0</v>
      </c>
      <c r="W348" s="66">
        <v>96</v>
      </c>
      <c r="X348" s="18">
        <v>0</v>
      </c>
      <c r="Y348" s="18">
        <f t="shared" si="50"/>
        <v>0</v>
      </c>
      <c r="Z348" s="66">
        <v>171</v>
      </c>
      <c r="AA348" s="66">
        <v>300</v>
      </c>
      <c r="AB348" s="18">
        <v>0</v>
      </c>
      <c r="AC348" s="10">
        <f t="shared" si="51"/>
        <v>0</v>
      </c>
      <c r="AE348">
        <v>11</v>
      </c>
      <c r="AF348">
        <f t="shared" si="46"/>
        <v>0</v>
      </c>
    </row>
    <row r="349" spans="1:32">
      <c r="A349" s="17">
        <v>343</v>
      </c>
      <c r="B349" s="18" t="s">
        <v>1617</v>
      </c>
      <c r="C349" s="7" t="s">
        <v>1100</v>
      </c>
      <c r="D349" s="18" t="s">
        <v>27</v>
      </c>
      <c r="E349" s="18">
        <v>6634</v>
      </c>
      <c r="F349" s="18">
        <v>9</v>
      </c>
      <c r="G349" s="18">
        <v>0</v>
      </c>
      <c r="H349" s="18">
        <v>0</v>
      </c>
      <c r="I349" s="18">
        <f t="shared" si="45"/>
        <v>9</v>
      </c>
      <c r="J349" s="18">
        <v>0</v>
      </c>
      <c r="K349" s="66">
        <v>80</v>
      </c>
      <c r="L349" s="18">
        <v>0</v>
      </c>
      <c r="M349" s="18">
        <f t="shared" si="47"/>
        <v>0</v>
      </c>
      <c r="N349" s="66">
        <v>24</v>
      </c>
      <c r="O349" s="66">
        <v>175</v>
      </c>
      <c r="P349" s="18">
        <v>0</v>
      </c>
      <c r="Q349" s="18">
        <f t="shared" si="48"/>
        <v>0</v>
      </c>
      <c r="R349" s="66">
        <v>36</v>
      </c>
      <c r="S349" s="66">
        <v>16</v>
      </c>
      <c r="T349" s="18">
        <v>0</v>
      </c>
      <c r="U349" s="18">
        <f t="shared" si="49"/>
        <v>6634</v>
      </c>
      <c r="V349" s="66">
        <v>89</v>
      </c>
      <c r="W349" s="66">
        <v>96</v>
      </c>
      <c r="X349" s="18">
        <v>0</v>
      </c>
      <c r="Y349" s="18">
        <f t="shared" si="50"/>
        <v>0</v>
      </c>
      <c r="Z349" s="66">
        <v>283</v>
      </c>
      <c r="AA349" s="66">
        <v>300</v>
      </c>
      <c r="AB349" s="18">
        <v>0</v>
      </c>
      <c r="AC349" s="10">
        <f t="shared" si="51"/>
        <v>0</v>
      </c>
      <c r="AE349">
        <v>9</v>
      </c>
      <c r="AF349">
        <f t="shared" si="46"/>
        <v>0</v>
      </c>
    </row>
    <row r="350" spans="1:32">
      <c r="A350" s="17">
        <v>344</v>
      </c>
      <c r="B350" s="18" t="s">
        <v>1617</v>
      </c>
      <c r="C350" s="7" t="s">
        <v>1101</v>
      </c>
      <c r="D350" s="18" t="s">
        <v>27</v>
      </c>
      <c r="E350" s="18">
        <v>7522</v>
      </c>
      <c r="F350" s="18">
        <v>3</v>
      </c>
      <c r="G350" s="18">
        <v>0</v>
      </c>
      <c r="H350" s="18">
        <v>0</v>
      </c>
      <c r="I350" s="18">
        <f t="shared" si="45"/>
        <v>3</v>
      </c>
      <c r="J350" s="18">
        <v>0</v>
      </c>
      <c r="K350" s="66">
        <v>80</v>
      </c>
      <c r="L350" s="18">
        <v>0</v>
      </c>
      <c r="M350" s="18">
        <f t="shared" si="47"/>
        <v>0</v>
      </c>
      <c r="N350" s="66">
        <v>2</v>
      </c>
      <c r="O350" s="66">
        <v>175</v>
      </c>
      <c r="P350" s="18">
        <v>0</v>
      </c>
      <c r="Q350" s="18">
        <f t="shared" si="48"/>
        <v>0</v>
      </c>
      <c r="R350" s="66">
        <v>31</v>
      </c>
      <c r="S350" s="66">
        <v>16</v>
      </c>
      <c r="T350" s="18">
        <v>0</v>
      </c>
      <c r="U350" s="18">
        <f t="shared" si="49"/>
        <v>7522</v>
      </c>
      <c r="V350" s="66">
        <v>84</v>
      </c>
      <c r="W350" s="66">
        <v>96</v>
      </c>
      <c r="X350" s="18">
        <v>0</v>
      </c>
      <c r="Y350" s="18">
        <f t="shared" si="50"/>
        <v>0</v>
      </c>
      <c r="Z350" s="66">
        <v>314</v>
      </c>
      <c r="AA350" s="66">
        <v>300</v>
      </c>
      <c r="AB350" s="18">
        <v>0</v>
      </c>
      <c r="AC350" s="10">
        <f t="shared" si="51"/>
        <v>7522</v>
      </c>
      <c r="AE350">
        <v>3</v>
      </c>
      <c r="AF350">
        <f t="shared" si="46"/>
        <v>0</v>
      </c>
    </row>
    <row r="351" spans="1:32">
      <c r="A351" s="17">
        <v>345</v>
      </c>
      <c r="B351" s="18" t="s">
        <v>1617</v>
      </c>
      <c r="C351" s="7" t="s">
        <v>1102</v>
      </c>
      <c r="D351" s="18" t="s">
        <v>27</v>
      </c>
      <c r="E351" s="18">
        <v>2248</v>
      </c>
      <c r="F351" s="18">
        <v>4</v>
      </c>
      <c r="G351" s="18">
        <v>0</v>
      </c>
      <c r="H351" s="18">
        <v>0</v>
      </c>
      <c r="I351" s="18">
        <f t="shared" si="45"/>
        <v>4</v>
      </c>
      <c r="J351" s="18">
        <v>0</v>
      </c>
      <c r="K351" s="66">
        <v>80</v>
      </c>
      <c r="L351" s="18">
        <v>0</v>
      </c>
      <c r="M351" s="18">
        <f t="shared" si="47"/>
        <v>0</v>
      </c>
      <c r="N351" s="66">
        <v>12</v>
      </c>
      <c r="O351" s="66">
        <v>175</v>
      </c>
      <c r="P351" s="18">
        <v>0</v>
      </c>
      <c r="Q351" s="18">
        <f t="shared" si="48"/>
        <v>0</v>
      </c>
      <c r="R351" s="66">
        <v>21</v>
      </c>
      <c r="S351" s="66">
        <v>16</v>
      </c>
      <c r="T351" s="18">
        <v>0</v>
      </c>
      <c r="U351" s="18">
        <f t="shared" si="49"/>
        <v>2248</v>
      </c>
      <c r="V351" s="66">
        <v>51</v>
      </c>
      <c r="W351" s="66">
        <v>96</v>
      </c>
      <c r="X351" s="18">
        <v>0</v>
      </c>
      <c r="Y351" s="18">
        <f t="shared" si="50"/>
        <v>0</v>
      </c>
      <c r="Z351" s="66">
        <v>150</v>
      </c>
      <c r="AA351" s="66">
        <v>300</v>
      </c>
      <c r="AB351" s="18">
        <v>0</v>
      </c>
      <c r="AC351" s="10">
        <f t="shared" si="51"/>
        <v>0</v>
      </c>
      <c r="AE351">
        <v>4</v>
      </c>
      <c r="AF351">
        <f t="shared" si="46"/>
        <v>0</v>
      </c>
    </row>
    <row r="352" spans="1:32">
      <c r="A352" s="17">
        <v>346</v>
      </c>
      <c r="B352" s="18" t="s">
        <v>1617</v>
      </c>
      <c r="C352" s="7" t="s">
        <v>1103</v>
      </c>
      <c r="D352" s="18" t="s">
        <v>27</v>
      </c>
      <c r="E352" s="18">
        <v>5816</v>
      </c>
      <c r="F352" s="18">
        <v>20</v>
      </c>
      <c r="G352" s="18">
        <v>0</v>
      </c>
      <c r="H352" s="18">
        <v>0</v>
      </c>
      <c r="I352" s="18">
        <f t="shared" si="45"/>
        <v>20</v>
      </c>
      <c r="J352" s="18">
        <v>0</v>
      </c>
      <c r="K352" s="66">
        <v>80</v>
      </c>
      <c r="L352" s="18">
        <v>0</v>
      </c>
      <c r="M352" s="18">
        <f t="shared" si="47"/>
        <v>0</v>
      </c>
      <c r="N352" s="66">
        <v>15</v>
      </c>
      <c r="O352" s="66">
        <v>175</v>
      </c>
      <c r="P352" s="18">
        <v>0</v>
      </c>
      <c r="Q352" s="18">
        <f t="shared" si="48"/>
        <v>0</v>
      </c>
      <c r="R352" s="66">
        <v>144</v>
      </c>
      <c r="S352" s="66">
        <v>16</v>
      </c>
      <c r="T352" s="18">
        <v>0</v>
      </c>
      <c r="U352" s="18">
        <f t="shared" si="49"/>
        <v>5816</v>
      </c>
      <c r="V352" s="66">
        <v>7</v>
      </c>
      <c r="W352" s="66">
        <v>96</v>
      </c>
      <c r="X352" s="18">
        <v>0</v>
      </c>
      <c r="Y352" s="18">
        <f t="shared" si="50"/>
        <v>0</v>
      </c>
      <c r="Z352" s="66">
        <v>187</v>
      </c>
      <c r="AA352" s="66">
        <v>300</v>
      </c>
      <c r="AB352" s="18">
        <v>0</v>
      </c>
      <c r="AC352" s="10">
        <f t="shared" si="51"/>
        <v>0</v>
      </c>
      <c r="AE352">
        <v>20</v>
      </c>
      <c r="AF352">
        <f t="shared" si="46"/>
        <v>0</v>
      </c>
    </row>
    <row r="353" spans="1:32">
      <c r="A353" s="17">
        <v>347</v>
      </c>
      <c r="B353" s="18" t="s">
        <v>1617</v>
      </c>
      <c r="C353" s="7" t="s">
        <v>567</v>
      </c>
      <c r="D353" s="18" t="s">
        <v>27</v>
      </c>
      <c r="E353" s="18">
        <v>5995</v>
      </c>
      <c r="F353" s="18">
        <v>4</v>
      </c>
      <c r="G353" s="18">
        <v>0</v>
      </c>
      <c r="H353" s="18">
        <v>0</v>
      </c>
      <c r="I353" s="18">
        <f t="shared" si="45"/>
        <v>4</v>
      </c>
      <c r="J353" s="18">
        <v>0</v>
      </c>
      <c r="K353" s="66">
        <v>80</v>
      </c>
      <c r="L353" s="18">
        <v>0</v>
      </c>
      <c r="M353" s="18">
        <f t="shared" si="47"/>
        <v>0</v>
      </c>
      <c r="N353" s="66">
        <v>14</v>
      </c>
      <c r="O353" s="66">
        <v>175</v>
      </c>
      <c r="P353" s="18">
        <v>0</v>
      </c>
      <c r="Q353" s="18">
        <f t="shared" si="48"/>
        <v>0</v>
      </c>
      <c r="R353" s="66">
        <v>100</v>
      </c>
      <c r="S353" s="66">
        <v>16</v>
      </c>
      <c r="T353" s="18">
        <v>0</v>
      </c>
      <c r="U353" s="18">
        <f t="shared" si="49"/>
        <v>5995</v>
      </c>
      <c r="V353" s="66">
        <v>5</v>
      </c>
      <c r="W353" s="66">
        <v>96</v>
      </c>
      <c r="X353" s="18">
        <v>0</v>
      </c>
      <c r="Y353" s="18">
        <f t="shared" si="50"/>
        <v>0</v>
      </c>
      <c r="Z353" s="66">
        <v>139</v>
      </c>
      <c r="AA353" s="66">
        <v>300</v>
      </c>
      <c r="AB353" s="18">
        <v>0</v>
      </c>
      <c r="AC353" s="10">
        <f t="shared" si="51"/>
        <v>0</v>
      </c>
      <c r="AE353">
        <v>4</v>
      </c>
      <c r="AF353">
        <f t="shared" si="46"/>
        <v>0</v>
      </c>
    </row>
    <row r="354" spans="1:32">
      <c r="A354" s="17">
        <v>348</v>
      </c>
      <c r="B354" s="18" t="s">
        <v>1617</v>
      </c>
      <c r="C354" s="7" t="s">
        <v>1104</v>
      </c>
      <c r="D354" s="18" t="s">
        <v>27</v>
      </c>
      <c r="E354" s="18">
        <v>7965</v>
      </c>
      <c r="F354" s="18">
        <v>11</v>
      </c>
      <c r="G354" s="18">
        <v>0</v>
      </c>
      <c r="H354" s="18">
        <v>0</v>
      </c>
      <c r="I354" s="18">
        <f t="shared" si="45"/>
        <v>11</v>
      </c>
      <c r="J354" s="18">
        <v>0</v>
      </c>
      <c r="K354" s="66">
        <v>80</v>
      </c>
      <c r="L354" s="18">
        <v>0</v>
      </c>
      <c r="M354" s="18">
        <f t="shared" si="47"/>
        <v>0</v>
      </c>
      <c r="N354" s="66">
        <v>11</v>
      </c>
      <c r="O354" s="66">
        <v>175</v>
      </c>
      <c r="P354" s="18">
        <v>0</v>
      </c>
      <c r="Q354" s="18">
        <f t="shared" si="48"/>
        <v>0</v>
      </c>
      <c r="R354" s="66">
        <v>82</v>
      </c>
      <c r="S354" s="66">
        <v>16</v>
      </c>
      <c r="T354" s="18">
        <v>0</v>
      </c>
      <c r="U354" s="18">
        <f t="shared" si="49"/>
        <v>7965</v>
      </c>
      <c r="V354" s="66">
        <v>4</v>
      </c>
      <c r="W354" s="66">
        <v>96</v>
      </c>
      <c r="X354" s="18">
        <v>0</v>
      </c>
      <c r="Y354" s="18">
        <f t="shared" si="50"/>
        <v>0</v>
      </c>
      <c r="Z354" s="66">
        <v>133</v>
      </c>
      <c r="AA354" s="66">
        <v>300</v>
      </c>
      <c r="AB354" s="18">
        <v>0</v>
      </c>
      <c r="AC354" s="10">
        <f t="shared" si="51"/>
        <v>0</v>
      </c>
      <c r="AE354">
        <v>11</v>
      </c>
      <c r="AF354">
        <f t="shared" si="46"/>
        <v>0</v>
      </c>
    </row>
    <row r="355" spans="1:32">
      <c r="A355" s="17">
        <v>349</v>
      </c>
      <c r="B355" s="18" t="s">
        <v>1617</v>
      </c>
      <c r="C355" s="7" t="s">
        <v>1105</v>
      </c>
      <c r="D355" s="18" t="s">
        <v>27</v>
      </c>
      <c r="E355" s="18">
        <v>3625</v>
      </c>
      <c r="F355" s="18">
        <v>14</v>
      </c>
      <c r="G355" s="18">
        <v>0</v>
      </c>
      <c r="H355" s="18">
        <v>0</v>
      </c>
      <c r="I355" s="18">
        <f t="shared" si="45"/>
        <v>14</v>
      </c>
      <c r="J355" s="18">
        <v>0</v>
      </c>
      <c r="K355" s="66">
        <v>80</v>
      </c>
      <c r="L355" s="18">
        <v>0</v>
      </c>
      <c r="M355" s="18">
        <f t="shared" si="47"/>
        <v>0</v>
      </c>
      <c r="N355" s="66">
        <v>14</v>
      </c>
      <c r="O355" s="66">
        <v>175</v>
      </c>
      <c r="P355" s="18">
        <v>0</v>
      </c>
      <c r="Q355" s="18">
        <f t="shared" si="48"/>
        <v>0</v>
      </c>
      <c r="R355" s="66">
        <v>108</v>
      </c>
      <c r="S355" s="66">
        <v>16</v>
      </c>
      <c r="T355" s="18">
        <v>0</v>
      </c>
      <c r="U355" s="18">
        <f t="shared" si="49"/>
        <v>3625</v>
      </c>
      <c r="V355" s="66">
        <v>6</v>
      </c>
      <c r="W355" s="66">
        <v>96</v>
      </c>
      <c r="X355" s="18">
        <v>0</v>
      </c>
      <c r="Y355" s="18">
        <f t="shared" si="50"/>
        <v>0</v>
      </c>
      <c r="Z355" s="66">
        <v>171</v>
      </c>
      <c r="AA355" s="66">
        <v>300</v>
      </c>
      <c r="AB355" s="18">
        <v>0</v>
      </c>
      <c r="AC355" s="10">
        <f t="shared" si="51"/>
        <v>0</v>
      </c>
      <c r="AE355">
        <v>14</v>
      </c>
      <c r="AF355">
        <f t="shared" si="46"/>
        <v>0</v>
      </c>
    </row>
    <row r="356" spans="1:32">
      <c r="A356" s="17">
        <v>350</v>
      </c>
      <c r="B356" s="18" t="s">
        <v>1617</v>
      </c>
      <c r="C356" s="7" t="s">
        <v>1106</v>
      </c>
      <c r="D356" s="18" t="s">
        <v>27</v>
      </c>
      <c r="E356" s="18">
        <v>6111</v>
      </c>
      <c r="F356" s="18">
        <v>6</v>
      </c>
      <c r="G356" s="18">
        <v>0</v>
      </c>
      <c r="H356" s="18">
        <v>0</v>
      </c>
      <c r="I356" s="18">
        <f t="shared" si="45"/>
        <v>6</v>
      </c>
      <c r="J356" s="18">
        <v>0</v>
      </c>
      <c r="K356" s="66">
        <v>80</v>
      </c>
      <c r="L356" s="18">
        <v>0</v>
      </c>
      <c r="M356" s="18">
        <f t="shared" si="47"/>
        <v>0</v>
      </c>
      <c r="N356" s="66">
        <v>9</v>
      </c>
      <c r="O356" s="66">
        <v>175</v>
      </c>
      <c r="P356" s="18">
        <v>0</v>
      </c>
      <c r="Q356" s="18">
        <f t="shared" si="48"/>
        <v>0</v>
      </c>
      <c r="R356" s="66">
        <v>54</v>
      </c>
      <c r="S356" s="66">
        <v>16</v>
      </c>
      <c r="T356" s="18">
        <v>0</v>
      </c>
      <c r="U356" s="18">
        <f t="shared" si="49"/>
        <v>6111</v>
      </c>
      <c r="V356" s="66">
        <v>3</v>
      </c>
      <c r="W356" s="66">
        <v>96</v>
      </c>
      <c r="X356" s="18">
        <v>0</v>
      </c>
      <c r="Y356" s="18">
        <f t="shared" si="50"/>
        <v>0</v>
      </c>
      <c r="Z356" s="66">
        <v>107</v>
      </c>
      <c r="AA356" s="66">
        <v>300</v>
      </c>
      <c r="AB356" s="18">
        <v>0</v>
      </c>
      <c r="AC356" s="10">
        <f t="shared" si="51"/>
        <v>0</v>
      </c>
      <c r="AE356">
        <v>6</v>
      </c>
      <c r="AF356">
        <f t="shared" si="46"/>
        <v>0</v>
      </c>
    </row>
    <row r="357" spans="1:32">
      <c r="A357" s="17">
        <v>351</v>
      </c>
      <c r="B357" s="18" t="s">
        <v>1617</v>
      </c>
      <c r="C357" s="7" t="s">
        <v>1107</v>
      </c>
      <c r="D357" s="18" t="s">
        <v>27</v>
      </c>
      <c r="E357" s="18">
        <v>3781</v>
      </c>
      <c r="F357" s="18">
        <v>8</v>
      </c>
      <c r="G357" s="18">
        <v>0</v>
      </c>
      <c r="H357" s="18">
        <v>0</v>
      </c>
      <c r="I357" s="18">
        <f t="shared" si="45"/>
        <v>8</v>
      </c>
      <c r="J357" s="18">
        <v>0</v>
      </c>
      <c r="K357" s="66">
        <v>80</v>
      </c>
      <c r="L357" s="18">
        <v>0</v>
      </c>
      <c r="M357" s="18">
        <f t="shared" si="47"/>
        <v>0</v>
      </c>
      <c r="N357" s="66">
        <v>11</v>
      </c>
      <c r="O357" s="66">
        <v>175</v>
      </c>
      <c r="P357" s="18">
        <v>0</v>
      </c>
      <c r="Q357" s="18">
        <f t="shared" si="48"/>
        <v>0</v>
      </c>
      <c r="R357" s="66">
        <v>61</v>
      </c>
      <c r="S357" s="66">
        <v>16</v>
      </c>
      <c r="T357" s="18">
        <v>0</v>
      </c>
      <c r="U357" s="18">
        <f t="shared" si="49"/>
        <v>3781</v>
      </c>
      <c r="V357" s="66">
        <v>4</v>
      </c>
      <c r="W357" s="66">
        <v>96</v>
      </c>
      <c r="X357" s="18">
        <v>0</v>
      </c>
      <c r="Y357" s="18">
        <f t="shared" si="50"/>
        <v>0</v>
      </c>
      <c r="Z357" s="66">
        <v>130</v>
      </c>
      <c r="AA357" s="66">
        <v>300</v>
      </c>
      <c r="AB357" s="18">
        <v>0</v>
      </c>
      <c r="AC357" s="10">
        <f t="shared" si="51"/>
        <v>0</v>
      </c>
      <c r="AE357">
        <v>8</v>
      </c>
      <c r="AF357">
        <f t="shared" si="46"/>
        <v>0</v>
      </c>
    </row>
    <row r="358" spans="1:32">
      <c r="A358" s="17">
        <v>352</v>
      </c>
      <c r="B358" s="18" t="s">
        <v>1617</v>
      </c>
      <c r="C358" s="7" t="s">
        <v>1108</v>
      </c>
      <c r="D358" s="18" t="s">
        <v>27</v>
      </c>
      <c r="E358" s="18">
        <v>4311</v>
      </c>
      <c r="F358" s="18">
        <v>12</v>
      </c>
      <c r="G358" s="18">
        <v>0</v>
      </c>
      <c r="H358" s="18">
        <v>0</v>
      </c>
      <c r="I358" s="18">
        <f t="shared" si="45"/>
        <v>12</v>
      </c>
      <c r="J358" s="18">
        <v>0</v>
      </c>
      <c r="K358" s="66">
        <v>80</v>
      </c>
      <c r="L358" s="18">
        <v>0</v>
      </c>
      <c r="M358" s="18">
        <f t="shared" si="47"/>
        <v>0</v>
      </c>
      <c r="N358" s="66">
        <v>17</v>
      </c>
      <c r="O358" s="66">
        <v>175</v>
      </c>
      <c r="P358" s="18">
        <v>0</v>
      </c>
      <c r="Q358" s="18">
        <f t="shared" si="48"/>
        <v>0</v>
      </c>
      <c r="R358" s="66">
        <v>101</v>
      </c>
      <c r="S358" s="66">
        <v>16</v>
      </c>
      <c r="T358" s="18">
        <v>0</v>
      </c>
      <c r="U358" s="18">
        <f t="shared" si="49"/>
        <v>4311</v>
      </c>
      <c r="V358" s="66">
        <v>6</v>
      </c>
      <c r="W358" s="66">
        <v>96</v>
      </c>
      <c r="X358" s="18">
        <v>0</v>
      </c>
      <c r="Y358" s="18">
        <f t="shared" si="50"/>
        <v>0</v>
      </c>
      <c r="Z358" s="66">
        <v>203</v>
      </c>
      <c r="AA358" s="66">
        <v>300</v>
      </c>
      <c r="AB358" s="18">
        <v>0</v>
      </c>
      <c r="AC358" s="10">
        <f t="shared" si="51"/>
        <v>0</v>
      </c>
      <c r="AE358">
        <v>12</v>
      </c>
      <c r="AF358">
        <f t="shared" si="46"/>
        <v>0</v>
      </c>
    </row>
    <row r="359" spans="1:32">
      <c r="A359" s="17">
        <v>353</v>
      </c>
      <c r="B359" s="18" t="s">
        <v>1617</v>
      </c>
      <c r="C359" s="7" t="s">
        <v>1109</v>
      </c>
      <c r="D359" s="18" t="s">
        <v>27</v>
      </c>
      <c r="E359" s="18">
        <v>7201</v>
      </c>
      <c r="F359" s="18">
        <v>3</v>
      </c>
      <c r="G359" s="18">
        <v>0</v>
      </c>
      <c r="H359" s="18">
        <v>0</v>
      </c>
      <c r="I359" s="18">
        <f t="shared" si="45"/>
        <v>3</v>
      </c>
      <c r="J359" s="18">
        <v>0</v>
      </c>
      <c r="K359" s="66">
        <v>80</v>
      </c>
      <c r="L359" s="18">
        <v>0</v>
      </c>
      <c r="M359" s="18">
        <f t="shared" si="47"/>
        <v>0</v>
      </c>
      <c r="N359" s="66">
        <v>6</v>
      </c>
      <c r="O359" s="66">
        <v>175</v>
      </c>
      <c r="P359" s="18">
        <v>0</v>
      </c>
      <c r="Q359" s="18">
        <f t="shared" si="48"/>
        <v>0</v>
      </c>
      <c r="R359" s="66">
        <v>83</v>
      </c>
      <c r="S359" s="66">
        <v>16</v>
      </c>
      <c r="T359" s="18">
        <v>0</v>
      </c>
      <c r="U359" s="18">
        <f t="shared" si="49"/>
        <v>7201</v>
      </c>
      <c r="V359" s="66">
        <v>1</v>
      </c>
      <c r="W359" s="66">
        <v>96</v>
      </c>
      <c r="X359" s="18">
        <v>0</v>
      </c>
      <c r="Y359" s="18">
        <f t="shared" si="50"/>
        <v>0</v>
      </c>
      <c r="Z359" s="66">
        <v>74</v>
      </c>
      <c r="AA359" s="66">
        <v>300</v>
      </c>
      <c r="AB359" s="18">
        <v>0</v>
      </c>
      <c r="AC359" s="10">
        <f t="shared" si="51"/>
        <v>0</v>
      </c>
      <c r="AE359">
        <v>3</v>
      </c>
      <c r="AF359">
        <f t="shared" si="46"/>
        <v>0</v>
      </c>
    </row>
    <row r="360" spans="1:32">
      <c r="A360" s="17">
        <v>354</v>
      </c>
      <c r="B360" s="18" t="s">
        <v>1617</v>
      </c>
      <c r="C360" s="7" t="s">
        <v>1110</v>
      </c>
      <c r="D360" s="18" t="s">
        <v>27</v>
      </c>
      <c r="E360" s="18">
        <v>2993</v>
      </c>
      <c r="F360" s="18">
        <v>8</v>
      </c>
      <c r="G360" s="18">
        <v>0</v>
      </c>
      <c r="H360" s="18">
        <v>0</v>
      </c>
      <c r="I360" s="18">
        <f t="shared" si="45"/>
        <v>8</v>
      </c>
      <c r="J360" s="18">
        <v>0</v>
      </c>
      <c r="K360" s="66">
        <v>80</v>
      </c>
      <c r="L360" s="18">
        <v>0</v>
      </c>
      <c r="M360" s="18">
        <f t="shared" si="47"/>
        <v>0</v>
      </c>
      <c r="N360" s="66">
        <v>6</v>
      </c>
      <c r="O360" s="66">
        <v>175</v>
      </c>
      <c r="P360" s="18">
        <v>0</v>
      </c>
      <c r="Q360" s="18">
        <f t="shared" si="48"/>
        <v>0</v>
      </c>
      <c r="R360" s="66">
        <v>30</v>
      </c>
      <c r="S360" s="66">
        <v>16</v>
      </c>
      <c r="T360" s="18">
        <v>0</v>
      </c>
      <c r="U360" s="18">
        <f t="shared" si="49"/>
        <v>2993</v>
      </c>
      <c r="V360" s="66">
        <v>4</v>
      </c>
      <c r="W360" s="66">
        <v>96</v>
      </c>
      <c r="X360" s="18">
        <v>0</v>
      </c>
      <c r="Y360" s="18">
        <f t="shared" si="50"/>
        <v>0</v>
      </c>
      <c r="Z360" s="66">
        <v>75</v>
      </c>
      <c r="AA360" s="66">
        <v>300</v>
      </c>
      <c r="AB360" s="18">
        <v>0</v>
      </c>
      <c r="AC360" s="10">
        <f t="shared" si="51"/>
        <v>0</v>
      </c>
      <c r="AE360">
        <v>8</v>
      </c>
      <c r="AF360">
        <f t="shared" si="46"/>
        <v>0</v>
      </c>
    </row>
    <row r="361" spans="1:32">
      <c r="A361" s="17">
        <v>355</v>
      </c>
      <c r="B361" s="18" t="s">
        <v>1617</v>
      </c>
      <c r="C361" s="7" t="s">
        <v>1111</v>
      </c>
      <c r="D361" s="18" t="s">
        <v>27</v>
      </c>
      <c r="E361" s="18">
        <v>2428</v>
      </c>
      <c r="F361" s="18">
        <v>15</v>
      </c>
      <c r="G361" s="18">
        <v>0</v>
      </c>
      <c r="H361" s="18">
        <v>0</v>
      </c>
      <c r="I361" s="18">
        <f t="shared" si="45"/>
        <v>15</v>
      </c>
      <c r="J361" s="18">
        <v>0</v>
      </c>
      <c r="K361" s="66">
        <v>80</v>
      </c>
      <c r="L361" s="18">
        <v>0</v>
      </c>
      <c r="M361" s="18">
        <f t="shared" si="47"/>
        <v>0</v>
      </c>
      <c r="N361" s="66">
        <v>10</v>
      </c>
      <c r="O361" s="66">
        <v>175</v>
      </c>
      <c r="P361" s="18">
        <v>0</v>
      </c>
      <c r="Q361" s="18">
        <f t="shared" si="48"/>
        <v>0</v>
      </c>
      <c r="R361" s="66">
        <v>108</v>
      </c>
      <c r="S361" s="66">
        <v>16</v>
      </c>
      <c r="T361" s="18">
        <v>0</v>
      </c>
      <c r="U361" s="18">
        <f t="shared" si="49"/>
        <v>2428</v>
      </c>
      <c r="V361" s="66">
        <v>6</v>
      </c>
      <c r="W361" s="66">
        <v>96</v>
      </c>
      <c r="X361" s="18">
        <v>0</v>
      </c>
      <c r="Y361" s="18">
        <f t="shared" si="50"/>
        <v>0</v>
      </c>
      <c r="Z361" s="66">
        <v>120</v>
      </c>
      <c r="AA361" s="66">
        <v>300</v>
      </c>
      <c r="AB361" s="18">
        <v>0</v>
      </c>
      <c r="AC361" s="10">
        <f t="shared" si="51"/>
        <v>0</v>
      </c>
      <c r="AE361">
        <v>15</v>
      </c>
      <c r="AF361">
        <f t="shared" si="46"/>
        <v>0</v>
      </c>
    </row>
    <row r="362" spans="1:32">
      <c r="A362" s="17">
        <v>356</v>
      </c>
      <c r="B362" s="18" t="s">
        <v>1617</v>
      </c>
      <c r="C362" s="7" t="s">
        <v>1112</v>
      </c>
      <c r="D362" s="18" t="s">
        <v>27</v>
      </c>
      <c r="E362" s="18">
        <v>9452</v>
      </c>
      <c r="F362" s="18">
        <v>26</v>
      </c>
      <c r="G362" s="18">
        <v>0</v>
      </c>
      <c r="H362" s="18">
        <v>0</v>
      </c>
      <c r="I362" s="18">
        <f t="shared" si="45"/>
        <v>26</v>
      </c>
      <c r="J362" s="18">
        <v>0</v>
      </c>
      <c r="K362" s="66">
        <v>80</v>
      </c>
      <c r="L362" s="18">
        <v>0</v>
      </c>
      <c r="M362" s="18">
        <f t="shared" si="47"/>
        <v>0</v>
      </c>
      <c r="N362" s="66">
        <v>8</v>
      </c>
      <c r="O362" s="66">
        <v>175</v>
      </c>
      <c r="P362" s="18">
        <v>0</v>
      </c>
      <c r="Q362" s="18">
        <f t="shared" si="48"/>
        <v>0</v>
      </c>
      <c r="R362" s="66">
        <v>47</v>
      </c>
      <c r="S362" s="66">
        <v>16</v>
      </c>
      <c r="T362" s="18">
        <v>0</v>
      </c>
      <c r="U362" s="18">
        <f t="shared" si="49"/>
        <v>9452</v>
      </c>
      <c r="V362" s="66">
        <v>96</v>
      </c>
      <c r="W362" s="66">
        <v>96</v>
      </c>
      <c r="X362" s="18">
        <v>0</v>
      </c>
      <c r="Y362" s="18">
        <f t="shared" si="50"/>
        <v>0</v>
      </c>
      <c r="Z362" s="66">
        <v>385</v>
      </c>
      <c r="AA362" s="66">
        <v>300</v>
      </c>
      <c r="AB362" s="18">
        <v>0</v>
      </c>
      <c r="AC362" s="10">
        <f t="shared" si="51"/>
        <v>9452</v>
      </c>
      <c r="AE362">
        <v>26</v>
      </c>
      <c r="AF362">
        <f t="shared" si="46"/>
        <v>0</v>
      </c>
    </row>
    <row r="363" spans="1:32">
      <c r="A363" s="17">
        <v>357</v>
      </c>
      <c r="B363" s="18" t="s">
        <v>1617</v>
      </c>
      <c r="C363" s="7" t="s">
        <v>1113</v>
      </c>
      <c r="D363" s="18" t="s">
        <v>27</v>
      </c>
      <c r="E363" s="18">
        <v>4389</v>
      </c>
      <c r="F363" s="18">
        <v>19</v>
      </c>
      <c r="G363" s="18">
        <v>0</v>
      </c>
      <c r="H363" s="18">
        <v>0</v>
      </c>
      <c r="I363" s="18">
        <f t="shared" si="45"/>
        <v>19</v>
      </c>
      <c r="J363" s="18">
        <v>0</v>
      </c>
      <c r="K363" s="66">
        <v>80</v>
      </c>
      <c r="L363" s="18">
        <v>0</v>
      </c>
      <c r="M363" s="18">
        <f t="shared" si="47"/>
        <v>0</v>
      </c>
      <c r="N363" s="66">
        <v>14</v>
      </c>
      <c r="O363" s="66">
        <v>175</v>
      </c>
      <c r="P363" s="18">
        <v>0</v>
      </c>
      <c r="Q363" s="18">
        <f t="shared" si="48"/>
        <v>0</v>
      </c>
      <c r="R363" s="66">
        <v>57</v>
      </c>
      <c r="S363" s="66">
        <v>16</v>
      </c>
      <c r="T363" s="18">
        <v>0</v>
      </c>
      <c r="U363" s="18">
        <f t="shared" si="49"/>
        <v>4389</v>
      </c>
      <c r="V363" s="66">
        <v>105</v>
      </c>
      <c r="W363" s="66">
        <v>96</v>
      </c>
      <c r="X363" s="18">
        <v>0</v>
      </c>
      <c r="Y363" s="18">
        <f t="shared" si="50"/>
        <v>4389</v>
      </c>
      <c r="Z363" s="66">
        <v>453</v>
      </c>
      <c r="AA363" s="66">
        <v>300</v>
      </c>
      <c r="AB363" s="18">
        <v>0</v>
      </c>
      <c r="AC363" s="10">
        <f t="shared" si="51"/>
        <v>4389</v>
      </c>
      <c r="AE363">
        <v>19</v>
      </c>
      <c r="AF363">
        <f t="shared" si="46"/>
        <v>0</v>
      </c>
    </row>
    <row r="364" spans="1:32">
      <c r="A364" s="17">
        <v>358</v>
      </c>
      <c r="B364" s="18" t="s">
        <v>1617</v>
      </c>
      <c r="C364" s="7" t="s">
        <v>1114</v>
      </c>
      <c r="D364" s="18" t="s">
        <v>27</v>
      </c>
      <c r="E364" s="18">
        <v>5108</v>
      </c>
      <c r="F364" s="18">
        <v>19</v>
      </c>
      <c r="G364" s="18">
        <v>0</v>
      </c>
      <c r="H364" s="18">
        <v>0</v>
      </c>
      <c r="I364" s="18">
        <f t="shared" si="45"/>
        <v>19</v>
      </c>
      <c r="J364" s="18">
        <v>0</v>
      </c>
      <c r="K364" s="66">
        <v>80</v>
      </c>
      <c r="L364" s="18">
        <v>0</v>
      </c>
      <c r="M364" s="18">
        <f t="shared" si="47"/>
        <v>0</v>
      </c>
      <c r="N364" s="66">
        <v>2</v>
      </c>
      <c r="O364" s="66">
        <v>175</v>
      </c>
      <c r="P364" s="18">
        <v>0</v>
      </c>
      <c r="Q364" s="18">
        <f t="shared" si="48"/>
        <v>0</v>
      </c>
      <c r="R364" s="66">
        <v>52</v>
      </c>
      <c r="S364" s="66">
        <v>16</v>
      </c>
      <c r="T364" s="18">
        <v>0</v>
      </c>
      <c r="U364" s="18">
        <f t="shared" si="49"/>
        <v>5108</v>
      </c>
      <c r="V364" s="66">
        <v>100</v>
      </c>
      <c r="W364" s="66">
        <v>96</v>
      </c>
      <c r="X364" s="18">
        <v>0</v>
      </c>
      <c r="Y364" s="18">
        <f t="shared" si="50"/>
        <v>5108</v>
      </c>
      <c r="Z364" s="66">
        <v>604</v>
      </c>
      <c r="AA364" s="66">
        <v>300</v>
      </c>
      <c r="AB364" s="18">
        <v>0</v>
      </c>
      <c r="AC364" s="10">
        <f t="shared" si="51"/>
        <v>5108</v>
      </c>
      <c r="AE364">
        <v>19</v>
      </c>
      <c r="AF364">
        <f t="shared" si="46"/>
        <v>0</v>
      </c>
    </row>
    <row r="365" spans="1:32">
      <c r="A365" s="17">
        <v>359</v>
      </c>
      <c r="B365" s="18" t="s">
        <v>1617</v>
      </c>
      <c r="C365" s="7" t="s">
        <v>1115</v>
      </c>
      <c r="D365" s="18" t="s">
        <v>27</v>
      </c>
      <c r="E365" s="18">
        <v>5580</v>
      </c>
      <c r="F365" s="18">
        <v>25</v>
      </c>
      <c r="G365" s="18">
        <v>0</v>
      </c>
      <c r="H365" s="18">
        <v>0</v>
      </c>
      <c r="I365" s="18">
        <f t="shared" si="45"/>
        <v>25</v>
      </c>
      <c r="J365" s="18">
        <v>0</v>
      </c>
      <c r="K365" s="66">
        <v>80</v>
      </c>
      <c r="L365" s="18">
        <v>0</v>
      </c>
      <c r="M365" s="18">
        <f t="shared" si="47"/>
        <v>0</v>
      </c>
      <c r="N365" s="66">
        <v>8</v>
      </c>
      <c r="O365" s="66">
        <v>175</v>
      </c>
      <c r="P365" s="18">
        <v>0</v>
      </c>
      <c r="Q365" s="18">
        <f t="shared" si="48"/>
        <v>0</v>
      </c>
      <c r="R365" s="66">
        <v>46</v>
      </c>
      <c r="S365" s="66">
        <v>16</v>
      </c>
      <c r="T365" s="18">
        <v>0</v>
      </c>
      <c r="U365" s="18">
        <f t="shared" si="49"/>
        <v>5580</v>
      </c>
      <c r="V365" s="66">
        <v>79</v>
      </c>
      <c r="W365" s="66">
        <v>96</v>
      </c>
      <c r="X365" s="18">
        <v>0</v>
      </c>
      <c r="Y365" s="18">
        <f t="shared" si="50"/>
        <v>0</v>
      </c>
      <c r="Z365" s="66">
        <v>677</v>
      </c>
      <c r="AA365" s="66">
        <v>300</v>
      </c>
      <c r="AB365" s="18">
        <v>0</v>
      </c>
      <c r="AC365" s="10">
        <f t="shared" si="51"/>
        <v>5580</v>
      </c>
      <c r="AE365">
        <v>25</v>
      </c>
      <c r="AF365">
        <f t="shared" si="46"/>
        <v>0</v>
      </c>
    </row>
    <row r="366" spans="1:32">
      <c r="A366" s="17">
        <v>360</v>
      </c>
      <c r="B366" s="18" t="s">
        <v>1617</v>
      </c>
      <c r="C366" s="7" t="s">
        <v>567</v>
      </c>
      <c r="D366" s="18" t="s">
        <v>27</v>
      </c>
      <c r="E366" s="18">
        <v>4094</v>
      </c>
      <c r="F366" s="18">
        <v>7</v>
      </c>
      <c r="G366" s="18">
        <v>0</v>
      </c>
      <c r="H366" s="18">
        <v>0</v>
      </c>
      <c r="I366" s="18">
        <f t="shared" si="45"/>
        <v>7</v>
      </c>
      <c r="J366" s="18">
        <v>0</v>
      </c>
      <c r="K366" s="66">
        <v>80</v>
      </c>
      <c r="L366" s="18">
        <v>0</v>
      </c>
      <c r="M366" s="18">
        <f t="shared" si="47"/>
        <v>0</v>
      </c>
      <c r="N366" s="66">
        <v>14</v>
      </c>
      <c r="O366" s="66">
        <v>175</v>
      </c>
      <c r="P366" s="18">
        <v>0</v>
      </c>
      <c r="Q366" s="18">
        <f t="shared" si="48"/>
        <v>0</v>
      </c>
      <c r="R366" s="66">
        <v>18</v>
      </c>
      <c r="S366" s="66">
        <v>16</v>
      </c>
      <c r="T366" s="18">
        <v>0</v>
      </c>
      <c r="U366" s="18">
        <f t="shared" si="49"/>
        <v>4094</v>
      </c>
      <c r="V366" s="66">
        <v>48</v>
      </c>
      <c r="W366" s="66">
        <v>96</v>
      </c>
      <c r="X366" s="18">
        <v>0</v>
      </c>
      <c r="Y366" s="18">
        <f t="shared" si="50"/>
        <v>0</v>
      </c>
      <c r="Z366" s="66">
        <v>126</v>
      </c>
      <c r="AA366" s="66">
        <v>300</v>
      </c>
      <c r="AB366" s="18">
        <v>0</v>
      </c>
      <c r="AC366" s="10">
        <f t="shared" si="51"/>
        <v>0</v>
      </c>
      <c r="AE366">
        <v>7</v>
      </c>
      <c r="AF366">
        <f t="shared" si="46"/>
        <v>0</v>
      </c>
    </row>
    <row r="367" spans="1:32">
      <c r="A367" s="17">
        <v>361</v>
      </c>
      <c r="B367" s="18" t="s">
        <v>1617</v>
      </c>
      <c r="C367" s="7" t="s">
        <v>1116</v>
      </c>
      <c r="D367" s="18" t="s">
        <v>27</v>
      </c>
      <c r="E367" s="18">
        <v>3748</v>
      </c>
      <c r="F367" s="18">
        <v>6</v>
      </c>
      <c r="G367" s="18">
        <v>0</v>
      </c>
      <c r="H367" s="18">
        <v>0</v>
      </c>
      <c r="I367" s="18">
        <f t="shared" si="45"/>
        <v>6</v>
      </c>
      <c r="J367" s="18">
        <v>0</v>
      </c>
      <c r="K367" s="66">
        <v>80</v>
      </c>
      <c r="L367" s="18">
        <v>0</v>
      </c>
      <c r="M367" s="18">
        <f t="shared" si="47"/>
        <v>0</v>
      </c>
      <c r="N367" s="66">
        <v>14</v>
      </c>
      <c r="O367" s="66">
        <v>175</v>
      </c>
      <c r="P367" s="18">
        <v>0</v>
      </c>
      <c r="Q367" s="18">
        <f t="shared" si="48"/>
        <v>0</v>
      </c>
      <c r="R367" s="66">
        <v>12</v>
      </c>
      <c r="S367" s="66">
        <v>16</v>
      </c>
      <c r="T367" s="18">
        <v>0</v>
      </c>
      <c r="U367" s="18">
        <f t="shared" si="49"/>
        <v>0</v>
      </c>
      <c r="V367" s="66">
        <v>39</v>
      </c>
      <c r="W367" s="66">
        <v>96</v>
      </c>
      <c r="X367" s="18">
        <v>0</v>
      </c>
      <c r="Y367" s="18">
        <f t="shared" si="50"/>
        <v>0</v>
      </c>
      <c r="Z367" s="66">
        <v>174</v>
      </c>
      <c r="AA367" s="66">
        <v>300</v>
      </c>
      <c r="AB367" s="18">
        <v>0</v>
      </c>
      <c r="AC367" s="10">
        <f t="shared" si="51"/>
        <v>0</v>
      </c>
      <c r="AE367">
        <v>6</v>
      </c>
      <c r="AF367">
        <f t="shared" si="46"/>
        <v>0</v>
      </c>
    </row>
    <row r="368" spans="1:32">
      <c r="A368" s="17">
        <v>362</v>
      </c>
      <c r="B368" s="18" t="s">
        <v>1617</v>
      </c>
      <c r="C368" s="7" t="s">
        <v>1117</v>
      </c>
      <c r="D368" s="18" t="s">
        <v>27</v>
      </c>
      <c r="E368" s="18">
        <v>2569</v>
      </c>
      <c r="F368" s="18">
        <v>24</v>
      </c>
      <c r="G368" s="18">
        <v>0</v>
      </c>
      <c r="H368" s="18">
        <v>0</v>
      </c>
      <c r="I368" s="18">
        <f t="shared" si="45"/>
        <v>24</v>
      </c>
      <c r="J368" s="18">
        <v>0</v>
      </c>
      <c r="K368" s="66">
        <v>80</v>
      </c>
      <c r="L368" s="18">
        <v>0</v>
      </c>
      <c r="M368" s="18">
        <f t="shared" si="47"/>
        <v>0</v>
      </c>
      <c r="N368" s="66">
        <v>6</v>
      </c>
      <c r="O368" s="66">
        <v>175</v>
      </c>
      <c r="P368" s="18">
        <v>0</v>
      </c>
      <c r="Q368" s="18">
        <f t="shared" si="48"/>
        <v>0</v>
      </c>
      <c r="R368" s="66">
        <v>24</v>
      </c>
      <c r="S368" s="66">
        <v>16</v>
      </c>
      <c r="T368" s="18">
        <v>0</v>
      </c>
      <c r="U368" s="18">
        <f t="shared" si="49"/>
        <v>2569</v>
      </c>
      <c r="V368" s="66">
        <v>56</v>
      </c>
      <c r="W368" s="66">
        <v>96</v>
      </c>
      <c r="X368" s="18">
        <v>0</v>
      </c>
      <c r="Y368" s="18">
        <f t="shared" si="50"/>
        <v>0</v>
      </c>
      <c r="Z368" s="66">
        <v>655</v>
      </c>
      <c r="AA368" s="66">
        <v>300</v>
      </c>
      <c r="AB368" s="18">
        <v>0</v>
      </c>
      <c r="AC368" s="10">
        <f t="shared" si="51"/>
        <v>2569</v>
      </c>
      <c r="AE368">
        <v>24</v>
      </c>
      <c r="AF368">
        <f t="shared" si="46"/>
        <v>0</v>
      </c>
    </row>
    <row r="369" spans="1:32">
      <c r="A369" s="17">
        <v>363</v>
      </c>
      <c r="B369" s="18" t="s">
        <v>1617</v>
      </c>
      <c r="C369" s="7" t="s">
        <v>1013</v>
      </c>
      <c r="D369" s="18" t="s">
        <v>27</v>
      </c>
      <c r="E369" s="18">
        <v>10073</v>
      </c>
      <c r="F369" s="18">
        <v>15</v>
      </c>
      <c r="G369" s="18">
        <v>0</v>
      </c>
      <c r="H369" s="18">
        <v>0</v>
      </c>
      <c r="I369" s="18">
        <f t="shared" si="45"/>
        <v>15</v>
      </c>
      <c r="J369" s="18">
        <v>0</v>
      </c>
      <c r="K369" s="66">
        <v>80</v>
      </c>
      <c r="L369" s="18">
        <v>0</v>
      </c>
      <c r="M369" s="18">
        <f t="shared" si="47"/>
        <v>0</v>
      </c>
      <c r="N369" s="66">
        <v>2</v>
      </c>
      <c r="O369" s="66">
        <v>175</v>
      </c>
      <c r="P369" s="18">
        <v>0</v>
      </c>
      <c r="Q369" s="18">
        <f t="shared" si="48"/>
        <v>0</v>
      </c>
      <c r="R369" s="66">
        <v>43</v>
      </c>
      <c r="S369" s="66">
        <v>16</v>
      </c>
      <c r="T369" s="18">
        <v>0</v>
      </c>
      <c r="U369" s="18">
        <f t="shared" si="49"/>
        <v>10073</v>
      </c>
      <c r="V369" s="66">
        <v>80</v>
      </c>
      <c r="W369" s="66">
        <v>96</v>
      </c>
      <c r="X369" s="18">
        <v>0</v>
      </c>
      <c r="Y369" s="18">
        <f t="shared" si="50"/>
        <v>0</v>
      </c>
      <c r="Z369" s="66">
        <v>312</v>
      </c>
      <c r="AA369" s="66">
        <v>300</v>
      </c>
      <c r="AB369" s="18">
        <v>0</v>
      </c>
      <c r="AC369" s="10">
        <f t="shared" si="51"/>
        <v>10073</v>
      </c>
      <c r="AE369">
        <v>15</v>
      </c>
      <c r="AF369">
        <f t="shared" si="46"/>
        <v>0</v>
      </c>
    </row>
    <row r="370" spans="1:32">
      <c r="A370" s="17">
        <v>364</v>
      </c>
      <c r="B370" s="18" t="s">
        <v>1617</v>
      </c>
      <c r="C370" s="7" t="s">
        <v>1118</v>
      </c>
      <c r="D370" s="18" t="s">
        <v>27</v>
      </c>
      <c r="E370" s="18">
        <v>3302</v>
      </c>
      <c r="F370" s="18">
        <v>10</v>
      </c>
      <c r="G370" s="18">
        <v>0</v>
      </c>
      <c r="H370" s="18">
        <v>0</v>
      </c>
      <c r="I370" s="18">
        <f t="shared" si="45"/>
        <v>10</v>
      </c>
      <c r="J370" s="18">
        <v>0</v>
      </c>
      <c r="K370" s="66">
        <v>80</v>
      </c>
      <c r="L370" s="18">
        <v>0</v>
      </c>
      <c r="M370" s="18">
        <f t="shared" si="47"/>
        <v>0</v>
      </c>
      <c r="N370" s="66">
        <v>8</v>
      </c>
      <c r="O370" s="66">
        <v>175</v>
      </c>
      <c r="P370" s="18">
        <v>0</v>
      </c>
      <c r="Q370" s="18">
        <f t="shared" si="48"/>
        <v>0</v>
      </c>
      <c r="R370" s="66">
        <v>25</v>
      </c>
      <c r="S370" s="66">
        <v>16</v>
      </c>
      <c r="T370" s="18">
        <v>0</v>
      </c>
      <c r="U370" s="18">
        <f t="shared" si="49"/>
        <v>3302</v>
      </c>
      <c r="V370" s="66">
        <v>54</v>
      </c>
      <c r="W370" s="66">
        <v>96</v>
      </c>
      <c r="X370" s="18">
        <v>0</v>
      </c>
      <c r="Y370" s="18">
        <f t="shared" si="50"/>
        <v>0</v>
      </c>
      <c r="Z370" s="66">
        <v>99</v>
      </c>
      <c r="AA370" s="66">
        <v>300</v>
      </c>
      <c r="AB370" s="18">
        <v>0</v>
      </c>
      <c r="AC370" s="10">
        <f t="shared" si="51"/>
        <v>0</v>
      </c>
      <c r="AE370">
        <v>10</v>
      </c>
      <c r="AF370">
        <f t="shared" si="46"/>
        <v>0</v>
      </c>
    </row>
    <row r="371" spans="1:32">
      <c r="A371" s="17">
        <v>365</v>
      </c>
      <c r="B371" s="18" t="s">
        <v>1617</v>
      </c>
      <c r="C371" s="7" t="s">
        <v>966</v>
      </c>
      <c r="D371" s="18" t="s">
        <v>27</v>
      </c>
      <c r="E371" s="18">
        <v>3842</v>
      </c>
      <c r="F371" s="18">
        <v>11</v>
      </c>
      <c r="G371" s="18">
        <v>0</v>
      </c>
      <c r="H371" s="18">
        <v>0</v>
      </c>
      <c r="I371" s="18">
        <f t="shared" si="45"/>
        <v>11</v>
      </c>
      <c r="J371" s="18">
        <v>0</v>
      </c>
      <c r="K371" s="66">
        <v>80</v>
      </c>
      <c r="L371" s="18">
        <v>0</v>
      </c>
      <c r="M371" s="18">
        <f t="shared" si="47"/>
        <v>0</v>
      </c>
      <c r="N371" s="66">
        <v>9</v>
      </c>
      <c r="O371" s="66">
        <v>175</v>
      </c>
      <c r="P371" s="18">
        <v>0</v>
      </c>
      <c r="Q371" s="18">
        <f t="shared" si="48"/>
        <v>0</v>
      </c>
      <c r="R371" s="66">
        <v>35</v>
      </c>
      <c r="S371" s="66">
        <v>16</v>
      </c>
      <c r="T371" s="18">
        <v>0</v>
      </c>
      <c r="U371" s="18">
        <f t="shared" si="49"/>
        <v>3842</v>
      </c>
      <c r="V371" s="66">
        <v>67</v>
      </c>
      <c r="W371" s="66">
        <v>96</v>
      </c>
      <c r="X371" s="18">
        <v>0</v>
      </c>
      <c r="Y371" s="18">
        <f t="shared" si="50"/>
        <v>0</v>
      </c>
      <c r="Z371" s="66">
        <v>106</v>
      </c>
      <c r="AA371" s="66">
        <v>300</v>
      </c>
      <c r="AB371" s="18">
        <v>0</v>
      </c>
      <c r="AC371" s="10">
        <f t="shared" si="51"/>
        <v>0</v>
      </c>
      <c r="AE371">
        <v>11</v>
      </c>
      <c r="AF371">
        <f t="shared" si="46"/>
        <v>0</v>
      </c>
    </row>
    <row r="372" spans="1:32">
      <c r="A372" s="17">
        <v>366</v>
      </c>
      <c r="B372" s="18" t="s">
        <v>1617</v>
      </c>
      <c r="C372" s="7" t="s">
        <v>1119</v>
      </c>
      <c r="D372" s="18" t="s">
        <v>27</v>
      </c>
      <c r="E372" s="18">
        <v>2836</v>
      </c>
      <c r="F372" s="18">
        <v>18</v>
      </c>
      <c r="G372" s="18">
        <v>0</v>
      </c>
      <c r="H372" s="18">
        <v>0</v>
      </c>
      <c r="I372" s="18">
        <f t="shared" si="45"/>
        <v>18</v>
      </c>
      <c r="J372" s="18">
        <v>0</v>
      </c>
      <c r="K372" s="66">
        <v>80</v>
      </c>
      <c r="L372" s="18">
        <v>0</v>
      </c>
      <c r="M372" s="18">
        <f t="shared" si="47"/>
        <v>0</v>
      </c>
      <c r="N372" s="66">
        <v>3</v>
      </c>
      <c r="O372" s="66">
        <v>175</v>
      </c>
      <c r="P372" s="18">
        <v>0</v>
      </c>
      <c r="Q372" s="18">
        <f t="shared" si="48"/>
        <v>0</v>
      </c>
      <c r="R372" s="66">
        <v>47</v>
      </c>
      <c r="S372" s="66">
        <v>16</v>
      </c>
      <c r="T372" s="18">
        <v>0</v>
      </c>
      <c r="U372" s="18">
        <f t="shared" si="49"/>
        <v>2836</v>
      </c>
      <c r="V372" s="66">
        <v>99</v>
      </c>
      <c r="W372" s="66">
        <v>96</v>
      </c>
      <c r="X372" s="18">
        <v>0</v>
      </c>
      <c r="Y372" s="18">
        <f t="shared" si="50"/>
        <v>2836</v>
      </c>
      <c r="Z372" s="66">
        <v>319</v>
      </c>
      <c r="AA372" s="66">
        <v>300</v>
      </c>
      <c r="AB372" s="18">
        <v>0</v>
      </c>
      <c r="AC372" s="10">
        <f t="shared" si="51"/>
        <v>2836</v>
      </c>
      <c r="AE372">
        <v>18</v>
      </c>
      <c r="AF372">
        <f t="shared" si="46"/>
        <v>0</v>
      </c>
    </row>
    <row r="373" spans="1:32">
      <c r="A373" s="17">
        <v>367</v>
      </c>
      <c r="B373" s="18" t="s">
        <v>1617</v>
      </c>
      <c r="C373" s="7" t="s">
        <v>1109</v>
      </c>
      <c r="D373" s="18" t="s">
        <v>27</v>
      </c>
      <c r="E373" s="18">
        <v>2155</v>
      </c>
      <c r="F373" s="18">
        <v>17</v>
      </c>
      <c r="G373" s="18">
        <v>0</v>
      </c>
      <c r="H373" s="18">
        <v>0</v>
      </c>
      <c r="I373" s="18">
        <f t="shared" si="45"/>
        <v>17</v>
      </c>
      <c r="J373" s="18">
        <v>0</v>
      </c>
      <c r="K373" s="66">
        <v>80</v>
      </c>
      <c r="L373" s="18">
        <v>0</v>
      </c>
      <c r="M373" s="18">
        <f t="shared" si="47"/>
        <v>0</v>
      </c>
      <c r="N373" s="66">
        <v>6</v>
      </c>
      <c r="O373" s="66">
        <v>175</v>
      </c>
      <c r="P373" s="18">
        <v>0</v>
      </c>
      <c r="Q373" s="18">
        <f t="shared" si="48"/>
        <v>0</v>
      </c>
      <c r="R373" s="66">
        <v>44</v>
      </c>
      <c r="S373" s="66">
        <v>16</v>
      </c>
      <c r="T373" s="18">
        <v>0</v>
      </c>
      <c r="U373" s="18">
        <f t="shared" si="49"/>
        <v>2155</v>
      </c>
      <c r="V373" s="66">
        <v>84</v>
      </c>
      <c r="W373" s="66">
        <v>96</v>
      </c>
      <c r="X373" s="18">
        <v>0</v>
      </c>
      <c r="Y373" s="18">
        <f t="shared" si="50"/>
        <v>0</v>
      </c>
      <c r="Z373" s="66">
        <v>374</v>
      </c>
      <c r="AA373" s="66">
        <v>300</v>
      </c>
      <c r="AB373" s="18">
        <v>0</v>
      </c>
      <c r="AC373" s="10">
        <f t="shared" si="51"/>
        <v>2155</v>
      </c>
      <c r="AE373">
        <v>17</v>
      </c>
      <c r="AF373">
        <f t="shared" si="46"/>
        <v>0</v>
      </c>
    </row>
    <row r="374" spans="1:32">
      <c r="A374" s="17">
        <v>368</v>
      </c>
      <c r="B374" s="18" t="s">
        <v>1617</v>
      </c>
      <c r="C374" s="7" t="s">
        <v>1120</v>
      </c>
      <c r="D374" s="18" t="s">
        <v>27</v>
      </c>
      <c r="E374" s="18">
        <v>2089</v>
      </c>
      <c r="F374" s="18">
        <v>19</v>
      </c>
      <c r="G374" s="18">
        <v>0</v>
      </c>
      <c r="H374" s="18">
        <v>0</v>
      </c>
      <c r="I374" s="18">
        <f t="shared" si="45"/>
        <v>19</v>
      </c>
      <c r="J374" s="18">
        <v>0</v>
      </c>
      <c r="K374" s="66">
        <v>80</v>
      </c>
      <c r="L374" s="18">
        <v>0</v>
      </c>
      <c r="M374" s="18">
        <f t="shared" si="47"/>
        <v>0</v>
      </c>
      <c r="N374" s="66">
        <v>11</v>
      </c>
      <c r="O374" s="66">
        <v>175</v>
      </c>
      <c r="P374" s="18">
        <v>0</v>
      </c>
      <c r="Q374" s="18">
        <f t="shared" si="48"/>
        <v>0</v>
      </c>
      <c r="R374" s="66">
        <v>24</v>
      </c>
      <c r="S374" s="66">
        <v>16</v>
      </c>
      <c r="T374" s="18">
        <v>0</v>
      </c>
      <c r="U374" s="18">
        <f t="shared" si="49"/>
        <v>2089</v>
      </c>
      <c r="V374" s="66">
        <v>45</v>
      </c>
      <c r="W374" s="66">
        <v>96</v>
      </c>
      <c r="X374" s="18">
        <v>0</v>
      </c>
      <c r="Y374" s="18">
        <f t="shared" si="50"/>
        <v>0</v>
      </c>
      <c r="Z374" s="66">
        <v>423</v>
      </c>
      <c r="AA374" s="66">
        <v>300</v>
      </c>
      <c r="AB374" s="18">
        <v>0</v>
      </c>
      <c r="AC374" s="10">
        <f t="shared" si="51"/>
        <v>2089</v>
      </c>
      <c r="AE374">
        <v>19</v>
      </c>
      <c r="AF374">
        <f t="shared" si="46"/>
        <v>0</v>
      </c>
    </row>
    <row r="375" spans="1:32">
      <c r="A375" s="17">
        <v>369</v>
      </c>
      <c r="B375" s="18" t="s">
        <v>1617</v>
      </c>
      <c r="C375" s="7" t="s">
        <v>807</v>
      </c>
      <c r="D375" s="18" t="s">
        <v>27</v>
      </c>
      <c r="E375" s="18">
        <v>4631</v>
      </c>
      <c r="F375" s="18">
        <v>11</v>
      </c>
      <c r="G375" s="18">
        <v>0</v>
      </c>
      <c r="H375" s="18">
        <v>0</v>
      </c>
      <c r="I375" s="18">
        <f t="shared" si="45"/>
        <v>11</v>
      </c>
      <c r="J375" s="18">
        <v>0</v>
      </c>
      <c r="K375" s="66">
        <v>80</v>
      </c>
      <c r="L375" s="18">
        <v>0</v>
      </c>
      <c r="M375" s="18">
        <f t="shared" si="47"/>
        <v>0</v>
      </c>
      <c r="N375" s="66">
        <v>23</v>
      </c>
      <c r="O375" s="66">
        <v>175</v>
      </c>
      <c r="P375" s="18">
        <v>0</v>
      </c>
      <c r="Q375" s="18">
        <f t="shared" si="48"/>
        <v>0</v>
      </c>
      <c r="R375" s="66">
        <v>34</v>
      </c>
      <c r="S375" s="66">
        <v>16</v>
      </c>
      <c r="T375" s="18">
        <v>0</v>
      </c>
      <c r="U375" s="18">
        <f t="shared" si="49"/>
        <v>4631</v>
      </c>
      <c r="V375" s="66">
        <v>62</v>
      </c>
      <c r="W375" s="66">
        <v>96</v>
      </c>
      <c r="X375" s="18">
        <v>0</v>
      </c>
      <c r="Y375" s="18">
        <f t="shared" si="50"/>
        <v>0</v>
      </c>
      <c r="Z375" s="66">
        <v>278</v>
      </c>
      <c r="AA375" s="66">
        <v>300</v>
      </c>
      <c r="AB375" s="18">
        <v>0</v>
      </c>
      <c r="AC375" s="10">
        <f t="shared" si="51"/>
        <v>0</v>
      </c>
      <c r="AE375">
        <v>11</v>
      </c>
      <c r="AF375">
        <f t="shared" si="46"/>
        <v>0</v>
      </c>
    </row>
    <row r="376" spans="1:32">
      <c r="A376" s="17">
        <v>370</v>
      </c>
      <c r="B376" s="18" t="s">
        <v>1617</v>
      </c>
      <c r="C376" s="7" t="s">
        <v>1121</v>
      </c>
      <c r="D376" s="18" t="s">
        <v>27</v>
      </c>
      <c r="E376" s="18">
        <v>3022</v>
      </c>
      <c r="F376" s="18">
        <v>10</v>
      </c>
      <c r="G376" s="18">
        <v>0</v>
      </c>
      <c r="H376" s="18">
        <v>0</v>
      </c>
      <c r="I376" s="18">
        <f t="shared" si="45"/>
        <v>10</v>
      </c>
      <c r="J376" s="18">
        <v>0</v>
      </c>
      <c r="K376" s="66">
        <v>80</v>
      </c>
      <c r="L376" s="18">
        <v>0</v>
      </c>
      <c r="M376" s="18">
        <f t="shared" si="47"/>
        <v>0</v>
      </c>
      <c r="N376" s="66">
        <v>23</v>
      </c>
      <c r="O376" s="66">
        <v>175</v>
      </c>
      <c r="P376" s="18">
        <v>0</v>
      </c>
      <c r="Q376" s="18">
        <f t="shared" si="48"/>
        <v>0</v>
      </c>
      <c r="R376" s="66">
        <v>22</v>
      </c>
      <c r="S376" s="66">
        <v>16</v>
      </c>
      <c r="T376" s="18">
        <v>0</v>
      </c>
      <c r="U376" s="18">
        <f t="shared" si="49"/>
        <v>3022</v>
      </c>
      <c r="V376" s="66">
        <v>41</v>
      </c>
      <c r="W376" s="66">
        <v>96</v>
      </c>
      <c r="X376" s="18">
        <v>0</v>
      </c>
      <c r="Y376" s="18">
        <f t="shared" si="50"/>
        <v>0</v>
      </c>
      <c r="Z376" s="66">
        <v>278</v>
      </c>
      <c r="AA376" s="66">
        <v>300</v>
      </c>
      <c r="AB376" s="18">
        <v>0</v>
      </c>
      <c r="AC376" s="10">
        <f t="shared" si="51"/>
        <v>0</v>
      </c>
      <c r="AE376">
        <v>10</v>
      </c>
      <c r="AF376">
        <f t="shared" si="46"/>
        <v>0</v>
      </c>
    </row>
    <row r="377" spans="1:32">
      <c r="A377" s="17">
        <v>371</v>
      </c>
      <c r="B377" s="18" t="s">
        <v>1617</v>
      </c>
      <c r="C377" s="7" t="s">
        <v>1122</v>
      </c>
      <c r="D377" s="18" t="s">
        <v>27</v>
      </c>
      <c r="E377" s="18">
        <v>4889</v>
      </c>
      <c r="F377" s="18">
        <v>13</v>
      </c>
      <c r="G377" s="18">
        <v>0</v>
      </c>
      <c r="H377" s="18">
        <v>0</v>
      </c>
      <c r="I377" s="18">
        <f t="shared" si="45"/>
        <v>13</v>
      </c>
      <c r="J377" s="18">
        <v>0</v>
      </c>
      <c r="K377" s="66">
        <v>80</v>
      </c>
      <c r="L377" s="18">
        <v>0</v>
      </c>
      <c r="M377" s="18">
        <f t="shared" si="47"/>
        <v>0</v>
      </c>
      <c r="N377" s="66">
        <v>23</v>
      </c>
      <c r="O377" s="66">
        <v>175</v>
      </c>
      <c r="P377" s="18">
        <v>0</v>
      </c>
      <c r="Q377" s="18">
        <f t="shared" si="48"/>
        <v>0</v>
      </c>
      <c r="R377" s="66">
        <v>32</v>
      </c>
      <c r="S377" s="66">
        <v>16</v>
      </c>
      <c r="T377" s="18">
        <v>0</v>
      </c>
      <c r="U377" s="18">
        <f t="shared" si="49"/>
        <v>4889</v>
      </c>
      <c r="V377" s="66">
        <v>61</v>
      </c>
      <c r="W377" s="66">
        <v>96</v>
      </c>
      <c r="X377" s="18">
        <v>0</v>
      </c>
      <c r="Y377" s="18">
        <f t="shared" si="50"/>
        <v>0</v>
      </c>
      <c r="Z377" s="66">
        <v>274</v>
      </c>
      <c r="AA377" s="66">
        <v>300</v>
      </c>
      <c r="AB377" s="18">
        <v>0</v>
      </c>
      <c r="AC377" s="10">
        <f t="shared" si="51"/>
        <v>0</v>
      </c>
      <c r="AE377">
        <v>13</v>
      </c>
      <c r="AF377">
        <f t="shared" si="46"/>
        <v>0</v>
      </c>
    </row>
    <row r="378" spans="1:32">
      <c r="A378" s="17">
        <v>372</v>
      </c>
      <c r="B378" s="18" t="s">
        <v>1617</v>
      </c>
      <c r="C378" s="7" t="s">
        <v>1123</v>
      </c>
      <c r="D378" s="18" t="s">
        <v>27</v>
      </c>
      <c r="E378" s="18">
        <v>2704</v>
      </c>
      <c r="F378" s="18">
        <v>17</v>
      </c>
      <c r="G378" s="18">
        <v>0</v>
      </c>
      <c r="H378" s="18">
        <v>0</v>
      </c>
      <c r="I378" s="18">
        <f t="shared" si="45"/>
        <v>17</v>
      </c>
      <c r="J378" s="18">
        <v>0</v>
      </c>
      <c r="K378" s="66">
        <v>80</v>
      </c>
      <c r="L378" s="18">
        <v>0</v>
      </c>
      <c r="M378" s="18">
        <f t="shared" si="47"/>
        <v>0</v>
      </c>
      <c r="N378" s="66">
        <v>14</v>
      </c>
      <c r="O378" s="66">
        <v>175</v>
      </c>
      <c r="P378" s="18">
        <v>0</v>
      </c>
      <c r="Q378" s="18">
        <f t="shared" si="48"/>
        <v>0</v>
      </c>
      <c r="R378" s="66">
        <v>32</v>
      </c>
      <c r="S378" s="66">
        <v>16</v>
      </c>
      <c r="T378" s="18">
        <v>0</v>
      </c>
      <c r="U378" s="18">
        <f t="shared" si="49"/>
        <v>2704</v>
      </c>
      <c r="V378" s="66">
        <v>61</v>
      </c>
      <c r="W378" s="66">
        <v>96</v>
      </c>
      <c r="X378" s="18">
        <v>0</v>
      </c>
      <c r="Y378" s="18">
        <f t="shared" si="50"/>
        <v>0</v>
      </c>
      <c r="Z378" s="66">
        <v>458</v>
      </c>
      <c r="AA378" s="66">
        <v>300</v>
      </c>
      <c r="AB378" s="18">
        <v>0</v>
      </c>
      <c r="AC378" s="10">
        <f t="shared" si="51"/>
        <v>2704</v>
      </c>
      <c r="AE378">
        <v>17</v>
      </c>
      <c r="AF378">
        <f t="shared" si="46"/>
        <v>0</v>
      </c>
    </row>
    <row r="379" spans="1:32">
      <c r="A379" s="17">
        <v>373</v>
      </c>
      <c r="B379" s="18" t="s">
        <v>1617</v>
      </c>
      <c r="C379" s="7" t="s">
        <v>1124</v>
      </c>
      <c r="D379" s="18" t="s">
        <v>27</v>
      </c>
      <c r="E379" s="18">
        <v>7448</v>
      </c>
      <c r="F379" s="18">
        <v>37</v>
      </c>
      <c r="G379" s="18">
        <v>0</v>
      </c>
      <c r="H379" s="18">
        <v>0</v>
      </c>
      <c r="I379" s="18">
        <f t="shared" si="45"/>
        <v>37</v>
      </c>
      <c r="J379" s="18">
        <v>0</v>
      </c>
      <c r="K379" s="66">
        <v>80</v>
      </c>
      <c r="L379" s="18">
        <v>0</v>
      </c>
      <c r="M379" s="18">
        <f t="shared" si="47"/>
        <v>0</v>
      </c>
      <c r="N379" s="66">
        <v>6</v>
      </c>
      <c r="O379" s="66">
        <v>175</v>
      </c>
      <c r="P379" s="18">
        <v>0</v>
      </c>
      <c r="Q379" s="18">
        <f t="shared" si="48"/>
        <v>0</v>
      </c>
      <c r="R379" s="66">
        <v>59</v>
      </c>
      <c r="S379" s="66">
        <v>16</v>
      </c>
      <c r="T379" s="18">
        <v>0</v>
      </c>
      <c r="U379" s="18">
        <f t="shared" si="49"/>
        <v>7448</v>
      </c>
      <c r="V379" s="66">
        <v>107</v>
      </c>
      <c r="W379" s="66">
        <v>96</v>
      </c>
      <c r="X379" s="18">
        <v>0</v>
      </c>
      <c r="Y379" s="18">
        <f t="shared" si="50"/>
        <v>7448</v>
      </c>
      <c r="Z379" s="66">
        <v>655</v>
      </c>
      <c r="AA379" s="66">
        <v>300</v>
      </c>
      <c r="AB379" s="18">
        <v>0</v>
      </c>
      <c r="AC379" s="10">
        <f t="shared" si="51"/>
        <v>7448</v>
      </c>
      <c r="AE379">
        <v>37</v>
      </c>
      <c r="AF379">
        <f t="shared" si="46"/>
        <v>0</v>
      </c>
    </row>
    <row r="380" spans="1:32">
      <c r="A380" s="17">
        <v>374</v>
      </c>
      <c r="B380" s="18" t="s">
        <v>1617</v>
      </c>
      <c r="C380" s="7" t="s">
        <v>1125</v>
      </c>
      <c r="D380" s="18" t="s">
        <v>27</v>
      </c>
      <c r="E380" s="18">
        <v>4042</v>
      </c>
      <c r="F380" s="18">
        <v>6</v>
      </c>
      <c r="G380" s="18">
        <v>0</v>
      </c>
      <c r="H380" s="18">
        <v>0</v>
      </c>
      <c r="I380" s="18">
        <f t="shared" si="45"/>
        <v>6</v>
      </c>
      <c r="J380" s="18">
        <v>0</v>
      </c>
      <c r="K380" s="66">
        <v>80</v>
      </c>
      <c r="L380" s="18">
        <v>0</v>
      </c>
      <c r="M380" s="18">
        <f t="shared" si="47"/>
        <v>0</v>
      </c>
      <c r="N380" s="66">
        <v>13</v>
      </c>
      <c r="O380" s="66">
        <v>175</v>
      </c>
      <c r="P380" s="18">
        <v>0</v>
      </c>
      <c r="Q380" s="18">
        <f t="shared" si="48"/>
        <v>0</v>
      </c>
      <c r="R380" s="66">
        <v>55</v>
      </c>
      <c r="S380" s="66">
        <v>16</v>
      </c>
      <c r="T380" s="18">
        <v>0</v>
      </c>
      <c r="U380" s="18">
        <f t="shared" si="49"/>
        <v>4042</v>
      </c>
      <c r="V380" s="66">
        <v>99</v>
      </c>
      <c r="W380" s="66">
        <v>96</v>
      </c>
      <c r="X380" s="18">
        <v>0</v>
      </c>
      <c r="Y380" s="18">
        <f t="shared" si="50"/>
        <v>4042</v>
      </c>
      <c r="Z380" s="66">
        <v>448</v>
      </c>
      <c r="AA380" s="66">
        <v>300</v>
      </c>
      <c r="AB380" s="18">
        <v>0</v>
      </c>
      <c r="AC380" s="10">
        <f t="shared" si="51"/>
        <v>4042</v>
      </c>
      <c r="AE380">
        <v>6</v>
      </c>
      <c r="AF380">
        <f t="shared" si="46"/>
        <v>0</v>
      </c>
    </row>
    <row r="381" spans="1:32">
      <c r="A381" s="17">
        <v>375</v>
      </c>
      <c r="B381" s="18" t="s">
        <v>1617</v>
      </c>
      <c r="C381" s="7" t="s">
        <v>1126</v>
      </c>
      <c r="D381" s="18" t="s">
        <v>27</v>
      </c>
      <c r="E381" s="18">
        <v>3692</v>
      </c>
      <c r="F381" s="18">
        <v>9</v>
      </c>
      <c r="G381" s="18">
        <v>0</v>
      </c>
      <c r="H381" s="18">
        <v>0</v>
      </c>
      <c r="I381" s="18">
        <f t="shared" si="45"/>
        <v>9</v>
      </c>
      <c r="J381" s="18">
        <v>0</v>
      </c>
      <c r="K381" s="66">
        <v>80</v>
      </c>
      <c r="L381" s="18">
        <v>0</v>
      </c>
      <c r="M381" s="18">
        <f t="shared" si="47"/>
        <v>0</v>
      </c>
      <c r="N381" s="66">
        <v>20</v>
      </c>
      <c r="O381" s="66">
        <v>175</v>
      </c>
      <c r="P381" s="18">
        <v>0</v>
      </c>
      <c r="Q381" s="18">
        <f t="shared" si="48"/>
        <v>0</v>
      </c>
      <c r="R381" s="66">
        <v>75</v>
      </c>
      <c r="S381" s="66">
        <v>16</v>
      </c>
      <c r="T381" s="18">
        <v>0</v>
      </c>
      <c r="U381" s="18">
        <f t="shared" si="49"/>
        <v>3692</v>
      </c>
      <c r="V381" s="66">
        <v>114</v>
      </c>
      <c r="W381" s="66">
        <v>96</v>
      </c>
      <c r="X381" s="18">
        <v>0</v>
      </c>
      <c r="Y381" s="18">
        <f t="shared" si="50"/>
        <v>3692</v>
      </c>
      <c r="Z381" s="66">
        <v>238</v>
      </c>
      <c r="AA381" s="66">
        <v>300</v>
      </c>
      <c r="AB381" s="18">
        <v>0</v>
      </c>
      <c r="AC381" s="10">
        <f t="shared" si="51"/>
        <v>0</v>
      </c>
      <c r="AE381">
        <v>9</v>
      </c>
      <c r="AF381">
        <f t="shared" si="46"/>
        <v>0</v>
      </c>
    </row>
    <row r="382" spans="1:32">
      <c r="A382" s="17">
        <v>376</v>
      </c>
      <c r="B382" s="18" t="s">
        <v>1617</v>
      </c>
      <c r="C382" s="7" t="s">
        <v>1127</v>
      </c>
      <c r="D382" s="18" t="s">
        <v>27</v>
      </c>
      <c r="E382" s="18">
        <v>3809</v>
      </c>
      <c r="F382" s="18">
        <v>13</v>
      </c>
      <c r="G382" s="18">
        <v>0</v>
      </c>
      <c r="H382" s="18">
        <v>0</v>
      </c>
      <c r="I382" s="18">
        <f t="shared" si="45"/>
        <v>13</v>
      </c>
      <c r="J382" s="18">
        <v>0</v>
      </c>
      <c r="K382" s="66">
        <v>80</v>
      </c>
      <c r="L382" s="18">
        <v>0</v>
      </c>
      <c r="M382" s="18">
        <f t="shared" si="47"/>
        <v>0</v>
      </c>
      <c r="N382" s="66">
        <v>4</v>
      </c>
      <c r="O382" s="66">
        <v>175</v>
      </c>
      <c r="P382" s="18">
        <v>0</v>
      </c>
      <c r="Q382" s="18">
        <f t="shared" si="48"/>
        <v>0</v>
      </c>
      <c r="R382" s="66">
        <v>79</v>
      </c>
      <c r="S382" s="66">
        <v>16</v>
      </c>
      <c r="T382" s="18">
        <v>0</v>
      </c>
      <c r="U382" s="18">
        <f t="shared" si="49"/>
        <v>3809</v>
      </c>
      <c r="V382" s="66">
        <v>129</v>
      </c>
      <c r="W382" s="66">
        <v>96</v>
      </c>
      <c r="X382" s="18">
        <v>0</v>
      </c>
      <c r="Y382" s="18">
        <f t="shared" si="50"/>
        <v>3809</v>
      </c>
      <c r="Z382" s="66">
        <v>337</v>
      </c>
      <c r="AA382" s="66">
        <v>300</v>
      </c>
      <c r="AB382" s="18">
        <v>0</v>
      </c>
      <c r="AC382" s="10">
        <f t="shared" si="51"/>
        <v>3809</v>
      </c>
      <c r="AE382">
        <v>13</v>
      </c>
      <c r="AF382">
        <f t="shared" si="46"/>
        <v>0</v>
      </c>
    </row>
    <row r="383" spans="1:32">
      <c r="A383" s="17">
        <v>377</v>
      </c>
      <c r="B383" s="18" t="s">
        <v>1617</v>
      </c>
      <c r="C383" s="7" t="s">
        <v>1128</v>
      </c>
      <c r="D383" s="18" t="s">
        <v>27</v>
      </c>
      <c r="E383" s="18">
        <v>3903</v>
      </c>
      <c r="F383" s="18">
        <v>6</v>
      </c>
      <c r="G383" s="18">
        <v>0</v>
      </c>
      <c r="H383" s="18">
        <v>0</v>
      </c>
      <c r="I383" s="18">
        <f t="shared" si="45"/>
        <v>6</v>
      </c>
      <c r="J383" s="18">
        <v>0</v>
      </c>
      <c r="K383" s="66">
        <v>80</v>
      </c>
      <c r="L383" s="18">
        <v>0</v>
      </c>
      <c r="M383" s="18">
        <f t="shared" si="47"/>
        <v>0</v>
      </c>
      <c r="N383" s="66">
        <v>19</v>
      </c>
      <c r="O383" s="66">
        <v>175</v>
      </c>
      <c r="P383" s="18">
        <v>0</v>
      </c>
      <c r="Q383" s="18">
        <f t="shared" si="48"/>
        <v>0</v>
      </c>
      <c r="R383" s="66">
        <v>78</v>
      </c>
      <c r="S383" s="66">
        <v>16</v>
      </c>
      <c r="T383" s="18">
        <v>0</v>
      </c>
      <c r="U383" s="18">
        <f t="shared" si="49"/>
        <v>3903</v>
      </c>
      <c r="V383" s="66">
        <v>129</v>
      </c>
      <c r="W383" s="66">
        <v>96</v>
      </c>
      <c r="X383" s="18">
        <v>0</v>
      </c>
      <c r="Y383" s="18">
        <f t="shared" si="50"/>
        <v>3903</v>
      </c>
      <c r="Z383" s="66">
        <v>226</v>
      </c>
      <c r="AA383" s="66">
        <v>300</v>
      </c>
      <c r="AB383" s="18">
        <v>0</v>
      </c>
      <c r="AC383" s="10">
        <f t="shared" si="51"/>
        <v>0</v>
      </c>
      <c r="AE383">
        <v>6</v>
      </c>
      <c r="AF383">
        <f t="shared" si="46"/>
        <v>0</v>
      </c>
    </row>
    <row r="384" spans="1:32">
      <c r="A384" s="17">
        <v>378</v>
      </c>
      <c r="B384" s="18" t="s">
        <v>1617</v>
      </c>
      <c r="C384" s="7" t="s">
        <v>1129</v>
      </c>
      <c r="D384" s="18" t="s">
        <v>27</v>
      </c>
      <c r="E384" s="18">
        <v>3230</v>
      </c>
      <c r="F384" s="18">
        <v>2</v>
      </c>
      <c r="G384" s="18">
        <v>0</v>
      </c>
      <c r="H384" s="18">
        <v>0</v>
      </c>
      <c r="I384" s="18">
        <f t="shared" si="45"/>
        <v>2</v>
      </c>
      <c r="J384" s="18">
        <v>0</v>
      </c>
      <c r="K384" s="66">
        <v>80</v>
      </c>
      <c r="L384" s="18">
        <v>0</v>
      </c>
      <c r="M384" s="18">
        <f t="shared" si="47"/>
        <v>0</v>
      </c>
      <c r="N384" s="66">
        <v>14</v>
      </c>
      <c r="O384" s="66">
        <v>175</v>
      </c>
      <c r="P384" s="18">
        <v>0</v>
      </c>
      <c r="Q384" s="18">
        <f t="shared" si="48"/>
        <v>0</v>
      </c>
      <c r="R384" s="66">
        <v>44</v>
      </c>
      <c r="S384" s="66">
        <v>16</v>
      </c>
      <c r="T384" s="18">
        <v>0</v>
      </c>
      <c r="U384" s="18">
        <f t="shared" si="49"/>
        <v>3230</v>
      </c>
      <c r="V384" s="66">
        <v>84</v>
      </c>
      <c r="W384" s="66">
        <v>96</v>
      </c>
      <c r="X384" s="18">
        <v>0</v>
      </c>
      <c r="Y384" s="18">
        <f t="shared" si="50"/>
        <v>0</v>
      </c>
      <c r="Z384" s="66">
        <v>175</v>
      </c>
      <c r="AA384" s="66">
        <v>300</v>
      </c>
      <c r="AB384" s="18">
        <v>0</v>
      </c>
      <c r="AC384" s="10">
        <f t="shared" si="51"/>
        <v>0</v>
      </c>
      <c r="AE384">
        <v>2</v>
      </c>
      <c r="AF384">
        <f t="shared" si="46"/>
        <v>0</v>
      </c>
    </row>
    <row r="385" spans="1:32">
      <c r="A385" s="17">
        <v>379</v>
      </c>
      <c r="B385" s="18" t="s">
        <v>1617</v>
      </c>
      <c r="C385" s="7" t="s">
        <v>1130</v>
      </c>
      <c r="D385" s="18" t="s">
        <v>27</v>
      </c>
      <c r="E385" s="18">
        <v>2787</v>
      </c>
      <c r="F385" s="18">
        <v>6</v>
      </c>
      <c r="G385" s="18">
        <v>0</v>
      </c>
      <c r="H385" s="18">
        <v>0</v>
      </c>
      <c r="I385" s="18">
        <f t="shared" si="45"/>
        <v>6</v>
      </c>
      <c r="J385" s="18">
        <v>0</v>
      </c>
      <c r="K385" s="66">
        <v>80</v>
      </c>
      <c r="L385" s="18">
        <v>0</v>
      </c>
      <c r="M385" s="18">
        <f t="shared" si="47"/>
        <v>0</v>
      </c>
      <c r="N385" s="66">
        <v>2</v>
      </c>
      <c r="O385" s="66">
        <v>175</v>
      </c>
      <c r="P385" s="18">
        <v>0</v>
      </c>
      <c r="Q385" s="18">
        <f t="shared" si="48"/>
        <v>0</v>
      </c>
      <c r="R385" s="66">
        <v>36</v>
      </c>
      <c r="S385" s="66">
        <v>16</v>
      </c>
      <c r="T385" s="18">
        <v>0</v>
      </c>
      <c r="U385" s="18">
        <f t="shared" si="49"/>
        <v>2787</v>
      </c>
      <c r="V385" s="66">
        <v>81</v>
      </c>
      <c r="W385" s="66">
        <v>96</v>
      </c>
      <c r="X385" s="18">
        <v>0</v>
      </c>
      <c r="Y385" s="18">
        <f t="shared" si="50"/>
        <v>0</v>
      </c>
      <c r="Z385" s="66">
        <v>315</v>
      </c>
      <c r="AA385" s="66">
        <v>300</v>
      </c>
      <c r="AB385" s="18">
        <v>0</v>
      </c>
      <c r="AC385" s="10">
        <f t="shared" si="51"/>
        <v>2787</v>
      </c>
      <c r="AE385">
        <v>6</v>
      </c>
      <c r="AF385">
        <f t="shared" si="46"/>
        <v>0</v>
      </c>
    </row>
    <row r="386" spans="1:32">
      <c r="A386" s="17">
        <v>380</v>
      </c>
      <c r="B386" s="18" t="s">
        <v>1617</v>
      </c>
      <c r="C386" s="7" t="s">
        <v>1000</v>
      </c>
      <c r="D386" s="18" t="s">
        <v>27</v>
      </c>
      <c r="E386" s="18">
        <v>7190</v>
      </c>
      <c r="F386" s="18">
        <v>14</v>
      </c>
      <c r="G386" s="18">
        <v>0</v>
      </c>
      <c r="H386" s="18">
        <v>0</v>
      </c>
      <c r="I386" s="18">
        <f t="shared" si="45"/>
        <v>14</v>
      </c>
      <c r="J386" s="18">
        <v>0</v>
      </c>
      <c r="K386" s="66">
        <v>80</v>
      </c>
      <c r="L386" s="18">
        <v>0</v>
      </c>
      <c r="M386" s="18">
        <f t="shared" si="47"/>
        <v>0</v>
      </c>
      <c r="N386" s="66">
        <v>13</v>
      </c>
      <c r="O386" s="66">
        <v>175</v>
      </c>
      <c r="P386" s="18">
        <v>0</v>
      </c>
      <c r="Q386" s="18">
        <f t="shared" si="48"/>
        <v>0</v>
      </c>
      <c r="R386" s="66">
        <v>52</v>
      </c>
      <c r="S386" s="66">
        <v>16</v>
      </c>
      <c r="T386" s="18">
        <v>0</v>
      </c>
      <c r="U386" s="18">
        <f t="shared" si="49"/>
        <v>7190</v>
      </c>
      <c r="V386" s="66">
        <v>94</v>
      </c>
      <c r="W386" s="66">
        <v>96</v>
      </c>
      <c r="X386" s="18">
        <v>0</v>
      </c>
      <c r="Y386" s="18">
        <f t="shared" si="50"/>
        <v>0</v>
      </c>
      <c r="Z386" s="66">
        <v>439</v>
      </c>
      <c r="AA386" s="66">
        <v>300</v>
      </c>
      <c r="AB386" s="18">
        <v>0</v>
      </c>
      <c r="AC386" s="10">
        <f t="shared" si="51"/>
        <v>7190</v>
      </c>
      <c r="AE386">
        <v>14</v>
      </c>
      <c r="AF386">
        <f t="shared" si="46"/>
        <v>0</v>
      </c>
    </row>
    <row r="387" spans="1:32">
      <c r="A387" s="17">
        <v>381</v>
      </c>
      <c r="B387" s="18" t="s">
        <v>1617</v>
      </c>
      <c r="C387" s="7" t="s">
        <v>1131</v>
      </c>
      <c r="D387" s="18" t="s">
        <v>27</v>
      </c>
      <c r="E387" s="18">
        <v>6205</v>
      </c>
      <c r="F387" s="18">
        <v>12</v>
      </c>
      <c r="G387" s="18">
        <v>0</v>
      </c>
      <c r="H387" s="18">
        <v>0</v>
      </c>
      <c r="I387" s="18">
        <f t="shared" si="45"/>
        <v>12</v>
      </c>
      <c r="J387" s="18">
        <v>0</v>
      </c>
      <c r="K387" s="66">
        <v>80</v>
      </c>
      <c r="L387" s="18">
        <v>0</v>
      </c>
      <c r="M387" s="18">
        <f t="shared" si="47"/>
        <v>0</v>
      </c>
      <c r="N387" s="66">
        <v>13</v>
      </c>
      <c r="O387" s="66">
        <v>175</v>
      </c>
      <c r="P387" s="18">
        <v>0</v>
      </c>
      <c r="Q387" s="18">
        <f t="shared" si="48"/>
        <v>0</v>
      </c>
      <c r="R387" s="66">
        <v>56</v>
      </c>
      <c r="S387" s="66">
        <v>16</v>
      </c>
      <c r="T387" s="18">
        <v>0</v>
      </c>
      <c r="U387" s="18">
        <f t="shared" si="49"/>
        <v>6205</v>
      </c>
      <c r="V387" s="66">
        <v>105</v>
      </c>
      <c r="W387" s="66">
        <v>96</v>
      </c>
      <c r="X387" s="18">
        <v>0</v>
      </c>
      <c r="Y387" s="18">
        <f t="shared" si="50"/>
        <v>6205</v>
      </c>
      <c r="Z387" s="66">
        <v>439</v>
      </c>
      <c r="AA387" s="66">
        <v>300</v>
      </c>
      <c r="AB387" s="18">
        <v>0</v>
      </c>
      <c r="AC387" s="10">
        <f t="shared" si="51"/>
        <v>6205</v>
      </c>
      <c r="AE387">
        <v>12</v>
      </c>
      <c r="AF387">
        <f t="shared" si="46"/>
        <v>0</v>
      </c>
    </row>
    <row r="388" spans="1:32">
      <c r="A388" s="17">
        <v>382</v>
      </c>
      <c r="B388" s="18" t="s">
        <v>1617</v>
      </c>
      <c r="C388" s="7" t="s">
        <v>981</v>
      </c>
      <c r="D388" s="18" t="s">
        <v>27</v>
      </c>
      <c r="E388" s="18">
        <v>4273</v>
      </c>
      <c r="F388" s="18">
        <v>6</v>
      </c>
      <c r="G388" s="18">
        <v>0</v>
      </c>
      <c r="H388" s="18">
        <v>0</v>
      </c>
      <c r="I388" s="18">
        <f t="shared" si="45"/>
        <v>6</v>
      </c>
      <c r="J388" s="18">
        <v>0</v>
      </c>
      <c r="K388" s="66">
        <v>80</v>
      </c>
      <c r="L388" s="18">
        <v>0</v>
      </c>
      <c r="M388" s="18">
        <f t="shared" si="47"/>
        <v>0</v>
      </c>
      <c r="N388" s="66">
        <v>3</v>
      </c>
      <c r="O388" s="66">
        <v>175</v>
      </c>
      <c r="P388" s="18">
        <v>0</v>
      </c>
      <c r="Q388" s="18">
        <f t="shared" si="48"/>
        <v>0</v>
      </c>
      <c r="R388" s="66">
        <v>35</v>
      </c>
      <c r="S388" s="66">
        <v>16</v>
      </c>
      <c r="T388" s="18">
        <v>0</v>
      </c>
      <c r="U388" s="18">
        <f t="shared" si="49"/>
        <v>4273</v>
      </c>
      <c r="V388" s="66">
        <v>84</v>
      </c>
      <c r="W388" s="66">
        <v>96</v>
      </c>
      <c r="X388" s="18">
        <v>0</v>
      </c>
      <c r="Y388" s="18">
        <f t="shared" si="50"/>
        <v>0</v>
      </c>
      <c r="Z388" s="66">
        <v>328</v>
      </c>
      <c r="AA388" s="66">
        <v>300</v>
      </c>
      <c r="AB388" s="18">
        <v>0</v>
      </c>
      <c r="AC388" s="10">
        <f t="shared" si="51"/>
        <v>4273</v>
      </c>
      <c r="AE388">
        <v>6</v>
      </c>
      <c r="AF388">
        <f t="shared" si="46"/>
        <v>0</v>
      </c>
    </row>
    <row r="389" spans="1:32">
      <c r="A389" s="17">
        <v>383</v>
      </c>
      <c r="B389" s="18" t="s">
        <v>1617</v>
      </c>
      <c r="C389" s="7" t="s">
        <v>1132</v>
      </c>
      <c r="D389" s="18" t="s">
        <v>27</v>
      </c>
      <c r="E389" s="18">
        <v>4530</v>
      </c>
      <c r="F389" s="18">
        <v>19</v>
      </c>
      <c r="G389" s="18">
        <v>0</v>
      </c>
      <c r="H389" s="18">
        <v>0</v>
      </c>
      <c r="I389" s="18">
        <f t="shared" ref="I389:I451" si="52">F389-J389</f>
        <v>19</v>
      </c>
      <c r="J389" s="18">
        <v>0</v>
      </c>
      <c r="K389" s="66">
        <v>80</v>
      </c>
      <c r="L389" s="18">
        <v>0</v>
      </c>
      <c r="M389" s="18">
        <f t="shared" si="47"/>
        <v>0</v>
      </c>
      <c r="N389" s="66">
        <v>19</v>
      </c>
      <c r="O389" s="66">
        <v>175</v>
      </c>
      <c r="P389" s="18">
        <v>0</v>
      </c>
      <c r="Q389" s="18">
        <f t="shared" si="48"/>
        <v>0</v>
      </c>
      <c r="R389" s="66">
        <v>36</v>
      </c>
      <c r="S389" s="66">
        <v>16</v>
      </c>
      <c r="T389" s="18">
        <v>0</v>
      </c>
      <c r="U389" s="18">
        <f t="shared" si="49"/>
        <v>4530</v>
      </c>
      <c r="V389" s="66">
        <v>2</v>
      </c>
      <c r="W389" s="66">
        <v>96</v>
      </c>
      <c r="X389" s="18">
        <v>0</v>
      </c>
      <c r="Y389" s="18">
        <f t="shared" si="50"/>
        <v>0</v>
      </c>
      <c r="Z389" s="66">
        <v>232</v>
      </c>
      <c r="AA389" s="66">
        <v>300</v>
      </c>
      <c r="AB389" s="18">
        <v>0</v>
      </c>
      <c r="AC389" s="10">
        <f t="shared" si="51"/>
        <v>0</v>
      </c>
      <c r="AE389">
        <v>19</v>
      </c>
      <c r="AF389">
        <f t="shared" si="46"/>
        <v>0</v>
      </c>
    </row>
    <row r="390" spans="1:32">
      <c r="A390" s="17">
        <v>384</v>
      </c>
      <c r="B390" s="18" t="s">
        <v>1617</v>
      </c>
      <c r="C390" s="7" t="s">
        <v>1105</v>
      </c>
      <c r="D390" s="18" t="s">
        <v>27</v>
      </c>
      <c r="E390" s="18">
        <v>2416</v>
      </c>
      <c r="F390" s="18">
        <v>21</v>
      </c>
      <c r="G390" s="18">
        <v>0</v>
      </c>
      <c r="H390" s="18">
        <v>0</v>
      </c>
      <c r="I390" s="18">
        <f t="shared" si="52"/>
        <v>21</v>
      </c>
      <c r="J390" s="18">
        <v>0</v>
      </c>
      <c r="K390" s="66">
        <v>80</v>
      </c>
      <c r="L390" s="18">
        <v>0</v>
      </c>
      <c r="M390" s="18">
        <f t="shared" si="47"/>
        <v>0</v>
      </c>
      <c r="N390" s="66">
        <v>14</v>
      </c>
      <c r="O390" s="66">
        <v>175</v>
      </c>
      <c r="P390" s="18">
        <v>0</v>
      </c>
      <c r="Q390" s="18">
        <f t="shared" si="48"/>
        <v>0</v>
      </c>
      <c r="R390" s="66">
        <v>25</v>
      </c>
      <c r="S390" s="66">
        <v>16</v>
      </c>
      <c r="T390" s="18">
        <v>0</v>
      </c>
      <c r="U390" s="18">
        <f t="shared" si="49"/>
        <v>2416</v>
      </c>
      <c r="V390" s="66">
        <v>2</v>
      </c>
      <c r="W390" s="66">
        <v>96</v>
      </c>
      <c r="X390" s="18">
        <v>0</v>
      </c>
      <c r="Y390" s="18">
        <f t="shared" si="50"/>
        <v>0</v>
      </c>
      <c r="Z390" s="66">
        <v>213</v>
      </c>
      <c r="AA390" s="66">
        <v>300</v>
      </c>
      <c r="AB390" s="18">
        <v>0</v>
      </c>
      <c r="AC390" s="10">
        <f t="shared" si="51"/>
        <v>0</v>
      </c>
      <c r="AE390">
        <v>21</v>
      </c>
      <c r="AF390">
        <f t="shared" si="46"/>
        <v>0</v>
      </c>
    </row>
    <row r="391" spans="1:32">
      <c r="A391" s="17">
        <v>385</v>
      </c>
      <c r="B391" s="18" t="s">
        <v>1617</v>
      </c>
      <c r="C391" s="7" t="s">
        <v>1133</v>
      </c>
      <c r="D391" s="18" t="s">
        <v>27</v>
      </c>
      <c r="E391" s="18">
        <v>2364</v>
      </c>
      <c r="F391" s="18">
        <v>19</v>
      </c>
      <c r="G391" s="18">
        <v>0</v>
      </c>
      <c r="H391" s="18">
        <v>0</v>
      </c>
      <c r="I391" s="18">
        <f t="shared" si="52"/>
        <v>19</v>
      </c>
      <c r="J391" s="18">
        <v>0</v>
      </c>
      <c r="K391" s="66">
        <v>80</v>
      </c>
      <c r="L391" s="18">
        <v>0</v>
      </c>
      <c r="M391" s="18">
        <f t="shared" si="47"/>
        <v>0</v>
      </c>
      <c r="N391" s="66">
        <v>19</v>
      </c>
      <c r="O391" s="66">
        <v>175</v>
      </c>
      <c r="P391" s="18">
        <v>0</v>
      </c>
      <c r="Q391" s="18">
        <f t="shared" si="48"/>
        <v>0</v>
      </c>
      <c r="R391" s="66">
        <v>17</v>
      </c>
      <c r="S391" s="66">
        <v>16</v>
      </c>
      <c r="T391" s="18">
        <v>0</v>
      </c>
      <c r="U391" s="18">
        <f t="shared" si="49"/>
        <v>2364</v>
      </c>
      <c r="V391" s="66">
        <v>1</v>
      </c>
      <c r="W391" s="66">
        <v>96</v>
      </c>
      <c r="X391" s="18">
        <v>0</v>
      </c>
      <c r="Y391" s="18">
        <f t="shared" si="50"/>
        <v>0</v>
      </c>
      <c r="Z391" s="66">
        <v>229</v>
      </c>
      <c r="AA391" s="66">
        <v>300</v>
      </c>
      <c r="AB391" s="18">
        <v>0</v>
      </c>
      <c r="AC391" s="10">
        <f t="shared" si="51"/>
        <v>0</v>
      </c>
      <c r="AE391">
        <v>19</v>
      </c>
      <c r="AF391">
        <f t="shared" si="46"/>
        <v>0</v>
      </c>
    </row>
    <row r="392" spans="1:32">
      <c r="A392" s="17">
        <v>386</v>
      </c>
      <c r="B392" s="18" t="s">
        <v>1617</v>
      </c>
      <c r="C392" s="7" t="s">
        <v>1134</v>
      </c>
      <c r="D392" s="18" t="s">
        <v>27</v>
      </c>
      <c r="E392" s="18">
        <v>4758</v>
      </c>
      <c r="F392" s="18">
        <v>17</v>
      </c>
      <c r="G392" s="18">
        <v>0</v>
      </c>
      <c r="H392" s="18">
        <v>0</v>
      </c>
      <c r="I392" s="18">
        <f t="shared" si="52"/>
        <v>17</v>
      </c>
      <c r="J392" s="18">
        <v>0</v>
      </c>
      <c r="K392" s="66">
        <v>80</v>
      </c>
      <c r="L392" s="18">
        <v>0</v>
      </c>
      <c r="M392" s="18">
        <f t="shared" si="47"/>
        <v>0</v>
      </c>
      <c r="N392" s="66">
        <v>18</v>
      </c>
      <c r="O392" s="66">
        <v>175</v>
      </c>
      <c r="P392" s="18">
        <v>0</v>
      </c>
      <c r="Q392" s="18">
        <f t="shared" si="48"/>
        <v>0</v>
      </c>
      <c r="R392" s="66">
        <v>18</v>
      </c>
      <c r="S392" s="66">
        <v>16</v>
      </c>
      <c r="T392" s="18">
        <v>0</v>
      </c>
      <c r="U392" s="18">
        <f t="shared" si="49"/>
        <v>4758</v>
      </c>
      <c r="V392" s="66">
        <v>1</v>
      </c>
      <c r="W392" s="66">
        <v>96</v>
      </c>
      <c r="X392" s="18">
        <v>0</v>
      </c>
      <c r="Y392" s="18">
        <f t="shared" si="50"/>
        <v>0</v>
      </c>
      <c r="Z392" s="66">
        <v>216</v>
      </c>
      <c r="AA392" s="66">
        <v>300</v>
      </c>
      <c r="AB392" s="18">
        <v>0</v>
      </c>
      <c r="AC392" s="10">
        <f t="shared" si="51"/>
        <v>0</v>
      </c>
      <c r="AE392">
        <v>17</v>
      </c>
      <c r="AF392">
        <f t="shared" ref="AF392:AF455" si="53">AE392-F392</f>
        <v>0</v>
      </c>
    </row>
    <row r="393" spans="1:32">
      <c r="A393" s="17">
        <v>387</v>
      </c>
      <c r="B393" s="18" t="s">
        <v>1617</v>
      </c>
      <c r="C393" s="7" t="s">
        <v>1135</v>
      </c>
      <c r="D393" s="18" t="s">
        <v>27</v>
      </c>
      <c r="E393" s="18">
        <v>2319</v>
      </c>
      <c r="F393" s="18">
        <v>21</v>
      </c>
      <c r="G393" s="18">
        <v>0</v>
      </c>
      <c r="H393" s="18">
        <v>0</v>
      </c>
      <c r="I393" s="18">
        <f t="shared" si="52"/>
        <v>21</v>
      </c>
      <c r="J393" s="18">
        <v>0</v>
      </c>
      <c r="K393" s="66">
        <v>80</v>
      </c>
      <c r="L393" s="18">
        <v>0</v>
      </c>
      <c r="M393" s="18">
        <f t="shared" si="47"/>
        <v>0</v>
      </c>
      <c r="N393" s="66">
        <v>21</v>
      </c>
      <c r="O393" s="66">
        <v>175</v>
      </c>
      <c r="P393" s="18">
        <v>0</v>
      </c>
      <c r="Q393" s="18">
        <f t="shared" si="48"/>
        <v>0</v>
      </c>
      <c r="R393" s="66">
        <v>35</v>
      </c>
      <c r="S393" s="66">
        <v>16</v>
      </c>
      <c r="T393" s="18">
        <v>0</v>
      </c>
      <c r="U393" s="18">
        <f t="shared" si="49"/>
        <v>2319</v>
      </c>
      <c r="V393" s="66">
        <v>2</v>
      </c>
      <c r="W393" s="66">
        <v>96</v>
      </c>
      <c r="X393" s="18">
        <v>0</v>
      </c>
      <c r="Y393" s="18">
        <f t="shared" si="50"/>
        <v>0</v>
      </c>
      <c r="Z393" s="66">
        <v>251</v>
      </c>
      <c r="AA393" s="66">
        <v>300</v>
      </c>
      <c r="AB393" s="18">
        <v>0</v>
      </c>
      <c r="AC393" s="10">
        <f t="shared" si="51"/>
        <v>0</v>
      </c>
      <c r="AE393">
        <v>21</v>
      </c>
      <c r="AF393">
        <f t="shared" si="53"/>
        <v>0</v>
      </c>
    </row>
    <row r="394" spans="1:32">
      <c r="A394" s="17">
        <v>388</v>
      </c>
      <c r="B394" s="18" t="s">
        <v>1617</v>
      </c>
      <c r="C394" s="7" t="s">
        <v>1136</v>
      </c>
      <c r="D394" s="18" t="s">
        <v>27</v>
      </c>
      <c r="E394" s="18">
        <v>4436</v>
      </c>
      <c r="F394" s="18">
        <v>32</v>
      </c>
      <c r="G394" s="18">
        <v>0</v>
      </c>
      <c r="H394" s="18">
        <v>0</v>
      </c>
      <c r="I394" s="18">
        <f t="shared" si="52"/>
        <v>32</v>
      </c>
      <c r="J394" s="18">
        <v>0</v>
      </c>
      <c r="K394" s="66">
        <v>80</v>
      </c>
      <c r="L394" s="18">
        <v>0</v>
      </c>
      <c r="M394" s="18">
        <f t="shared" si="47"/>
        <v>0</v>
      </c>
      <c r="N394" s="66">
        <v>7</v>
      </c>
      <c r="O394" s="66">
        <v>175</v>
      </c>
      <c r="P394" s="18">
        <v>0</v>
      </c>
      <c r="Q394" s="18">
        <f t="shared" si="48"/>
        <v>0</v>
      </c>
      <c r="R394" s="66">
        <v>43</v>
      </c>
      <c r="S394" s="66">
        <v>16</v>
      </c>
      <c r="T394" s="18">
        <v>0</v>
      </c>
      <c r="U394" s="18">
        <f t="shared" si="49"/>
        <v>4436</v>
      </c>
      <c r="V394" s="66">
        <v>3</v>
      </c>
      <c r="W394" s="66">
        <v>96</v>
      </c>
      <c r="X394" s="18">
        <v>0</v>
      </c>
      <c r="Y394" s="18">
        <f t="shared" si="50"/>
        <v>0</v>
      </c>
      <c r="Z394" s="66">
        <v>370</v>
      </c>
      <c r="AA394" s="66">
        <v>300</v>
      </c>
      <c r="AB394" s="18">
        <v>0</v>
      </c>
      <c r="AC394" s="10">
        <f t="shared" si="51"/>
        <v>4436</v>
      </c>
      <c r="AE394">
        <v>32</v>
      </c>
      <c r="AF394">
        <f t="shared" si="53"/>
        <v>0</v>
      </c>
    </row>
    <row r="395" spans="1:32">
      <c r="A395" s="17">
        <v>389</v>
      </c>
      <c r="B395" s="18" t="s">
        <v>1617</v>
      </c>
      <c r="C395" s="7" t="s">
        <v>1137</v>
      </c>
      <c r="D395" s="18" t="s">
        <v>27</v>
      </c>
      <c r="E395" s="18">
        <v>6375</v>
      </c>
      <c r="F395" s="18">
        <v>18</v>
      </c>
      <c r="G395" s="18">
        <v>0</v>
      </c>
      <c r="H395" s="18">
        <v>0</v>
      </c>
      <c r="I395" s="18">
        <f t="shared" si="52"/>
        <v>18</v>
      </c>
      <c r="J395" s="18">
        <v>0</v>
      </c>
      <c r="K395" s="66">
        <v>80</v>
      </c>
      <c r="L395" s="18">
        <v>0</v>
      </c>
      <c r="M395" s="18">
        <f t="shared" si="47"/>
        <v>0</v>
      </c>
      <c r="N395" s="66">
        <v>11</v>
      </c>
      <c r="O395" s="66">
        <v>175</v>
      </c>
      <c r="P395" s="18">
        <v>0</v>
      </c>
      <c r="Q395" s="18">
        <f t="shared" si="48"/>
        <v>0</v>
      </c>
      <c r="R395" s="66">
        <v>19</v>
      </c>
      <c r="S395" s="66">
        <v>16</v>
      </c>
      <c r="T395" s="18">
        <v>0</v>
      </c>
      <c r="U395" s="18">
        <f t="shared" si="49"/>
        <v>6375</v>
      </c>
      <c r="V395" s="66">
        <v>1</v>
      </c>
      <c r="W395" s="66">
        <v>96</v>
      </c>
      <c r="X395" s="18">
        <v>0</v>
      </c>
      <c r="Y395" s="18">
        <f t="shared" si="50"/>
        <v>0</v>
      </c>
      <c r="Z395" s="66">
        <v>417</v>
      </c>
      <c r="AA395" s="66">
        <v>300</v>
      </c>
      <c r="AB395" s="18">
        <v>0</v>
      </c>
      <c r="AC395" s="10">
        <f t="shared" si="51"/>
        <v>6375</v>
      </c>
      <c r="AE395">
        <v>18</v>
      </c>
      <c r="AF395">
        <f t="shared" si="53"/>
        <v>0</v>
      </c>
    </row>
    <row r="396" spans="1:32">
      <c r="A396" s="17">
        <v>390</v>
      </c>
      <c r="B396" s="18" t="s">
        <v>1618</v>
      </c>
      <c r="C396" s="7" t="s">
        <v>1138</v>
      </c>
      <c r="D396" s="18" t="s">
        <v>27</v>
      </c>
      <c r="E396" s="18">
        <v>3363</v>
      </c>
      <c r="F396" s="18">
        <v>13</v>
      </c>
      <c r="G396" s="18">
        <v>0</v>
      </c>
      <c r="H396" s="18">
        <v>0</v>
      </c>
      <c r="I396" s="18">
        <f t="shared" si="52"/>
        <v>13</v>
      </c>
      <c r="J396" s="18">
        <v>0</v>
      </c>
      <c r="K396" s="66">
        <v>80</v>
      </c>
      <c r="L396" s="18">
        <v>0</v>
      </c>
      <c r="M396" s="18">
        <f t="shared" ref="M396:M458" si="54">IF((F396&gt;K396),E396,0)</f>
        <v>0</v>
      </c>
      <c r="N396" s="66">
        <v>18</v>
      </c>
      <c r="O396" s="66">
        <v>175</v>
      </c>
      <c r="P396" s="18">
        <v>0</v>
      </c>
      <c r="Q396" s="18">
        <f t="shared" ref="Q396:Q458" si="55">IF((N396&gt;O396),E396,0)</f>
        <v>0</v>
      </c>
      <c r="R396" s="66">
        <v>76</v>
      </c>
      <c r="S396" s="66">
        <v>16</v>
      </c>
      <c r="T396" s="18">
        <v>0</v>
      </c>
      <c r="U396" s="18">
        <f t="shared" ref="U396:U458" si="56">IF((R396&gt;S396),E396,0)</f>
        <v>3363</v>
      </c>
      <c r="V396" s="66">
        <v>137</v>
      </c>
      <c r="W396" s="66">
        <v>96</v>
      </c>
      <c r="X396" s="18">
        <v>0</v>
      </c>
      <c r="Y396" s="18">
        <f t="shared" ref="Y396:Y458" si="57">IF((V396&gt;W396),E396,0)</f>
        <v>3363</v>
      </c>
      <c r="Z396" s="66">
        <v>326</v>
      </c>
      <c r="AA396" s="66">
        <v>300</v>
      </c>
      <c r="AB396" s="18">
        <v>0</v>
      </c>
      <c r="AC396" s="10">
        <f t="shared" ref="AC396:AC458" si="58">IF((Z396&gt;AA396),E396,0)</f>
        <v>3363</v>
      </c>
      <c r="AE396">
        <v>13</v>
      </c>
      <c r="AF396">
        <f t="shared" si="53"/>
        <v>0</v>
      </c>
    </row>
    <row r="397" spans="1:32">
      <c r="A397" s="17">
        <v>391</v>
      </c>
      <c r="B397" s="18" t="s">
        <v>1618</v>
      </c>
      <c r="C397" s="7" t="s">
        <v>1139</v>
      </c>
      <c r="D397" s="18" t="s">
        <v>27</v>
      </c>
      <c r="E397" s="18">
        <v>4723</v>
      </c>
      <c r="F397" s="18">
        <v>8</v>
      </c>
      <c r="G397" s="18">
        <v>0</v>
      </c>
      <c r="H397" s="18">
        <v>0</v>
      </c>
      <c r="I397" s="18">
        <f t="shared" si="52"/>
        <v>8</v>
      </c>
      <c r="J397" s="18">
        <v>0</v>
      </c>
      <c r="K397" s="66">
        <v>80</v>
      </c>
      <c r="L397" s="18">
        <v>0</v>
      </c>
      <c r="M397" s="18">
        <f t="shared" si="54"/>
        <v>0</v>
      </c>
      <c r="N397" s="66">
        <v>14</v>
      </c>
      <c r="O397" s="66">
        <v>175</v>
      </c>
      <c r="P397" s="18">
        <v>0</v>
      </c>
      <c r="Q397" s="18">
        <f t="shared" si="55"/>
        <v>0</v>
      </c>
      <c r="R397" s="66">
        <v>76</v>
      </c>
      <c r="S397" s="66">
        <v>16</v>
      </c>
      <c r="T397" s="18">
        <v>0</v>
      </c>
      <c r="U397" s="18">
        <f t="shared" si="56"/>
        <v>4723</v>
      </c>
      <c r="V397" s="66">
        <v>120</v>
      </c>
      <c r="W397" s="66">
        <v>96</v>
      </c>
      <c r="X397" s="18">
        <v>0</v>
      </c>
      <c r="Y397" s="18">
        <f t="shared" si="57"/>
        <v>4723</v>
      </c>
      <c r="Z397" s="66">
        <v>374</v>
      </c>
      <c r="AA397" s="66">
        <v>300</v>
      </c>
      <c r="AB397" s="18">
        <v>0</v>
      </c>
      <c r="AC397" s="10">
        <f t="shared" si="58"/>
        <v>4723</v>
      </c>
      <c r="AE397">
        <v>8</v>
      </c>
      <c r="AF397">
        <f t="shared" si="53"/>
        <v>0</v>
      </c>
    </row>
    <row r="398" spans="1:32">
      <c r="A398" s="17">
        <v>392</v>
      </c>
      <c r="B398" s="18" t="s">
        <v>1618</v>
      </c>
      <c r="C398" s="7" t="s">
        <v>1140</v>
      </c>
      <c r="D398" s="18" t="s">
        <v>27</v>
      </c>
      <c r="E398" s="18">
        <v>6074</v>
      </c>
      <c r="F398" s="18">
        <v>7</v>
      </c>
      <c r="G398" s="18">
        <v>0</v>
      </c>
      <c r="H398" s="18">
        <v>0</v>
      </c>
      <c r="I398" s="18">
        <f t="shared" si="52"/>
        <v>7</v>
      </c>
      <c r="J398" s="18">
        <v>0</v>
      </c>
      <c r="K398" s="66">
        <v>80</v>
      </c>
      <c r="L398" s="18">
        <v>0</v>
      </c>
      <c r="M398" s="18">
        <f t="shared" si="54"/>
        <v>0</v>
      </c>
      <c r="N398" s="66">
        <v>14</v>
      </c>
      <c r="O398" s="66">
        <v>175</v>
      </c>
      <c r="P398" s="18">
        <v>0</v>
      </c>
      <c r="Q398" s="18">
        <f t="shared" si="55"/>
        <v>0</v>
      </c>
      <c r="R398" s="66">
        <v>124</v>
      </c>
      <c r="S398" s="66">
        <v>16</v>
      </c>
      <c r="T398" s="18">
        <v>0</v>
      </c>
      <c r="U398" s="18">
        <f t="shared" si="56"/>
        <v>6074</v>
      </c>
      <c r="V398" s="66">
        <v>164</v>
      </c>
      <c r="W398" s="66">
        <v>96</v>
      </c>
      <c r="X398" s="18">
        <v>0</v>
      </c>
      <c r="Y398" s="18">
        <f t="shared" si="57"/>
        <v>6074</v>
      </c>
      <c r="Z398" s="66">
        <v>381</v>
      </c>
      <c r="AA398" s="66">
        <v>300</v>
      </c>
      <c r="AB398" s="18">
        <v>0</v>
      </c>
      <c r="AC398" s="10">
        <f t="shared" si="58"/>
        <v>6074</v>
      </c>
      <c r="AE398">
        <v>7</v>
      </c>
      <c r="AF398">
        <f t="shared" si="53"/>
        <v>0</v>
      </c>
    </row>
    <row r="399" spans="1:32">
      <c r="A399" s="17">
        <v>393</v>
      </c>
      <c r="B399" s="18" t="s">
        <v>1618</v>
      </c>
      <c r="C399" s="7" t="s">
        <v>1141</v>
      </c>
      <c r="D399" s="18" t="s">
        <v>27</v>
      </c>
      <c r="E399" s="18">
        <v>5431</v>
      </c>
      <c r="F399" s="18">
        <v>8</v>
      </c>
      <c r="G399" s="18">
        <v>0</v>
      </c>
      <c r="H399" s="18">
        <v>0</v>
      </c>
      <c r="I399" s="18">
        <f t="shared" si="52"/>
        <v>8</v>
      </c>
      <c r="J399" s="18">
        <v>0</v>
      </c>
      <c r="K399" s="66">
        <v>80</v>
      </c>
      <c r="L399" s="18">
        <v>0</v>
      </c>
      <c r="M399" s="18">
        <f t="shared" si="54"/>
        <v>0</v>
      </c>
      <c r="N399" s="66">
        <v>16</v>
      </c>
      <c r="O399" s="66">
        <v>175</v>
      </c>
      <c r="P399" s="18">
        <v>0</v>
      </c>
      <c r="Q399" s="18">
        <f t="shared" si="55"/>
        <v>0</v>
      </c>
      <c r="R399" s="66">
        <v>110</v>
      </c>
      <c r="S399" s="66">
        <v>16</v>
      </c>
      <c r="T399" s="18">
        <v>0</v>
      </c>
      <c r="U399" s="18">
        <f t="shared" si="56"/>
        <v>5431</v>
      </c>
      <c r="V399" s="66">
        <v>106</v>
      </c>
      <c r="W399" s="66">
        <v>96</v>
      </c>
      <c r="X399" s="18">
        <v>0</v>
      </c>
      <c r="Y399" s="18">
        <f t="shared" si="57"/>
        <v>5431</v>
      </c>
      <c r="Z399" s="66">
        <v>418</v>
      </c>
      <c r="AA399" s="66">
        <v>300</v>
      </c>
      <c r="AB399" s="18">
        <v>0</v>
      </c>
      <c r="AC399" s="10">
        <f t="shared" si="58"/>
        <v>5431</v>
      </c>
      <c r="AE399">
        <v>8</v>
      </c>
      <c r="AF399">
        <f t="shared" si="53"/>
        <v>0</v>
      </c>
    </row>
    <row r="400" spans="1:32">
      <c r="A400" s="17">
        <v>394</v>
      </c>
      <c r="B400" s="18" t="s">
        <v>1618</v>
      </c>
      <c r="C400" s="7" t="s">
        <v>1142</v>
      </c>
      <c r="D400" s="18" t="s">
        <v>27</v>
      </c>
      <c r="E400" s="18">
        <v>3720</v>
      </c>
      <c r="F400" s="18">
        <v>14</v>
      </c>
      <c r="G400" s="18">
        <v>0</v>
      </c>
      <c r="H400" s="18">
        <v>0</v>
      </c>
      <c r="I400" s="18">
        <f t="shared" si="52"/>
        <v>14</v>
      </c>
      <c r="J400" s="18">
        <v>0</v>
      </c>
      <c r="K400" s="66">
        <v>80</v>
      </c>
      <c r="L400" s="18">
        <v>0</v>
      </c>
      <c r="M400" s="18">
        <f t="shared" si="54"/>
        <v>0</v>
      </c>
      <c r="N400" s="66">
        <v>24</v>
      </c>
      <c r="O400" s="66">
        <v>175</v>
      </c>
      <c r="P400" s="18">
        <v>0</v>
      </c>
      <c r="Q400" s="18">
        <f t="shared" si="55"/>
        <v>0</v>
      </c>
      <c r="R400" s="66">
        <v>124</v>
      </c>
      <c r="S400" s="66">
        <v>16</v>
      </c>
      <c r="T400" s="18">
        <v>0</v>
      </c>
      <c r="U400" s="18">
        <f t="shared" si="56"/>
        <v>3720</v>
      </c>
      <c r="V400" s="66">
        <v>117</v>
      </c>
      <c r="W400" s="66">
        <v>96</v>
      </c>
      <c r="X400" s="18">
        <v>0</v>
      </c>
      <c r="Y400" s="18">
        <f t="shared" si="57"/>
        <v>3720</v>
      </c>
      <c r="Z400" s="66">
        <v>474</v>
      </c>
      <c r="AA400" s="66">
        <v>300</v>
      </c>
      <c r="AB400" s="18">
        <v>0</v>
      </c>
      <c r="AC400" s="10">
        <f t="shared" si="58"/>
        <v>3720</v>
      </c>
      <c r="AE400">
        <v>14</v>
      </c>
      <c r="AF400">
        <f t="shared" si="53"/>
        <v>0</v>
      </c>
    </row>
    <row r="401" spans="1:32">
      <c r="A401" s="17">
        <v>395</v>
      </c>
      <c r="B401" s="18" t="s">
        <v>1618</v>
      </c>
      <c r="C401" s="7" t="s">
        <v>1143</v>
      </c>
      <c r="D401" s="18" t="s">
        <v>27</v>
      </c>
      <c r="E401" s="18">
        <v>3829</v>
      </c>
      <c r="F401" s="18">
        <v>12</v>
      </c>
      <c r="G401" s="18">
        <v>0</v>
      </c>
      <c r="H401" s="18">
        <v>0</v>
      </c>
      <c r="I401" s="18">
        <f t="shared" si="52"/>
        <v>12</v>
      </c>
      <c r="J401" s="18">
        <v>0</v>
      </c>
      <c r="K401" s="66">
        <v>80</v>
      </c>
      <c r="L401" s="18">
        <v>0</v>
      </c>
      <c r="M401" s="18">
        <f t="shared" si="54"/>
        <v>0</v>
      </c>
      <c r="N401" s="66">
        <v>21</v>
      </c>
      <c r="O401" s="66">
        <v>175</v>
      </c>
      <c r="P401" s="18">
        <v>0</v>
      </c>
      <c r="Q401" s="18">
        <f t="shared" si="55"/>
        <v>0</v>
      </c>
      <c r="R401" s="66">
        <v>114</v>
      </c>
      <c r="S401" s="66">
        <v>16</v>
      </c>
      <c r="T401" s="18">
        <v>0</v>
      </c>
      <c r="U401" s="18">
        <f t="shared" si="56"/>
        <v>3829</v>
      </c>
      <c r="V401" s="66">
        <v>176</v>
      </c>
      <c r="W401" s="66">
        <v>96</v>
      </c>
      <c r="X401" s="18">
        <v>0</v>
      </c>
      <c r="Y401" s="18">
        <f t="shared" si="57"/>
        <v>3829</v>
      </c>
      <c r="Z401" s="66">
        <v>320</v>
      </c>
      <c r="AA401" s="66">
        <v>300</v>
      </c>
      <c r="AB401" s="18">
        <v>0</v>
      </c>
      <c r="AC401" s="10">
        <f t="shared" si="58"/>
        <v>3829</v>
      </c>
      <c r="AE401">
        <v>12</v>
      </c>
      <c r="AF401">
        <f t="shared" si="53"/>
        <v>0</v>
      </c>
    </row>
    <row r="402" spans="1:32">
      <c r="A402" s="17">
        <v>396</v>
      </c>
      <c r="B402" s="18" t="s">
        <v>1618</v>
      </c>
      <c r="C402" s="7" t="s">
        <v>1144</v>
      </c>
      <c r="D402" s="18" t="s">
        <v>27</v>
      </c>
      <c r="E402" s="18">
        <v>4179</v>
      </c>
      <c r="F402" s="18">
        <v>6</v>
      </c>
      <c r="G402" s="18">
        <v>0</v>
      </c>
      <c r="H402" s="18">
        <v>0</v>
      </c>
      <c r="I402" s="18">
        <f t="shared" si="52"/>
        <v>6</v>
      </c>
      <c r="J402" s="18">
        <v>0</v>
      </c>
      <c r="K402" s="66">
        <v>80</v>
      </c>
      <c r="L402" s="18">
        <v>0</v>
      </c>
      <c r="M402" s="18">
        <f t="shared" si="54"/>
        <v>0</v>
      </c>
      <c r="N402" s="66">
        <v>10</v>
      </c>
      <c r="O402" s="66">
        <v>175</v>
      </c>
      <c r="P402" s="18">
        <v>0</v>
      </c>
      <c r="Q402" s="18">
        <f t="shared" si="55"/>
        <v>0</v>
      </c>
      <c r="R402" s="66">
        <v>110</v>
      </c>
      <c r="S402" s="66">
        <v>16</v>
      </c>
      <c r="T402" s="18">
        <v>0</v>
      </c>
      <c r="U402" s="18">
        <f t="shared" si="56"/>
        <v>4179</v>
      </c>
      <c r="V402" s="66">
        <v>128</v>
      </c>
      <c r="W402" s="66">
        <v>96</v>
      </c>
      <c r="X402" s="18">
        <v>0</v>
      </c>
      <c r="Y402" s="18">
        <f t="shared" si="57"/>
        <v>4179</v>
      </c>
      <c r="Z402" s="66">
        <v>371</v>
      </c>
      <c r="AA402" s="66">
        <v>300</v>
      </c>
      <c r="AB402" s="18">
        <v>0</v>
      </c>
      <c r="AC402" s="10">
        <f t="shared" si="58"/>
        <v>4179</v>
      </c>
      <c r="AE402">
        <v>6</v>
      </c>
      <c r="AF402">
        <f t="shared" si="53"/>
        <v>0</v>
      </c>
    </row>
    <row r="403" spans="1:32">
      <c r="A403" s="17">
        <v>397</v>
      </c>
      <c r="B403" s="18" t="s">
        <v>1618</v>
      </c>
      <c r="C403" s="7" t="s">
        <v>1145</v>
      </c>
      <c r="D403" s="18" t="s">
        <v>27</v>
      </c>
      <c r="E403" s="18">
        <v>6175</v>
      </c>
      <c r="F403" s="18">
        <v>2</v>
      </c>
      <c r="G403" s="18">
        <v>0</v>
      </c>
      <c r="H403" s="18">
        <v>0</v>
      </c>
      <c r="I403" s="18">
        <f t="shared" si="52"/>
        <v>2</v>
      </c>
      <c r="J403" s="18">
        <v>0</v>
      </c>
      <c r="K403" s="66">
        <v>80</v>
      </c>
      <c r="L403" s="18">
        <v>0</v>
      </c>
      <c r="M403" s="18">
        <f t="shared" si="54"/>
        <v>0</v>
      </c>
      <c r="N403" s="66">
        <v>4</v>
      </c>
      <c r="O403" s="66">
        <v>175</v>
      </c>
      <c r="P403" s="18">
        <v>0</v>
      </c>
      <c r="Q403" s="18">
        <f t="shared" si="55"/>
        <v>0</v>
      </c>
      <c r="R403" s="66">
        <v>87</v>
      </c>
      <c r="S403" s="66">
        <v>16</v>
      </c>
      <c r="T403" s="18">
        <v>0</v>
      </c>
      <c r="U403" s="18">
        <f t="shared" si="56"/>
        <v>6175</v>
      </c>
      <c r="V403" s="66">
        <v>104</v>
      </c>
      <c r="W403" s="66">
        <v>96</v>
      </c>
      <c r="X403" s="18">
        <v>0</v>
      </c>
      <c r="Y403" s="18">
        <f t="shared" si="57"/>
        <v>6175</v>
      </c>
      <c r="Z403" s="66">
        <v>366</v>
      </c>
      <c r="AA403" s="66">
        <v>300</v>
      </c>
      <c r="AB403" s="18">
        <v>0</v>
      </c>
      <c r="AC403" s="10">
        <f t="shared" si="58"/>
        <v>6175</v>
      </c>
      <c r="AE403">
        <v>2</v>
      </c>
      <c r="AF403">
        <f t="shared" si="53"/>
        <v>0</v>
      </c>
    </row>
    <row r="404" spans="1:32">
      <c r="A404" s="17">
        <v>398</v>
      </c>
      <c r="B404" s="18" t="s">
        <v>1618</v>
      </c>
      <c r="C404" s="7" t="s">
        <v>1146</v>
      </c>
      <c r="D404" s="18" t="s">
        <v>27</v>
      </c>
      <c r="E404" s="18">
        <v>4895</v>
      </c>
      <c r="F404" s="18">
        <v>7</v>
      </c>
      <c r="G404" s="18">
        <v>0</v>
      </c>
      <c r="H404" s="18">
        <v>0</v>
      </c>
      <c r="I404" s="18">
        <f t="shared" si="52"/>
        <v>7</v>
      </c>
      <c r="J404" s="18">
        <v>0</v>
      </c>
      <c r="K404" s="66">
        <v>80</v>
      </c>
      <c r="L404" s="18">
        <v>0</v>
      </c>
      <c r="M404" s="18">
        <f t="shared" si="54"/>
        <v>0</v>
      </c>
      <c r="N404" s="66">
        <v>12</v>
      </c>
      <c r="O404" s="66">
        <v>175</v>
      </c>
      <c r="P404" s="18">
        <v>0</v>
      </c>
      <c r="Q404" s="18">
        <f t="shared" si="55"/>
        <v>0</v>
      </c>
      <c r="R404" s="66">
        <v>68</v>
      </c>
      <c r="S404" s="66">
        <v>16</v>
      </c>
      <c r="T404" s="18">
        <v>0</v>
      </c>
      <c r="U404" s="18">
        <f t="shared" si="56"/>
        <v>4895</v>
      </c>
      <c r="V404" s="66">
        <v>126</v>
      </c>
      <c r="W404" s="66">
        <v>96</v>
      </c>
      <c r="X404" s="18">
        <v>0</v>
      </c>
      <c r="Y404" s="18">
        <f t="shared" si="57"/>
        <v>4895</v>
      </c>
      <c r="Z404" s="66">
        <v>372</v>
      </c>
      <c r="AA404" s="66">
        <v>300</v>
      </c>
      <c r="AB404" s="18">
        <v>0</v>
      </c>
      <c r="AC404" s="10">
        <f t="shared" si="58"/>
        <v>4895</v>
      </c>
      <c r="AE404">
        <v>7</v>
      </c>
      <c r="AF404">
        <f t="shared" si="53"/>
        <v>0</v>
      </c>
    </row>
    <row r="405" spans="1:32">
      <c r="A405" s="17">
        <v>399</v>
      </c>
      <c r="B405" s="18" t="s">
        <v>1618</v>
      </c>
      <c r="C405" s="7" t="s">
        <v>1147</v>
      </c>
      <c r="D405" s="18" t="s">
        <v>27</v>
      </c>
      <c r="E405" s="18">
        <v>2793</v>
      </c>
      <c r="F405" s="18">
        <v>0</v>
      </c>
      <c r="G405" s="18">
        <v>0</v>
      </c>
      <c r="H405" s="18">
        <v>0</v>
      </c>
      <c r="I405" s="18">
        <f t="shared" si="52"/>
        <v>0</v>
      </c>
      <c r="J405" s="18">
        <v>0</v>
      </c>
      <c r="K405" s="66">
        <v>80</v>
      </c>
      <c r="L405" s="18">
        <v>0</v>
      </c>
      <c r="M405" s="18">
        <f t="shared" si="54"/>
        <v>0</v>
      </c>
      <c r="N405" s="66">
        <v>0</v>
      </c>
      <c r="O405" s="66">
        <v>175</v>
      </c>
      <c r="P405" s="18">
        <v>0</v>
      </c>
      <c r="Q405" s="18">
        <f t="shared" si="55"/>
        <v>0</v>
      </c>
      <c r="R405" s="66">
        <v>60</v>
      </c>
      <c r="S405" s="66">
        <v>16</v>
      </c>
      <c r="T405" s="18">
        <v>0</v>
      </c>
      <c r="U405" s="18">
        <f t="shared" si="56"/>
        <v>2793</v>
      </c>
      <c r="V405" s="66">
        <v>96</v>
      </c>
      <c r="W405" s="66">
        <v>96</v>
      </c>
      <c r="X405" s="18">
        <v>0</v>
      </c>
      <c r="Y405" s="18">
        <f t="shared" si="57"/>
        <v>0</v>
      </c>
      <c r="Z405" s="66">
        <v>349</v>
      </c>
      <c r="AA405" s="66">
        <v>300</v>
      </c>
      <c r="AB405" s="18">
        <v>0</v>
      </c>
      <c r="AC405" s="10">
        <f t="shared" si="58"/>
        <v>2793</v>
      </c>
      <c r="AE405">
        <v>0</v>
      </c>
      <c r="AF405">
        <f t="shared" si="53"/>
        <v>0</v>
      </c>
    </row>
    <row r="406" spans="1:32">
      <c r="A406" s="17">
        <v>400</v>
      </c>
      <c r="B406" s="18" t="s">
        <v>1618</v>
      </c>
      <c r="C406" s="7" t="s">
        <v>1148</v>
      </c>
      <c r="D406" s="18" t="s">
        <v>27</v>
      </c>
      <c r="E406" s="18">
        <v>2444</v>
      </c>
      <c r="F406" s="18">
        <v>22</v>
      </c>
      <c r="G406" s="18">
        <v>0</v>
      </c>
      <c r="H406" s="18">
        <v>0</v>
      </c>
      <c r="I406" s="18">
        <f t="shared" si="52"/>
        <v>21</v>
      </c>
      <c r="J406" s="18">
        <v>1</v>
      </c>
      <c r="K406" s="66">
        <v>80</v>
      </c>
      <c r="L406" s="18">
        <v>0</v>
      </c>
      <c r="M406" s="18">
        <f t="shared" si="54"/>
        <v>0</v>
      </c>
      <c r="N406" s="66">
        <v>0</v>
      </c>
      <c r="O406" s="66">
        <v>175</v>
      </c>
      <c r="P406" s="18">
        <v>0</v>
      </c>
      <c r="Q406" s="18">
        <f t="shared" si="55"/>
        <v>0</v>
      </c>
      <c r="R406" s="66">
        <v>56</v>
      </c>
      <c r="S406" s="66">
        <v>16</v>
      </c>
      <c r="T406" s="18">
        <v>0</v>
      </c>
      <c r="U406" s="18">
        <f t="shared" si="56"/>
        <v>2444</v>
      </c>
      <c r="V406" s="66">
        <v>78</v>
      </c>
      <c r="W406" s="66">
        <v>96</v>
      </c>
      <c r="X406" s="18">
        <v>0</v>
      </c>
      <c r="Y406" s="18">
        <f t="shared" si="57"/>
        <v>0</v>
      </c>
      <c r="Z406" s="66">
        <v>303</v>
      </c>
      <c r="AA406" s="66">
        <v>300</v>
      </c>
      <c r="AB406" s="18">
        <v>0</v>
      </c>
      <c r="AC406" s="10">
        <f t="shared" si="58"/>
        <v>2444</v>
      </c>
      <c r="AE406">
        <v>22</v>
      </c>
      <c r="AF406">
        <f t="shared" si="53"/>
        <v>0</v>
      </c>
    </row>
    <row r="407" spans="1:32">
      <c r="A407" s="17">
        <v>401</v>
      </c>
      <c r="B407" s="18" t="s">
        <v>1618</v>
      </c>
      <c r="C407" s="7" t="s">
        <v>1149</v>
      </c>
      <c r="D407" s="18" t="s">
        <v>27</v>
      </c>
      <c r="E407" s="18">
        <v>3234</v>
      </c>
      <c r="F407" s="18">
        <v>5</v>
      </c>
      <c r="G407" s="18">
        <v>0</v>
      </c>
      <c r="H407" s="18">
        <v>0</v>
      </c>
      <c r="I407" s="18">
        <f t="shared" si="52"/>
        <v>5</v>
      </c>
      <c r="J407" s="18">
        <v>0</v>
      </c>
      <c r="K407" s="66">
        <v>80</v>
      </c>
      <c r="L407" s="18">
        <v>0</v>
      </c>
      <c r="M407" s="18">
        <f t="shared" si="54"/>
        <v>0</v>
      </c>
      <c r="N407" s="66">
        <v>60</v>
      </c>
      <c r="O407" s="66">
        <v>175</v>
      </c>
      <c r="P407" s="18">
        <v>0</v>
      </c>
      <c r="Q407" s="18">
        <f t="shared" si="55"/>
        <v>0</v>
      </c>
      <c r="R407" s="66">
        <v>122</v>
      </c>
      <c r="S407" s="66">
        <v>16</v>
      </c>
      <c r="T407" s="18">
        <v>0</v>
      </c>
      <c r="U407" s="18">
        <f t="shared" si="56"/>
        <v>3234</v>
      </c>
      <c r="V407" s="66">
        <v>137</v>
      </c>
      <c r="W407" s="66">
        <v>96</v>
      </c>
      <c r="X407" s="18">
        <v>0</v>
      </c>
      <c r="Y407" s="18">
        <f t="shared" si="57"/>
        <v>3234</v>
      </c>
      <c r="Z407" s="66">
        <v>370</v>
      </c>
      <c r="AA407" s="66">
        <v>300</v>
      </c>
      <c r="AB407" s="18">
        <v>0</v>
      </c>
      <c r="AC407" s="10">
        <f t="shared" si="58"/>
        <v>3234</v>
      </c>
      <c r="AE407">
        <v>5</v>
      </c>
      <c r="AF407">
        <f t="shared" si="53"/>
        <v>0</v>
      </c>
    </row>
    <row r="408" spans="1:32">
      <c r="A408" s="17">
        <v>402</v>
      </c>
      <c r="B408" s="18" t="s">
        <v>1618</v>
      </c>
      <c r="C408" s="7" t="s">
        <v>1150</v>
      </c>
      <c r="D408" s="18" t="s">
        <v>27</v>
      </c>
      <c r="E408" s="18">
        <v>5388</v>
      </c>
      <c r="F408" s="18">
        <v>12</v>
      </c>
      <c r="G408" s="18">
        <v>0</v>
      </c>
      <c r="H408" s="18">
        <v>0</v>
      </c>
      <c r="I408" s="18">
        <f t="shared" si="52"/>
        <v>12</v>
      </c>
      <c r="J408" s="18">
        <v>0</v>
      </c>
      <c r="K408" s="66">
        <v>80</v>
      </c>
      <c r="L408" s="18">
        <v>0</v>
      </c>
      <c r="M408" s="18">
        <f t="shared" si="54"/>
        <v>0</v>
      </c>
      <c r="N408" s="66">
        <v>16</v>
      </c>
      <c r="O408" s="66">
        <v>175</v>
      </c>
      <c r="P408" s="18">
        <v>0</v>
      </c>
      <c r="Q408" s="18">
        <f t="shared" si="55"/>
        <v>0</v>
      </c>
      <c r="R408" s="66">
        <v>116</v>
      </c>
      <c r="S408" s="66">
        <v>16</v>
      </c>
      <c r="T408" s="18">
        <v>0</v>
      </c>
      <c r="U408" s="18">
        <f t="shared" si="56"/>
        <v>5388</v>
      </c>
      <c r="V408" s="66">
        <v>140</v>
      </c>
      <c r="W408" s="66">
        <v>96</v>
      </c>
      <c r="X408" s="18">
        <v>0</v>
      </c>
      <c r="Y408" s="18">
        <f t="shared" si="57"/>
        <v>5388</v>
      </c>
      <c r="Z408" s="66">
        <v>448</v>
      </c>
      <c r="AA408" s="66">
        <v>300</v>
      </c>
      <c r="AB408" s="18">
        <v>0</v>
      </c>
      <c r="AC408" s="10">
        <f t="shared" si="58"/>
        <v>5388</v>
      </c>
      <c r="AE408">
        <v>12</v>
      </c>
      <c r="AF408">
        <f t="shared" si="53"/>
        <v>0</v>
      </c>
    </row>
    <row r="409" spans="1:32">
      <c r="A409" s="17">
        <v>403</v>
      </c>
      <c r="B409" s="18" t="s">
        <v>1618</v>
      </c>
      <c r="C409" s="7" t="s">
        <v>1151</v>
      </c>
      <c r="D409" s="18" t="s">
        <v>27</v>
      </c>
      <c r="E409" s="18">
        <v>3254</v>
      </c>
      <c r="F409" s="18">
        <v>14</v>
      </c>
      <c r="G409" s="18">
        <v>0</v>
      </c>
      <c r="H409" s="18">
        <v>0</v>
      </c>
      <c r="I409" s="18">
        <f t="shared" si="52"/>
        <v>14</v>
      </c>
      <c r="J409" s="18">
        <v>0</v>
      </c>
      <c r="K409" s="66">
        <v>80</v>
      </c>
      <c r="L409" s="18">
        <v>0</v>
      </c>
      <c r="M409" s="18">
        <f t="shared" si="54"/>
        <v>0</v>
      </c>
      <c r="N409" s="66">
        <v>21</v>
      </c>
      <c r="O409" s="66">
        <v>175</v>
      </c>
      <c r="P409" s="18">
        <v>0</v>
      </c>
      <c r="Q409" s="18">
        <f t="shared" si="55"/>
        <v>0</v>
      </c>
      <c r="R409" s="66">
        <v>110</v>
      </c>
      <c r="S409" s="66">
        <v>16</v>
      </c>
      <c r="T409" s="18">
        <v>0</v>
      </c>
      <c r="U409" s="18">
        <f t="shared" si="56"/>
        <v>3254</v>
      </c>
      <c r="V409" s="66">
        <v>176</v>
      </c>
      <c r="W409" s="66">
        <v>96</v>
      </c>
      <c r="X409" s="18">
        <v>0</v>
      </c>
      <c r="Y409" s="18">
        <f t="shared" si="57"/>
        <v>3254</v>
      </c>
      <c r="Z409" s="66">
        <v>324</v>
      </c>
      <c r="AA409" s="66">
        <v>300</v>
      </c>
      <c r="AB409" s="18">
        <v>0</v>
      </c>
      <c r="AC409" s="10">
        <f t="shared" si="58"/>
        <v>3254</v>
      </c>
      <c r="AE409">
        <v>14</v>
      </c>
      <c r="AF409">
        <f t="shared" si="53"/>
        <v>0</v>
      </c>
    </row>
    <row r="410" spans="1:32">
      <c r="A410" s="17">
        <v>404</v>
      </c>
      <c r="B410" s="18" t="s">
        <v>1618</v>
      </c>
      <c r="C410" s="7" t="s">
        <v>1152</v>
      </c>
      <c r="D410" s="18" t="s">
        <v>27</v>
      </c>
      <c r="E410" s="18">
        <v>4145</v>
      </c>
      <c r="F410" s="18">
        <v>12</v>
      </c>
      <c r="G410" s="18">
        <v>0</v>
      </c>
      <c r="H410" s="18">
        <v>0</v>
      </c>
      <c r="I410" s="18">
        <f t="shared" si="52"/>
        <v>12</v>
      </c>
      <c r="J410" s="18">
        <v>0</v>
      </c>
      <c r="K410" s="66">
        <v>80</v>
      </c>
      <c r="L410" s="18">
        <v>0</v>
      </c>
      <c r="M410" s="18">
        <f t="shared" si="54"/>
        <v>0</v>
      </c>
      <c r="N410" s="66">
        <v>18</v>
      </c>
      <c r="O410" s="66">
        <v>175</v>
      </c>
      <c r="P410" s="18">
        <v>0</v>
      </c>
      <c r="Q410" s="18">
        <f t="shared" si="55"/>
        <v>0</v>
      </c>
      <c r="R410" s="66">
        <v>112</v>
      </c>
      <c r="S410" s="66">
        <v>16</v>
      </c>
      <c r="T410" s="18">
        <v>0</v>
      </c>
      <c r="U410" s="18">
        <f t="shared" si="56"/>
        <v>4145</v>
      </c>
      <c r="V410" s="66">
        <v>146</v>
      </c>
      <c r="W410" s="66">
        <v>96</v>
      </c>
      <c r="X410" s="18">
        <v>0</v>
      </c>
      <c r="Y410" s="18">
        <f t="shared" si="57"/>
        <v>4145</v>
      </c>
      <c r="Z410" s="66">
        <v>373</v>
      </c>
      <c r="AA410" s="66">
        <v>300</v>
      </c>
      <c r="AB410" s="18">
        <v>0</v>
      </c>
      <c r="AC410" s="10">
        <f t="shared" si="58"/>
        <v>4145</v>
      </c>
      <c r="AE410">
        <v>12</v>
      </c>
      <c r="AF410">
        <f t="shared" si="53"/>
        <v>0</v>
      </c>
    </row>
    <row r="411" spans="1:32">
      <c r="A411" s="17">
        <v>405</v>
      </c>
      <c r="B411" s="18" t="s">
        <v>1618</v>
      </c>
      <c r="C411" s="7" t="s">
        <v>1153</v>
      </c>
      <c r="D411" s="18" t="s">
        <v>27</v>
      </c>
      <c r="E411" s="18">
        <v>1606</v>
      </c>
      <c r="F411" s="18">
        <v>7</v>
      </c>
      <c r="G411" s="18">
        <v>0</v>
      </c>
      <c r="H411" s="18">
        <v>0</v>
      </c>
      <c r="I411" s="18">
        <f t="shared" si="52"/>
        <v>7</v>
      </c>
      <c r="J411" s="18">
        <v>0</v>
      </c>
      <c r="K411" s="66">
        <v>80</v>
      </c>
      <c r="L411" s="18">
        <v>0</v>
      </c>
      <c r="M411" s="18">
        <f t="shared" si="54"/>
        <v>0</v>
      </c>
      <c r="N411" s="66">
        <v>14</v>
      </c>
      <c r="O411" s="66">
        <v>175</v>
      </c>
      <c r="P411" s="18">
        <v>0</v>
      </c>
      <c r="Q411" s="18">
        <f t="shared" si="55"/>
        <v>0</v>
      </c>
      <c r="R411" s="66">
        <v>56</v>
      </c>
      <c r="S411" s="66">
        <v>16</v>
      </c>
      <c r="T411" s="18">
        <v>0</v>
      </c>
      <c r="U411" s="18">
        <f t="shared" si="56"/>
        <v>1606</v>
      </c>
      <c r="V411" s="66">
        <v>100</v>
      </c>
      <c r="W411" s="66">
        <v>96</v>
      </c>
      <c r="X411" s="18">
        <v>0</v>
      </c>
      <c r="Y411" s="18">
        <f t="shared" si="57"/>
        <v>1606</v>
      </c>
      <c r="Z411" s="66">
        <v>323</v>
      </c>
      <c r="AA411" s="66">
        <v>300</v>
      </c>
      <c r="AB411" s="18">
        <v>0</v>
      </c>
      <c r="AC411" s="10">
        <f t="shared" si="58"/>
        <v>1606</v>
      </c>
      <c r="AE411">
        <v>7</v>
      </c>
      <c r="AF411">
        <f t="shared" si="53"/>
        <v>0</v>
      </c>
    </row>
    <row r="412" spans="1:32">
      <c r="A412" s="17">
        <v>406</v>
      </c>
      <c r="B412" s="18" t="s">
        <v>1618</v>
      </c>
      <c r="C412" s="7" t="s">
        <v>1154</v>
      </c>
      <c r="D412" s="18" t="s">
        <v>27</v>
      </c>
      <c r="E412" s="18">
        <v>7010</v>
      </c>
      <c r="F412" s="18">
        <v>11</v>
      </c>
      <c r="G412" s="18">
        <v>0</v>
      </c>
      <c r="H412" s="18">
        <v>0</v>
      </c>
      <c r="I412" s="18">
        <f t="shared" si="52"/>
        <v>11</v>
      </c>
      <c r="J412" s="18">
        <v>0</v>
      </c>
      <c r="K412" s="66">
        <v>80</v>
      </c>
      <c r="L412" s="18">
        <v>0</v>
      </c>
      <c r="M412" s="18">
        <f t="shared" si="54"/>
        <v>0</v>
      </c>
      <c r="N412" s="66">
        <v>14</v>
      </c>
      <c r="O412" s="66">
        <v>175</v>
      </c>
      <c r="P412" s="18">
        <v>0</v>
      </c>
      <c r="Q412" s="18">
        <f t="shared" si="55"/>
        <v>0</v>
      </c>
      <c r="R412" s="66">
        <v>127</v>
      </c>
      <c r="S412" s="66">
        <v>16</v>
      </c>
      <c r="T412" s="18">
        <v>0</v>
      </c>
      <c r="U412" s="18">
        <f t="shared" si="56"/>
        <v>7010</v>
      </c>
      <c r="V412" s="66">
        <v>158</v>
      </c>
      <c r="W412" s="66">
        <v>96</v>
      </c>
      <c r="X412" s="18">
        <v>0</v>
      </c>
      <c r="Y412" s="18">
        <f t="shared" si="57"/>
        <v>7010</v>
      </c>
      <c r="Z412" s="66">
        <v>480</v>
      </c>
      <c r="AA412" s="66">
        <v>300</v>
      </c>
      <c r="AB412" s="18">
        <v>0</v>
      </c>
      <c r="AC412" s="10">
        <f t="shared" si="58"/>
        <v>7010</v>
      </c>
      <c r="AE412">
        <v>11</v>
      </c>
      <c r="AF412">
        <f t="shared" si="53"/>
        <v>0</v>
      </c>
    </row>
    <row r="413" spans="1:32">
      <c r="A413" s="17">
        <v>407</v>
      </c>
      <c r="B413" s="18" t="s">
        <v>1618</v>
      </c>
      <c r="C413" s="7" t="s">
        <v>1155</v>
      </c>
      <c r="D413" s="18" t="s">
        <v>27</v>
      </c>
      <c r="E413" s="18">
        <v>4414</v>
      </c>
      <c r="F413" s="18">
        <v>6</v>
      </c>
      <c r="G413" s="18">
        <v>0</v>
      </c>
      <c r="H413" s="18">
        <v>0</v>
      </c>
      <c r="I413" s="18">
        <f t="shared" si="52"/>
        <v>6</v>
      </c>
      <c r="J413" s="18">
        <v>0</v>
      </c>
      <c r="K413" s="66">
        <v>80</v>
      </c>
      <c r="L413" s="18">
        <v>0</v>
      </c>
      <c r="M413" s="18">
        <f t="shared" si="54"/>
        <v>0</v>
      </c>
      <c r="N413" s="66">
        <v>10</v>
      </c>
      <c r="O413" s="66">
        <v>175</v>
      </c>
      <c r="P413" s="18">
        <v>0</v>
      </c>
      <c r="Q413" s="18">
        <f t="shared" si="55"/>
        <v>0</v>
      </c>
      <c r="R413" s="66">
        <v>110</v>
      </c>
      <c r="S413" s="66">
        <v>16</v>
      </c>
      <c r="T413" s="18">
        <v>0</v>
      </c>
      <c r="U413" s="18">
        <f t="shared" si="56"/>
        <v>4414</v>
      </c>
      <c r="V413" s="66">
        <v>134</v>
      </c>
      <c r="W413" s="66">
        <v>96</v>
      </c>
      <c r="X413" s="18">
        <v>0</v>
      </c>
      <c r="Y413" s="18">
        <f t="shared" si="57"/>
        <v>4414</v>
      </c>
      <c r="Z413" s="66">
        <v>358</v>
      </c>
      <c r="AA413" s="66">
        <v>300</v>
      </c>
      <c r="AB413" s="18">
        <v>0</v>
      </c>
      <c r="AC413" s="10">
        <f t="shared" si="58"/>
        <v>4414</v>
      </c>
      <c r="AE413">
        <v>6</v>
      </c>
      <c r="AF413">
        <f t="shared" si="53"/>
        <v>0</v>
      </c>
    </row>
    <row r="414" spans="1:32">
      <c r="A414" s="17">
        <v>408</v>
      </c>
      <c r="B414" s="18" t="s">
        <v>1618</v>
      </c>
      <c r="C414" s="7" t="s">
        <v>1156</v>
      </c>
      <c r="D414" s="18" t="s">
        <v>27</v>
      </c>
      <c r="E414" s="18">
        <v>2817</v>
      </c>
      <c r="F414" s="18">
        <v>12</v>
      </c>
      <c r="G414" s="18">
        <v>0</v>
      </c>
      <c r="H414" s="18">
        <v>0</v>
      </c>
      <c r="I414" s="18">
        <f t="shared" si="52"/>
        <v>12</v>
      </c>
      <c r="J414" s="18">
        <v>0</v>
      </c>
      <c r="K414" s="66">
        <v>80</v>
      </c>
      <c r="L414" s="18">
        <v>0</v>
      </c>
      <c r="M414" s="18">
        <f t="shared" si="54"/>
        <v>0</v>
      </c>
      <c r="N414" s="66">
        <v>21</v>
      </c>
      <c r="O414" s="66">
        <v>175</v>
      </c>
      <c r="P414" s="18">
        <v>0</v>
      </c>
      <c r="Q414" s="18">
        <f t="shared" si="55"/>
        <v>0</v>
      </c>
      <c r="R414" s="66">
        <v>89</v>
      </c>
      <c r="S414" s="66">
        <v>16</v>
      </c>
      <c r="T414" s="18">
        <v>0</v>
      </c>
      <c r="U414" s="18">
        <f t="shared" si="56"/>
        <v>2817</v>
      </c>
      <c r="V414" s="66">
        <v>107</v>
      </c>
      <c r="W414" s="66">
        <v>96</v>
      </c>
      <c r="X414" s="18">
        <v>0</v>
      </c>
      <c r="Y414" s="18">
        <f t="shared" si="57"/>
        <v>2817</v>
      </c>
      <c r="Z414" s="66">
        <v>386</v>
      </c>
      <c r="AA414" s="66">
        <v>300</v>
      </c>
      <c r="AB414" s="18">
        <v>0</v>
      </c>
      <c r="AC414" s="10">
        <f t="shared" si="58"/>
        <v>2817</v>
      </c>
      <c r="AE414">
        <v>12</v>
      </c>
      <c r="AF414">
        <f t="shared" si="53"/>
        <v>0</v>
      </c>
    </row>
    <row r="415" spans="1:32">
      <c r="A415" s="17">
        <v>409</v>
      </c>
      <c r="B415" s="18" t="s">
        <v>1618</v>
      </c>
      <c r="C415" s="7" t="s">
        <v>1157</v>
      </c>
      <c r="D415" s="18" t="s">
        <v>27</v>
      </c>
      <c r="E415" s="18">
        <v>5708</v>
      </c>
      <c r="F415" s="18">
        <v>8</v>
      </c>
      <c r="G415" s="18">
        <v>0</v>
      </c>
      <c r="H415" s="18">
        <v>0</v>
      </c>
      <c r="I415" s="18">
        <f t="shared" si="52"/>
        <v>7</v>
      </c>
      <c r="J415" s="18">
        <v>1</v>
      </c>
      <c r="K415" s="66">
        <v>80</v>
      </c>
      <c r="L415" s="18">
        <v>0</v>
      </c>
      <c r="M415" s="18">
        <f t="shared" si="54"/>
        <v>0</v>
      </c>
      <c r="N415" s="66">
        <v>14</v>
      </c>
      <c r="O415" s="66">
        <v>175</v>
      </c>
      <c r="P415" s="18">
        <v>0</v>
      </c>
      <c r="Q415" s="18">
        <f t="shared" si="55"/>
        <v>0</v>
      </c>
      <c r="R415" s="66">
        <v>97</v>
      </c>
      <c r="S415" s="66">
        <v>16</v>
      </c>
      <c r="T415" s="18">
        <v>0</v>
      </c>
      <c r="U415" s="18">
        <f t="shared" si="56"/>
        <v>5708</v>
      </c>
      <c r="V415" s="66">
        <v>134</v>
      </c>
      <c r="W415" s="66">
        <v>96</v>
      </c>
      <c r="X415" s="18">
        <v>0</v>
      </c>
      <c r="Y415" s="18">
        <f t="shared" si="57"/>
        <v>5708</v>
      </c>
      <c r="Z415" s="66">
        <v>417</v>
      </c>
      <c r="AA415" s="66">
        <v>300</v>
      </c>
      <c r="AB415" s="18">
        <v>0</v>
      </c>
      <c r="AC415" s="10">
        <f t="shared" si="58"/>
        <v>5708</v>
      </c>
      <c r="AE415">
        <v>8</v>
      </c>
      <c r="AF415">
        <f t="shared" si="53"/>
        <v>0</v>
      </c>
    </row>
    <row r="416" spans="1:32">
      <c r="A416" s="17">
        <v>410</v>
      </c>
      <c r="B416" s="18" t="s">
        <v>1618</v>
      </c>
      <c r="C416" s="7" t="s">
        <v>1158</v>
      </c>
      <c r="D416" s="18" t="s">
        <v>27</v>
      </c>
      <c r="E416" s="18">
        <v>1724</v>
      </c>
      <c r="F416" s="18">
        <v>2</v>
      </c>
      <c r="G416" s="18">
        <v>0</v>
      </c>
      <c r="H416" s="18">
        <v>0</v>
      </c>
      <c r="I416" s="18">
        <f t="shared" si="52"/>
        <v>2</v>
      </c>
      <c r="J416" s="18">
        <v>0</v>
      </c>
      <c r="K416" s="66">
        <v>80</v>
      </c>
      <c r="L416" s="18">
        <v>0</v>
      </c>
      <c r="M416" s="18">
        <f t="shared" si="54"/>
        <v>0</v>
      </c>
      <c r="N416" s="66">
        <v>3</v>
      </c>
      <c r="O416" s="66">
        <v>175</v>
      </c>
      <c r="P416" s="18">
        <v>0</v>
      </c>
      <c r="Q416" s="18">
        <f t="shared" si="55"/>
        <v>0</v>
      </c>
      <c r="R416" s="66">
        <v>10</v>
      </c>
      <c r="S416" s="66">
        <v>16</v>
      </c>
      <c r="T416" s="18">
        <v>0</v>
      </c>
      <c r="U416" s="18">
        <f t="shared" si="56"/>
        <v>0</v>
      </c>
      <c r="V416" s="66">
        <v>16</v>
      </c>
      <c r="W416" s="66">
        <v>96</v>
      </c>
      <c r="X416" s="18">
        <v>0</v>
      </c>
      <c r="Y416" s="18">
        <f t="shared" si="57"/>
        <v>0</v>
      </c>
      <c r="Z416" s="66">
        <v>46</v>
      </c>
      <c r="AA416" s="66">
        <v>300</v>
      </c>
      <c r="AB416" s="18">
        <v>0</v>
      </c>
      <c r="AC416" s="10">
        <f t="shared" si="58"/>
        <v>0</v>
      </c>
      <c r="AE416">
        <v>2</v>
      </c>
      <c r="AF416">
        <f t="shared" si="53"/>
        <v>0</v>
      </c>
    </row>
    <row r="417" spans="1:32">
      <c r="A417" s="17">
        <v>411</v>
      </c>
      <c r="B417" s="18" t="s">
        <v>1618</v>
      </c>
      <c r="C417" s="7" t="s">
        <v>1159</v>
      </c>
      <c r="D417" s="18" t="s">
        <v>27</v>
      </c>
      <c r="E417" s="18">
        <v>3998</v>
      </c>
      <c r="F417" s="18">
        <v>19</v>
      </c>
      <c r="G417" s="18">
        <v>0</v>
      </c>
      <c r="H417" s="18">
        <v>0</v>
      </c>
      <c r="I417" s="18">
        <f t="shared" si="52"/>
        <v>18</v>
      </c>
      <c r="J417" s="18">
        <v>1</v>
      </c>
      <c r="K417" s="66">
        <v>80</v>
      </c>
      <c r="L417" s="18">
        <v>0</v>
      </c>
      <c r="M417" s="18">
        <f t="shared" si="54"/>
        <v>0</v>
      </c>
      <c r="N417" s="66">
        <v>53</v>
      </c>
      <c r="O417" s="66">
        <v>175</v>
      </c>
      <c r="P417" s="18">
        <v>0</v>
      </c>
      <c r="Q417" s="18">
        <f t="shared" si="55"/>
        <v>0</v>
      </c>
      <c r="R417" s="66">
        <v>23</v>
      </c>
      <c r="S417" s="66">
        <v>16</v>
      </c>
      <c r="T417" s="18">
        <v>0</v>
      </c>
      <c r="U417" s="18">
        <f t="shared" si="56"/>
        <v>3998</v>
      </c>
      <c r="V417" s="66">
        <v>204</v>
      </c>
      <c r="W417" s="66">
        <v>96</v>
      </c>
      <c r="X417" s="18">
        <v>0</v>
      </c>
      <c r="Y417" s="18">
        <f t="shared" si="57"/>
        <v>3998</v>
      </c>
      <c r="Z417" s="66">
        <v>360</v>
      </c>
      <c r="AA417" s="66">
        <v>300</v>
      </c>
      <c r="AB417" s="18">
        <v>0</v>
      </c>
      <c r="AC417" s="10">
        <f t="shared" si="58"/>
        <v>3998</v>
      </c>
      <c r="AE417">
        <v>19</v>
      </c>
      <c r="AF417">
        <f t="shared" si="53"/>
        <v>0</v>
      </c>
    </row>
    <row r="418" spans="1:32">
      <c r="A418" s="17">
        <v>412</v>
      </c>
      <c r="B418" s="18" t="s">
        <v>1618</v>
      </c>
      <c r="C418" s="7" t="s">
        <v>1160</v>
      </c>
      <c r="D418" s="18" t="s">
        <v>27</v>
      </c>
      <c r="E418" s="18">
        <v>1871</v>
      </c>
      <c r="F418" s="18">
        <v>14</v>
      </c>
      <c r="G418" s="18">
        <v>0</v>
      </c>
      <c r="H418" s="18">
        <v>0</v>
      </c>
      <c r="I418" s="18">
        <f t="shared" si="52"/>
        <v>13</v>
      </c>
      <c r="J418" s="18">
        <v>1</v>
      </c>
      <c r="K418" s="66">
        <v>80</v>
      </c>
      <c r="L418" s="18">
        <v>0</v>
      </c>
      <c r="M418" s="18">
        <f t="shared" si="54"/>
        <v>0</v>
      </c>
      <c r="N418" s="66">
        <v>43</v>
      </c>
      <c r="O418" s="66">
        <v>175</v>
      </c>
      <c r="P418" s="18">
        <v>0</v>
      </c>
      <c r="Q418" s="18">
        <f t="shared" si="55"/>
        <v>0</v>
      </c>
      <c r="R418" s="66">
        <v>9</v>
      </c>
      <c r="S418" s="66">
        <v>16</v>
      </c>
      <c r="T418" s="18">
        <v>0</v>
      </c>
      <c r="U418" s="18">
        <f t="shared" si="56"/>
        <v>0</v>
      </c>
      <c r="V418" s="66">
        <v>47</v>
      </c>
      <c r="W418" s="66">
        <v>96</v>
      </c>
      <c r="X418" s="18">
        <v>0</v>
      </c>
      <c r="Y418" s="18">
        <f t="shared" si="57"/>
        <v>0</v>
      </c>
      <c r="Z418" s="66">
        <v>140</v>
      </c>
      <c r="AA418" s="66">
        <v>300</v>
      </c>
      <c r="AB418" s="18">
        <v>0</v>
      </c>
      <c r="AC418" s="10">
        <f t="shared" si="58"/>
        <v>0</v>
      </c>
      <c r="AE418">
        <v>14</v>
      </c>
      <c r="AF418">
        <f t="shared" si="53"/>
        <v>0</v>
      </c>
    </row>
    <row r="419" spans="1:32">
      <c r="A419" s="17">
        <v>413</v>
      </c>
      <c r="B419" s="18" t="s">
        <v>1618</v>
      </c>
      <c r="C419" s="7" t="s">
        <v>1161</v>
      </c>
      <c r="D419" s="18" t="s">
        <v>27</v>
      </c>
      <c r="E419" s="18">
        <v>1804</v>
      </c>
      <c r="F419" s="18">
        <v>5</v>
      </c>
      <c r="G419" s="18">
        <v>0</v>
      </c>
      <c r="H419" s="18">
        <v>0</v>
      </c>
      <c r="I419" s="18">
        <f t="shared" si="52"/>
        <v>5</v>
      </c>
      <c r="J419" s="18">
        <v>0</v>
      </c>
      <c r="K419" s="66">
        <v>80</v>
      </c>
      <c r="L419" s="18">
        <v>0</v>
      </c>
      <c r="M419" s="18">
        <f t="shared" si="54"/>
        <v>0</v>
      </c>
      <c r="N419" s="66">
        <v>16</v>
      </c>
      <c r="O419" s="66">
        <v>175</v>
      </c>
      <c r="P419" s="18">
        <v>0</v>
      </c>
      <c r="Q419" s="18">
        <f t="shared" si="55"/>
        <v>0</v>
      </c>
      <c r="R419" s="66">
        <v>7</v>
      </c>
      <c r="S419" s="66">
        <v>16</v>
      </c>
      <c r="T419" s="18">
        <v>0</v>
      </c>
      <c r="U419" s="18">
        <f t="shared" si="56"/>
        <v>0</v>
      </c>
      <c r="V419" s="66">
        <v>30</v>
      </c>
      <c r="W419" s="66">
        <v>96</v>
      </c>
      <c r="X419" s="18">
        <v>0</v>
      </c>
      <c r="Y419" s="18">
        <f t="shared" si="57"/>
        <v>0</v>
      </c>
      <c r="Z419" s="66">
        <v>63</v>
      </c>
      <c r="AA419" s="66">
        <v>300</v>
      </c>
      <c r="AB419" s="18">
        <v>0</v>
      </c>
      <c r="AC419" s="10">
        <f t="shared" si="58"/>
        <v>0</v>
      </c>
      <c r="AE419">
        <v>5</v>
      </c>
      <c r="AF419">
        <f t="shared" si="53"/>
        <v>0</v>
      </c>
    </row>
    <row r="420" spans="1:32">
      <c r="A420" s="17">
        <v>414</v>
      </c>
      <c r="B420" s="18" t="s">
        <v>1618</v>
      </c>
      <c r="C420" s="7" t="s">
        <v>1162</v>
      </c>
      <c r="D420" s="18" t="s">
        <v>27</v>
      </c>
      <c r="E420" s="18">
        <v>3556</v>
      </c>
      <c r="F420" s="18">
        <v>19</v>
      </c>
      <c r="G420" s="18">
        <v>0</v>
      </c>
      <c r="H420" s="18">
        <v>0</v>
      </c>
      <c r="I420" s="18">
        <f t="shared" si="52"/>
        <v>19</v>
      </c>
      <c r="J420" s="18">
        <v>0</v>
      </c>
      <c r="K420" s="66">
        <v>80</v>
      </c>
      <c r="L420" s="18">
        <v>0</v>
      </c>
      <c r="M420" s="18">
        <f t="shared" si="54"/>
        <v>0</v>
      </c>
      <c r="N420" s="66">
        <v>64</v>
      </c>
      <c r="O420" s="66">
        <v>175</v>
      </c>
      <c r="P420" s="18">
        <v>0</v>
      </c>
      <c r="Q420" s="18">
        <f t="shared" si="55"/>
        <v>0</v>
      </c>
      <c r="R420" s="66">
        <v>10</v>
      </c>
      <c r="S420" s="66">
        <v>16</v>
      </c>
      <c r="T420" s="18">
        <v>0</v>
      </c>
      <c r="U420" s="18">
        <f t="shared" si="56"/>
        <v>0</v>
      </c>
      <c r="V420" s="66">
        <v>46</v>
      </c>
      <c r="W420" s="66">
        <v>96</v>
      </c>
      <c r="X420" s="18">
        <v>0</v>
      </c>
      <c r="Y420" s="18">
        <f t="shared" si="57"/>
        <v>0</v>
      </c>
      <c r="Z420" s="66">
        <v>433</v>
      </c>
      <c r="AA420" s="66">
        <v>300</v>
      </c>
      <c r="AB420" s="18">
        <v>0</v>
      </c>
      <c r="AC420" s="10">
        <f t="shared" si="58"/>
        <v>3556</v>
      </c>
      <c r="AE420">
        <v>19</v>
      </c>
      <c r="AF420">
        <f t="shared" si="53"/>
        <v>0</v>
      </c>
    </row>
    <row r="421" spans="1:32">
      <c r="A421" s="17">
        <v>415</v>
      </c>
      <c r="B421" s="18" t="s">
        <v>1618</v>
      </c>
      <c r="C421" s="7" t="s">
        <v>1163</v>
      </c>
      <c r="D421" s="18" t="s">
        <v>27</v>
      </c>
      <c r="E421" s="18">
        <v>5083</v>
      </c>
      <c r="F421" s="18">
        <v>11</v>
      </c>
      <c r="G421" s="18">
        <v>0</v>
      </c>
      <c r="H421" s="18">
        <v>0</v>
      </c>
      <c r="I421" s="18">
        <f t="shared" si="52"/>
        <v>11</v>
      </c>
      <c r="J421" s="18">
        <v>0</v>
      </c>
      <c r="K421" s="66">
        <v>80</v>
      </c>
      <c r="L421" s="18">
        <v>0</v>
      </c>
      <c r="M421" s="18">
        <f t="shared" si="54"/>
        <v>0</v>
      </c>
      <c r="N421" s="66">
        <v>49</v>
      </c>
      <c r="O421" s="66">
        <v>175</v>
      </c>
      <c r="P421" s="18">
        <v>0</v>
      </c>
      <c r="Q421" s="18">
        <f t="shared" si="55"/>
        <v>0</v>
      </c>
      <c r="R421" s="66">
        <v>25</v>
      </c>
      <c r="S421" s="66">
        <v>16</v>
      </c>
      <c r="T421" s="18">
        <v>0</v>
      </c>
      <c r="U421" s="18">
        <f t="shared" si="56"/>
        <v>5083</v>
      </c>
      <c r="V421" s="66">
        <v>127</v>
      </c>
      <c r="W421" s="66">
        <v>96</v>
      </c>
      <c r="X421" s="18">
        <v>0</v>
      </c>
      <c r="Y421" s="18">
        <f t="shared" si="57"/>
        <v>5083</v>
      </c>
      <c r="Z421" s="66">
        <v>393</v>
      </c>
      <c r="AA421" s="66">
        <v>300</v>
      </c>
      <c r="AB421" s="18">
        <v>0</v>
      </c>
      <c r="AC421" s="10">
        <f t="shared" si="58"/>
        <v>5083</v>
      </c>
      <c r="AE421">
        <v>11</v>
      </c>
      <c r="AF421">
        <f t="shared" si="53"/>
        <v>0</v>
      </c>
    </row>
    <row r="422" spans="1:32">
      <c r="A422" s="17">
        <v>416</v>
      </c>
      <c r="B422" s="18" t="s">
        <v>1618</v>
      </c>
      <c r="C422" s="7" t="s">
        <v>1164</v>
      </c>
      <c r="D422" s="18" t="s">
        <v>27</v>
      </c>
      <c r="E422" s="18">
        <v>4173</v>
      </c>
      <c r="F422" s="18">
        <v>14</v>
      </c>
      <c r="G422" s="18">
        <v>0</v>
      </c>
      <c r="H422" s="18">
        <v>0</v>
      </c>
      <c r="I422" s="18">
        <f t="shared" si="52"/>
        <v>14</v>
      </c>
      <c r="J422" s="18">
        <v>0</v>
      </c>
      <c r="K422" s="66">
        <v>80</v>
      </c>
      <c r="L422" s="18">
        <v>0</v>
      </c>
      <c r="M422" s="18">
        <f t="shared" si="54"/>
        <v>0</v>
      </c>
      <c r="N422" s="66">
        <v>43</v>
      </c>
      <c r="O422" s="66">
        <v>175</v>
      </c>
      <c r="P422" s="18">
        <v>0</v>
      </c>
      <c r="Q422" s="18">
        <f t="shared" si="55"/>
        <v>0</v>
      </c>
      <c r="R422" s="66">
        <v>21</v>
      </c>
      <c r="S422" s="66">
        <v>16</v>
      </c>
      <c r="T422" s="18">
        <v>0</v>
      </c>
      <c r="U422" s="18">
        <f t="shared" si="56"/>
        <v>4173</v>
      </c>
      <c r="V422" s="66">
        <v>101</v>
      </c>
      <c r="W422" s="66">
        <v>96</v>
      </c>
      <c r="X422" s="18">
        <v>0</v>
      </c>
      <c r="Y422" s="18">
        <f t="shared" si="57"/>
        <v>4173</v>
      </c>
      <c r="Z422" s="66">
        <v>340</v>
      </c>
      <c r="AA422" s="66">
        <v>300</v>
      </c>
      <c r="AB422" s="18">
        <v>0</v>
      </c>
      <c r="AC422" s="10">
        <f t="shared" si="58"/>
        <v>4173</v>
      </c>
      <c r="AE422">
        <v>14</v>
      </c>
      <c r="AF422">
        <f t="shared" si="53"/>
        <v>0</v>
      </c>
    </row>
    <row r="423" spans="1:32">
      <c r="A423" s="17">
        <v>417</v>
      </c>
      <c r="B423" s="18" t="s">
        <v>1618</v>
      </c>
      <c r="C423" s="7" t="s">
        <v>1165</v>
      </c>
      <c r="D423" s="18" t="s">
        <v>27</v>
      </c>
      <c r="E423" s="18">
        <v>4177</v>
      </c>
      <c r="F423" s="18">
        <v>5</v>
      </c>
      <c r="G423" s="18">
        <v>0</v>
      </c>
      <c r="H423" s="18">
        <v>0</v>
      </c>
      <c r="I423" s="18">
        <f t="shared" si="52"/>
        <v>5</v>
      </c>
      <c r="J423" s="18">
        <v>0</v>
      </c>
      <c r="K423" s="66">
        <v>80</v>
      </c>
      <c r="L423" s="18">
        <v>0</v>
      </c>
      <c r="M423" s="18">
        <f t="shared" si="54"/>
        <v>0</v>
      </c>
      <c r="N423" s="66">
        <v>29</v>
      </c>
      <c r="O423" s="66">
        <v>175</v>
      </c>
      <c r="P423" s="18">
        <v>0</v>
      </c>
      <c r="Q423" s="18">
        <f t="shared" si="55"/>
        <v>0</v>
      </c>
      <c r="R423" s="66">
        <v>7</v>
      </c>
      <c r="S423" s="66">
        <v>16</v>
      </c>
      <c r="T423" s="18">
        <v>0</v>
      </c>
      <c r="U423" s="18">
        <f t="shared" si="56"/>
        <v>0</v>
      </c>
      <c r="V423" s="66">
        <v>31</v>
      </c>
      <c r="W423" s="66">
        <v>96</v>
      </c>
      <c r="X423" s="18">
        <v>0</v>
      </c>
      <c r="Y423" s="18">
        <f t="shared" si="57"/>
        <v>0</v>
      </c>
      <c r="Z423" s="66">
        <v>380</v>
      </c>
      <c r="AA423" s="66">
        <v>300</v>
      </c>
      <c r="AB423" s="18">
        <v>0</v>
      </c>
      <c r="AC423" s="10">
        <f t="shared" si="58"/>
        <v>4177</v>
      </c>
      <c r="AE423">
        <v>5</v>
      </c>
      <c r="AF423">
        <f t="shared" si="53"/>
        <v>0</v>
      </c>
    </row>
    <row r="424" spans="1:32">
      <c r="A424" s="17">
        <v>418</v>
      </c>
      <c r="B424" s="18" t="s">
        <v>1618</v>
      </c>
      <c r="C424" s="7" t="s">
        <v>1166</v>
      </c>
      <c r="D424" s="18" t="s">
        <v>27</v>
      </c>
      <c r="E424" s="18">
        <v>2376</v>
      </c>
      <c r="F424" s="18">
        <v>12</v>
      </c>
      <c r="G424" s="18">
        <v>0</v>
      </c>
      <c r="H424" s="18">
        <v>0</v>
      </c>
      <c r="I424" s="18">
        <f t="shared" si="52"/>
        <v>12</v>
      </c>
      <c r="J424" s="18">
        <v>0</v>
      </c>
      <c r="K424" s="66">
        <v>80</v>
      </c>
      <c r="L424" s="18">
        <v>0</v>
      </c>
      <c r="M424" s="18">
        <f t="shared" si="54"/>
        <v>0</v>
      </c>
      <c r="N424" s="66">
        <v>51</v>
      </c>
      <c r="O424" s="66">
        <v>175</v>
      </c>
      <c r="P424" s="18">
        <v>0</v>
      </c>
      <c r="Q424" s="18">
        <f t="shared" si="55"/>
        <v>0</v>
      </c>
      <c r="R424" s="66">
        <v>7</v>
      </c>
      <c r="S424" s="66">
        <v>16</v>
      </c>
      <c r="T424" s="18">
        <v>0</v>
      </c>
      <c r="U424" s="18">
        <f t="shared" si="56"/>
        <v>0</v>
      </c>
      <c r="V424" s="66">
        <v>28</v>
      </c>
      <c r="W424" s="66">
        <v>96</v>
      </c>
      <c r="X424" s="18">
        <v>0</v>
      </c>
      <c r="Y424" s="18">
        <f t="shared" si="57"/>
        <v>0</v>
      </c>
      <c r="Z424" s="66">
        <v>2</v>
      </c>
      <c r="AA424" s="66">
        <v>300</v>
      </c>
      <c r="AB424" s="18">
        <v>0</v>
      </c>
      <c r="AC424" s="10">
        <f t="shared" si="58"/>
        <v>0</v>
      </c>
      <c r="AE424">
        <v>12</v>
      </c>
      <c r="AF424">
        <f t="shared" si="53"/>
        <v>0</v>
      </c>
    </row>
    <row r="425" spans="1:32">
      <c r="A425" s="17">
        <v>419</v>
      </c>
      <c r="B425" s="18" t="s">
        <v>1618</v>
      </c>
      <c r="C425" s="7" t="s">
        <v>1167</v>
      </c>
      <c r="D425" s="18" t="s">
        <v>27</v>
      </c>
      <c r="E425" s="18">
        <v>2575</v>
      </c>
      <c r="F425" s="18">
        <v>19</v>
      </c>
      <c r="G425" s="18">
        <v>0</v>
      </c>
      <c r="H425" s="18">
        <v>0</v>
      </c>
      <c r="I425" s="18">
        <f t="shared" si="52"/>
        <v>19</v>
      </c>
      <c r="J425" s="18">
        <v>0</v>
      </c>
      <c r="K425" s="66">
        <v>80</v>
      </c>
      <c r="L425" s="18">
        <v>0</v>
      </c>
      <c r="M425" s="18">
        <f t="shared" si="54"/>
        <v>0</v>
      </c>
      <c r="N425" s="66">
        <v>56</v>
      </c>
      <c r="O425" s="66">
        <v>175</v>
      </c>
      <c r="P425" s="18">
        <v>0</v>
      </c>
      <c r="Q425" s="18">
        <f t="shared" si="55"/>
        <v>0</v>
      </c>
      <c r="R425" s="66">
        <v>29</v>
      </c>
      <c r="S425" s="66">
        <v>16</v>
      </c>
      <c r="T425" s="18">
        <v>0</v>
      </c>
      <c r="U425" s="18">
        <f t="shared" si="56"/>
        <v>2575</v>
      </c>
      <c r="V425" s="66">
        <v>141</v>
      </c>
      <c r="W425" s="66">
        <v>96</v>
      </c>
      <c r="X425" s="18">
        <v>0</v>
      </c>
      <c r="Y425" s="18">
        <f t="shared" si="57"/>
        <v>2575</v>
      </c>
      <c r="Z425" s="66">
        <v>260</v>
      </c>
      <c r="AA425" s="66">
        <v>300</v>
      </c>
      <c r="AB425" s="18">
        <v>0</v>
      </c>
      <c r="AC425" s="10">
        <f t="shared" si="58"/>
        <v>0</v>
      </c>
      <c r="AE425">
        <v>19</v>
      </c>
      <c r="AF425">
        <f t="shared" si="53"/>
        <v>0</v>
      </c>
    </row>
    <row r="426" spans="1:32">
      <c r="A426" s="17">
        <v>420</v>
      </c>
      <c r="B426" s="18" t="s">
        <v>1618</v>
      </c>
      <c r="C426" s="7" t="s">
        <v>1168</v>
      </c>
      <c r="D426" s="18" t="s">
        <v>27</v>
      </c>
      <c r="E426" s="18">
        <v>1504</v>
      </c>
      <c r="F426" s="18">
        <v>2</v>
      </c>
      <c r="G426" s="18">
        <v>0</v>
      </c>
      <c r="H426" s="18">
        <v>0</v>
      </c>
      <c r="I426" s="18">
        <f t="shared" si="52"/>
        <v>2</v>
      </c>
      <c r="J426" s="18">
        <v>0</v>
      </c>
      <c r="K426" s="66">
        <v>80</v>
      </c>
      <c r="L426" s="18">
        <v>0</v>
      </c>
      <c r="M426" s="18">
        <f t="shared" si="54"/>
        <v>0</v>
      </c>
      <c r="N426" s="66">
        <v>6</v>
      </c>
      <c r="O426" s="66">
        <v>175</v>
      </c>
      <c r="P426" s="18">
        <v>0</v>
      </c>
      <c r="Q426" s="18">
        <f t="shared" si="55"/>
        <v>0</v>
      </c>
      <c r="R426" s="66">
        <v>2</v>
      </c>
      <c r="S426" s="66">
        <v>16</v>
      </c>
      <c r="T426" s="18">
        <v>0</v>
      </c>
      <c r="U426" s="18">
        <f t="shared" si="56"/>
        <v>0</v>
      </c>
      <c r="V426" s="66">
        <v>10</v>
      </c>
      <c r="W426" s="66">
        <v>96</v>
      </c>
      <c r="X426" s="18">
        <v>0</v>
      </c>
      <c r="Y426" s="18">
        <f t="shared" si="57"/>
        <v>0</v>
      </c>
      <c r="Z426" s="66">
        <v>4</v>
      </c>
      <c r="AA426" s="66">
        <v>300</v>
      </c>
      <c r="AB426" s="18">
        <v>0</v>
      </c>
      <c r="AC426" s="10">
        <f t="shared" si="58"/>
        <v>0</v>
      </c>
      <c r="AE426">
        <v>2</v>
      </c>
      <c r="AF426">
        <f t="shared" si="53"/>
        <v>0</v>
      </c>
    </row>
    <row r="427" spans="1:32">
      <c r="A427" s="17">
        <v>421</v>
      </c>
      <c r="B427" s="18" t="s">
        <v>1618</v>
      </c>
      <c r="C427" s="7" t="s">
        <v>1169</v>
      </c>
      <c r="D427" s="18" t="s">
        <v>27</v>
      </c>
      <c r="E427" s="18">
        <v>7258</v>
      </c>
      <c r="F427" s="18">
        <v>7</v>
      </c>
      <c r="G427" s="18">
        <v>0</v>
      </c>
      <c r="H427" s="18">
        <v>0</v>
      </c>
      <c r="I427" s="18">
        <f t="shared" si="52"/>
        <v>7</v>
      </c>
      <c r="J427" s="18">
        <v>0</v>
      </c>
      <c r="K427" s="66">
        <v>80</v>
      </c>
      <c r="L427" s="18">
        <v>0</v>
      </c>
      <c r="M427" s="18">
        <f t="shared" si="54"/>
        <v>0</v>
      </c>
      <c r="N427" s="66">
        <v>14</v>
      </c>
      <c r="O427" s="66">
        <v>175</v>
      </c>
      <c r="P427" s="18">
        <v>0</v>
      </c>
      <c r="Q427" s="18">
        <f t="shared" si="55"/>
        <v>0</v>
      </c>
      <c r="R427" s="66">
        <v>7</v>
      </c>
      <c r="S427" s="66">
        <v>16</v>
      </c>
      <c r="T427" s="18">
        <v>0</v>
      </c>
      <c r="U427" s="18">
        <f t="shared" si="56"/>
        <v>0</v>
      </c>
      <c r="V427" s="66">
        <v>24</v>
      </c>
      <c r="W427" s="66">
        <v>96</v>
      </c>
      <c r="X427" s="18">
        <v>0</v>
      </c>
      <c r="Y427" s="18">
        <f t="shared" si="57"/>
        <v>0</v>
      </c>
      <c r="Z427" s="66">
        <v>173</v>
      </c>
      <c r="AA427" s="66">
        <v>300</v>
      </c>
      <c r="AB427" s="18">
        <v>0</v>
      </c>
      <c r="AC427" s="10">
        <f t="shared" si="58"/>
        <v>0</v>
      </c>
      <c r="AE427">
        <v>7</v>
      </c>
      <c r="AF427">
        <f t="shared" si="53"/>
        <v>0</v>
      </c>
    </row>
    <row r="428" spans="1:32">
      <c r="A428" s="17">
        <v>422</v>
      </c>
      <c r="B428" s="18" t="s">
        <v>1618</v>
      </c>
      <c r="C428" s="7" t="s">
        <v>1170</v>
      </c>
      <c r="D428" s="18" t="s">
        <v>27</v>
      </c>
      <c r="E428" s="18">
        <v>3565</v>
      </c>
      <c r="F428" s="18">
        <v>6</v>
      </c>
      <c r="G428" s="18">
        <v>0</v>
      </c>
      <c r="H428" s="18">
        <v>0</v>
      </c>
      <c r="I428" s="18">
        <f t="shared" si="52"/>
        <v>6</v>
      </c>
      <c r="J428" s="18">
        <v>0</v>
      </c>
      <c r="K428" s="66">
        <v>80</v>
      </c>
      <c r="L428" s="18">
        <v>0</v>
      </c>
      <c r="M428" s="18">
        <f t="shared" si="54"/>
        <v>0</v>
      </c>
      <c r="N428" s="66">
        <v>13</v>
      </c>
      <c r="O428" s="66">
        <v>175</v>
      </c>
      <c r="P428" s="18">
        <v>0</v>
      </c>
      <c r="Q428" s="18">
        <f t="shared" si="55"/>
        <v>0</v>
      </c>
      <c r="R428" s="66">
        <v>4</v>
      </c>
      <c r="S428" s="66">
        <v>16</v>
      </c>
      <c r="T428" s="18">
        <v>0</v>
      </c>
      <c r="U428" s="18">
        <f t="shared" si="56"/>
        <v>0</v>
      </c>
      <c r="V428" s="66">
        <v>16</v>
      </c>
      <c r="W428" s="66">
        <v>96</v>
      </c>
      <c r="X428" s="18">
        <v>0</v>
      </c>
      <c r="Y428" s="18">
        <f t="shared" si="57"/>
        <v>0</v>
      </c>
      <c r="Z428" s="66">
        <v>139</v>
      </c>
      <c r="AA428" s="66">
        <v>300</v>
      </c>
      <c r="AB428" s="18">
        <v>0</v>
      </c>
      <c r="AC428" s="10">
        <f t="shared" si="58"/>
        <v>0</v>
      </c>
      <c r="AE428">
        <v>6</v>
      </c>
      <c r="AF428">
        <f t="shared" si="53"/>
        <v>0</v>
      </c>
    </row>
    <row r="429" spans="1:32">
      <c r="A429" s="17">
        <v>423</v>
      </c>
      <c r="B429" s="18" t="s">
        <v>1618</v>
      </c>
      <c r="C429" s="7" t="s">
        <v>1171</v>
      </c>
      <c r="D429" s="18" t="s">
        <v>27</v>
      </c>
      <c r="E429" s="18">
        <v>4739</v>
      </c>
      <c r="F429" s="18">
        <v>6</v>
      </c>
      <c r="G429" s="18">
        <v>0</v>
      </c>
      <c r="H429" s="18">
        <v>0</v>
      </c>
      <c r="I429" s="18">
        <f t="shared" si="52"/>
        <v>6</v>
      </c>
      <c r="J429" s="18">
        <v>0</v>
      </c>
      <c r="K429" s="66">
        <v>80</v>
      </c>
      <c r="L429" s="18">
        <v>0</v>
      </c>
      <c r="M429" s="18">
        <f t="shared" si="54"/>
        <v>0</v>
      </c>
      <c r="N429" s="66">
        <v>14</v>
      </c>
      <c r="O429" s="66">
        <v>175</v>
      </c>
      <c r="P429" s="18">
        <v>0</v>
      </c>
      <c r="Q429" s="18">
        <f t="shared" si="55"/>
        <v>0</v>
      </c>
      <c r="R429" s="66">
        <v>10</v>
      </c>
      <c r="S429" s="66">
        <v>16</v>
      </c>
      <c r="T429" s="18">
        <v>0</v>
      </c>
      <c r="U429" s="18">
        <f t="shared" si="56"/>
        <v>0</v>
      </c>
      <c r="V429" s="66">
        <v>37</v>
      </c>
      <c r="W429" s="66">
        <v>96</v>
      </c>
      <c r="X429" s="18">
        <v>0</v>
      </c>
      <c r="Y429" s="18">
        <f t="shared" si="57"/>
        <v>0</v>
      </c>
      <c r="Z429" s="66">
        <v>283</v>
      </c>
      <c r="AA429" s="66">
        <v>300</v>
      </c>
      <c r="AB429" s="18">
        <v>0</v>
      </c>
      <c r="AC429" s="10">
        <f t="shared" si="58"/>
        <v>0</v>
      </c>
      <c r="AE429">
        <v>6</v>
      </c>
      <c r="AF429">
        <f t="shared" si="53"/>
        <v>0</v>
      </c>
    </row>
    <row r="430" spans="1:32">
      <c r="A430" s="17">
        <v>424</v>
      </c>
      <c r="B430" s="18" t="s">
        <v>1618</v>
      </c>
      <c r="C430" s="7" t="s">
        <v>1172</v>
      </c>
      <c r="D430" s="18" t="s">
        <v>27</v>
      </c>
      <c r="E430" s="18">
        <v>4897</v>
      </c>
      <c r="F430" s="18">
        <v>11</v>
      </c>
      <c r="G430" s="18">
        <v>0</v>
      </c>
      <c r="H430" s="18">
        <v>0</v>
      </c>
      <c r="I430" s="18">
        <f t="shared" si="52"/>
        <v>11</v>
      </c>
      <c r="J430" s="18">
        <v>0</v>
      </c>
      <c r="K430" s="66">
        <v>80</v>
      </c>
      <c r="L430" s="18">
        <v>0</v>
      </c>
      <c r="M430" s="18">
        <f t="shared" si="54"/>
        <v>0</v>
      </c>
      <c r="N430" s="66">
        <v>22</v>
      </c>
      <c r="O430" s="66">
        <v>175</v>
      </c>
      <c r="P430" s="18">
        <v>0</v>
      </c>
      <c r="Q430" s="18">
        <f t="shared" si="55"/>
        <v>0</v>
      </c>
      <c r="R430" s="66">
        <v>8</v>
      </c>
      <c r="S430" s="66">
        <v>16</v>
      </c>
      <c r="T430" s="18">
        <v>0</v>
      </c>
      <c r="U430" s="18">
        <f t="shared" si="56"/>
        <v>0</v>
      </c>
      <c r="V430" s="66">
        <v>34</v>
      </c>
      <c r="W430" s="66">
        <v>96</v>
      </c>
      <c r="X430" s="18">
        <v>0</v>
      </c>
      <c r="Y430" s="18">
        <f t="shared" si="57"/>
        <v>0</v>
      </c>
      <c r="Z430" s="66">
        <v>341</v>
      </c>
      <c r="AA430" s="66">
        <v>300</v>
      </c>
      <c r="AB430" s="18">
        <v>0</v>
      </c>
      <c r="AC430" s="10">
        <f t="shared" si="58"/>
        <v>4897</v>
      </c>
      <c r="AE430">
        <v>11</v>
      </c>
      <c r="AF430">
        <f t="shared" si="53"/>
        <v>0</v>
      </c>
    </row>
    <row r="431" spans="1:32">
      <c r="A431" s="17">
        <v>425</v>
      </c>
      <c r="B431" s="18" t="s">
        <v>1618</v>
      </c>
      <c r="C431" s="7" t="s">
        <v>1173</v>
      </c>
      <c r="D431" s="18" t="s">
        <v>27</v>
      </c>
      <c r="E431" s="18">
        <v>3068</v>
      </c>
      <c r="F431" s="18">
        <v>2</v>
      </c>
      <c r="G431" s="18">
        <v>0</v>
      </c>
      <c r="H431" s="18">
        <v>0</v>
      </c>
      <c r="I431" s="18">
        <f t="shared" si="52"/>
        <v>2</v>
      </c>
      <c r="J431" s="18">
        <v>0</v>
      </c>
      <c r="K431" s="66">
        <v>80</v>
      </c>
      <c r="L431" s="18">
        <v>0</v>
      </c>
      <c r="M431" s="18">
        <f t="shared" si="54"/>
        <v>0</v>
      </c>
      <c r="N431" s="66">
        <v>4</v>
      </c>
      <c r="O431" s="66">
        <v>175</v>
      </c>
      <c r="P431" s="18">
        <v>0</v>
      </c>
      <c r="Q431" s="18">
        <f t="shared" si="55"/>
        <v>0</v>
      </c>
      <c r="R431" s="66">
        <v>4</v>
      </c>
      <c r="S431" s="66">
        <v>16</v>
      </c>
      <c r="T431" s="18">
        <v>0</v>
      </c>
      <c r="U431" s="18">
        <f t="shared" si="56"/>
        <v>0</v>
      </c>
      <c r="V431" s="66">
        <v>18</v>
      </c>
      <c r="W431" s="66">
        <v>96</v>
      </c>
      <c r="X431" s="18">
        <v>0</v>
      </c>
      <c r="Y431" s="18">
        <f t="shared" si="57"/>
        <v>0</v>
      </c>
      <c r="Z431" s="66">
        <v>93</v>
      </c>
      <c r="AA431" s="66">
        <v>300</v>
      </c>
      <c r="AB431" s="18">
        <v>0</v>
      </c>
      <c r="AC431" s="10">
        <f t="shared" si="58"/>
        <v>0</v>
      </c>
      <c r="AE431">
        <v>2</v>
      </c>
      <c r="AF431">
        <f t="shared" si="53"/>
        <v>0</v>
      </c>
    </row>
    <row r="432" spans="1:32">
      <c r="A432" s="17">
        <v>426</v>
      </c>
      <c r="B432" s="18" t="s">
        <v>1618</v>
      </c>
      <c r="C432" s="7" t="s">
        <v>1174</v>
      </c>
      <c r="D432" s="18" t="s">
        <v>27</v>
      </c>
      <c r="E432" s="18">
        <v>9900</v>
      </c>
      <c r="F432" s="18">
        <v>14</v>
      </c>
      <c r="G432" s="18">
        <v>0</v>
      </c>
      <c r="H432" s="18">
        <v>0</v>
      </c>
      <c r="I432" s="18">
        <f t="shared" si="52"/>
        <v>14</v>
      </c>
      <c r="J432" s="18">
        <v>0</v>
      </c>
      <c r="K432" s="66">
        <v>80</v>
      </c>
      <c r="L432" s="18">
        <v>0</v>
      </c>
      <c r="M432" s="18">
        <f t="shared" si="54"/>
        <v>0</v>
      </c>
      <c r="N432" s="66">
        <v>21</v>
      </c>
      <c r="O432" s="66">
        <v>175</v>
      </c>
      <c r="P432" s="18">
        <v>0</v>
      </c>
      <c r="Q432" s="18">
        <f t="shared" si="55"/>
        <v>0</v>
      </c>
      <c r="R432" s="66">
        <v>160</v>
      </c>
      <c r="S432" s="66">
        <v>16</v>
      </c>
      <c r="T432" s="18">
        <v>0</v>
      </c>
      <c r="U432" s="18">
        <f t="shared" si="56"/>
        <v>9900</v>
      </c>
      <c r="V432" s="66">
        <v>194</v>
      </c>
      <c r="W432" s="66">
        <v>96</v>
      </c>
      <c r="X432" s="18">
        <v>0</v>
      </c>
      <c r="Y432" s="18">
        <f t="shared" si="57"/>
        <v>9900</v>
      </c>
      <c r="Z432" s="66">
        <v>269</v>
      </c>
      <c r="AA432" s="66">
        <v>300</v>
      </c>
      <c r="AB432" s="18">
        <v>0</v>
      </c>
      <c r="AC432" s="10">
        <f t="shared" si="58"/>
        <v>0</v>
      </c>
      <c r="AE432">
        <v>14</v>
      </c>
      <c r="AF432">
        <f t="shared" si="53"/>
        <v>0</v>
      </c>
    </row>
    <row r="433" spans="1:32">
      <c r="A433" s="17">
        <v>427</v>
      </c>
      <c r="B433" s="18" t="s">
        <v>1618</v>
      </c>
      <c r="C433" s="7" t="s">
        <v>1175</v>
      </c>
      <c r="D433" s="18" t="s">
        <v>27</v>
      </c>
      <c r="E433" s="18">
        <v>3693</v>
      </c>
      <c r="F433" s="18">
        <v>16</v>
      </c>
      <c r="G433" s="18">
        <v>0</v>
      </c>
      <c r="H433" s="18">
        <v>0</v>
      </c>
      <c r="I433" s="18">
        <f t="shared" si="52"/>
        <v>16</v>
      </c>
      <c r="J433" s="18">
        <v>0</v>
      </c>
      <c r="K433" s="66">
        <v>80</v>
      </c>
      <c r="L433" s="18">
        <v>0</v>
      </c>
      <c r="M433" s="18">
        <f t="shared" si="54"/>
        <v>0</v>
      </c>
      <c r="N433" s="66">
        <v>35</v>
      </c>
      <c r="O433" s="66">
        <v>175</v>
      </c>
      <c r="P433" s="18">
        <v>0</v>
      </c>
      <c r="Q433" s="18">
        <f t="shared" si="55"/>
        <v>0</v>
      </c>
      <c r="R433" s="66">
        <v>80</v>
      </c>
      <c r="S433" s="66">
        <v>16</v>
      </c>
      <c r="T433" s="18">
        <v>0</v>
      </c>
      <c r="U433" s="18">
        <f t="shared" si="56"/>
        <v>3693</v>
      </c>
      <c r="V433" s="66">
        <v>119</v>
      </c>
      <c r="W433" s="66">
        <v>96</v>
      </c>
      <c r="X433" s="18">
        <v>0</v>
      </c>
      <c r="Y433" s="18">
        <f t="shared" si="57"/>
        <v>3693</v>
      </c>
      <c r="Z433" s="66">
        <v>115</v>
      </c>
      <c r="AA433" s="66">
        <v>300</v>
      </c>
      <c r="AB433" s="18">
        <v>0</v>
      </c>
      <c r="AC433" s="10">
        <f t="shared" si="58"/>
        <v>0</v>
      </c>
      <c r="AE433">
        <v>16</v>
      </c>
      <c r="AF433">
        <f t="shared" si="53"/>
        <v>0</v>
      </c>
    </row>
    <row r="434" spans="1:32">
      <c r="A434" s="17">
        <v>428</v>
      </c>
      <c r="B434" s="18" t="s">
        <v>1618</v>
      </c>
      <c r="C434" s="7" t="s">
        <v>1176</v>
      </c>
      <c r="D434" s="18" t="s">
        <v>27</v>
      </c>
      <c r="E434" s="18">
        <v>2532</v>
      </c>
      <c r="F434" s="18">
        <v>22</v>
      </c>
      <c r="G434" s="18">
        <v>0</v>
      </c>
      <c r="H434" s="18">
        <v>0</v>
      </c>
      <c r="I434" s="18">
        <f t="shared" si="52"/>
        <v>22</v>
      </c>
      <c r="J434" s="18">
        <v>0</v>
      </c>
      <c r="K434" s="66">
        <v>80</v>
      </c>
      <c r="L434" s="18">
        <v>0</v>
      </c>
      <c r="M434" s="18">
        <f t="shared" si="54"/>
        <v>0</v>
      </c>
      <c r="N434" s="66">
        <v>2</v>
      </c>
      <c r="O434" s="66">
        <v>175</v>
      </c>
      <c r="P434" s="18">
        <v>0</v>
      </c>
      <c r="Q434" s="18">
        <f t="shared" si="55"/>
        <v>0</v>
      </c>
      <c r="R434" s="66">
        <v>162</v>
      </c>
      <c r="S434" s="66">
        <v>16</v>
      </c>
      <c r="T434" s="18">
        <v>0</v>
      </c>
      <c r="U434" s="18">
        <f t="shared" si="56"/>
        <v>2532</v>
      </c>
      <c r="V434" s="66">
        <v>191</v>
      </c>
      <c r="W434" s="66">
        <v>96</v>
      </c>
      <c r="X434" s="18">
        <v>0</v>
      </c>
      <c r="Y434" s="18">
        <f t="shared" si="57"/>
        <v>2532</v>
      </c>
      <c r="Z434" s="66">
        <v>164</v>
      </c>
      <c r="AA434" s="66">
        <v>300</v>
      </c>
      <c r="AB434" s="18">
        <v>0</v>
      </c>
      <c r="AC434" s="10">
        <f t="shared" si="58"/>
        <v>0</v>
      </c>
      <c r="AE434">
        <v>22</v>
      </c>
      <c r="AF434">
        <f t="shared" si="53"/>
        <v>0</v>
      </c>
    </row>
    <row r="435" spans="1:32">
      <c r="A435" s="17">
        <v>429</v>
      </c>
      <c r="B435" s="18" t="s">
        <v>1618</v>
      </c>
      <c r="C435" s="7" t="s">
        <v>1177</v>
      </c>
      <c r="D435" s="18" t="s">
        <v>27</v>
      </c>
      <c r="E435" s="18">
        <v>6433</v>
      </c>
      <c r="F435" s="18">
        <v>7</v>
      </c>
      <c r="G435" s="18">
        <v>0</v>
      </c>
      <c r="H435" s="18">
        <v>0</v>
      </c>
      <c r="I435" s="18">
        <f t="shared" si="52"/>
        <v>7</v>
      </c>
      <c r="J435" s="18">
        <v>0</v>
      </c>
      <c r="K435" s="66">
        <v>80</v>
      </c>
      <c r="L435" s="18">
        <v>0</v>
      </c>
      <c r="M435" s="18">
        <f t="shared" si="54"/>
        <v>0</v>
      </c>
      <c r="N435" s="66">
        <v>11</v>
      </c>
      <c r="O435" s="66">
        <v>175</v>
      </c>
      <c r="P435" s="18">
        <v>0</v>
      </c>
      <c r="Q435" s="18">
        <f t="shared" si="55"/>
        <v>0</v>
      </c>
      <c r="R435" s="66">
        <v>175</v>
      </c>
      <c r="S435" s="66">
        <v>16</v>
      </c>
      <c r="T435" s="18">
        <v>0</v>
      </c>
      <c r="U435" s="18">
        <f t="shared" si="56"/>
        <v>6433</v>
      </c>
      <c r="V435" s="66">
        <v>173</v>
      </c>
      <c r="W435" s="66">
        <v>96</v>
      </c>
      <c r="X435" s="18">
        <v>0</v>
      </c>
      <c r="Y435" s="18">
        <f t="shared" si="57"/>
        <v>6433</v>
      </c>
      <c r="Z435" s="66">
        <v>215</v>
      </c>
      <c r="AA435" s="66">
        <v>300</v>
      </c>
      <c r="AB435" s="18">
        <v>0</v>
      </c>
      <c r="AC435" s="10">
        <f t="shared" si="58"/>
        <v>0</v>
      </c>
      <c r="AE435">
        <v>7</v>
      </c>
      <c r="AF435">
        <f t="shared" si="53"/>
        <v>0</v>
      </c>
    </row>
    <row r="436" spans="1:32">
      <c r="A436" s="17">
        <v>430</v>
      </c>
      <c r="B436" s="18" t="s">
        <v>1618</v>
      </c>
      <c r="C436" s="7" t="s">
        <v>1178</v>
      </c>
      <c r="D436" s="18" t="s">
        <v>27</v>
      </c>
      <c r="E436" s="18">
        <v>9887</v>
      </c>
      <c r="F436" s="18">
        <v>14</v>
      </c>
      <c r="G436" s="18">
        <v>0</v>
      </c>
      <c r="H436" s="18">
        <v>0</v>
      </c>
      <c r="I436" s="18">
        <f t="shared" si="52"/>
        <v>14</v>
      </c>
      <c r="J436" s="18">
        <v>0</v>
      </c>
      <c r="K436" s="66">
        <v>80</v>
      </c>
      <c r="L436" s="18">
        <v>0</v>
      </c>
      <c r="M436" s="18">
        <f t="shared" si="54"/>
        <v>0</v>
      </c>
      <c r="N436" s="66">
        <v>22</v>
      </c>
      <c r="O436" s="66">
        <v>175</v>
      </c>
      <c r="P436" s="18">
        <v>0</v>
      </c>
      <c r="Q436" s="18">
        <f t="shared" si="55"/>
        <v>0</v>
      </c>
      <c r="R436" s="66">
        <v>140</v>
      </c>
      <c r="S436" s="66">
        <v>16</v>
      </c>
      <c r="T436" s="18">
        <v>0</v>
      </c>
      <c r="U436" s="18">
        <f t="shared" si="56"/>
        <v>9887</v>
      </c>
      <c r="V436" s="66">
        <v>170</v>
      </c>
      <c r="W436" s="66">
        <v>96</v>
      </c>
      <c r="X436" s="18">
        <v>0</v>
      </c>
      <c r="Y436" s="18">
        <f t="shared" si="57"/>
        <v>9887</v>
      </c>
      <c r="Z436" s="66">
        <v>253</v>
      </c>
      <c r="AA436" s="66">
        <v>300</v>
      </c>
      <c r="AB436" s="18">
        <v>0</v>
      </c>
      <c r="AC436" s="10">
        <f t="shared" si="58"/>
        <v>0</v>
      </c>
      <c r="AE436">
        <v>14</v>
      </c>
      <c r="AF436">
        <f t="shared" si="53"/>
        <v>0</v>
      </c>
    </row>
    <row r="437" spans="1:32">
      <c r="A437" s="17">
        <v>431</v>
      </c>
      <c r="B437" s="18" t="s">
        <v>1618</v>
      </c>
      <c r="C437" s="7" t="s">
        <v>1179</v>
      </c>
      <c r="D437" s="18" t="s">
        <v>27</v>
      </c>
      <c r="E437" s="18">
        <v>3995</v>
      </c>
      <c r="F437" s="18">
        <v>18</v>
      </c>
      <c r="G437" s="18">
        <v>0</v>
      </c>
      <c r="H437" s="18">
        <v>0</v>
      </c>
      <c r="I437" s="18">
        <f t="shared" si="52"/>
        <v>18</v>
      </c>
      <c r="J437" s="18">
        <v>0</v>
      </c>
      <c r="K437" s="66">
        <v>80</v>
      </c>
      <c r="L437" s="18">
        <v>0</v>
      </c>
      <c r="M437" s="18">
        <f t="shared" si="54"/>
        <v>0</v>
      </c>
      <c r="N437" s="66">
        <v>27</v>
      </c>
      <c r="O437" s="66">
        <v>175</v>
      </c>
      <c r="P437" s="18">
        <v>0</v>
      </c>
      <c r="Q437" s="18">
        <f t="shared" si="55"/>
        <v>0</v>
      </c>
      <c r="R437" s="66">
        <v>165</v>
      </c>
      <c r="S437" s="66">
        <v>16</v>
      </c>
      <c r="T437" s="18">
        <v>0</v>
      </c>
      <c r="U437" s="18">
        <f t="shared" si="56"/>
        <v>3995</v>
      </c>
      <c r="V437" s="66">
        <v>230</v>
      </c>
      <c r="W437" s="66">
        <v>96</v>
      </c>
      <c r="X437" s="18">
        <v>0</v>
      </c>
      <c r="Y437" s="18">
        <f t="shared" si="57"/>
        <v>3995</v>
      </c>
      <c r="Z437" s="66">
        <v>177</v>
      </c>
      <c r="AA437" s="66">
        <v>300</v>
      </c>
      <c r="AB437" s="18">
        <v>0</v>
      </c>
      <c r="AC437" s="10">
        <f t="shared" si="58"/>
        <v>0</v>
      </c>
      <c r="AE437">
        <v>18</v>
      </c>
      <c r="AF437">
        <f t="shared" si="53"/>
        <v>0</v>
      </c>
    </row>
    <row r="438" spans="1:32">
      <c r="A438" s="17">
        <v>432</v>
      </c>
      <c r="B438" s="18" t="s">
        <v>1618</v>
      </c>
      <c r="C438" s="7" t="s">
        <v>1180</v>
      </c>
      <c r="D438" s="18" t="s">
        <v>27</v>
      </c>
      <c r="E438" s="18">
        <v>6334</v>
      </c>
      <c r="F438" s="18">
        <v>14</v>
      </c>
      <c r="G438" s="18">
        <v>0</v>
      </c>
      <c r="H438" s="18">
        <v>0</v>
      </c>
      <c r="I438" s="18">
        <f t="shared" si="52"/>
        <v>14</v>
      </c>
      <c r="J438" s="18">
        <v>0</v>
      </c>
      <c r="K438" s="66">
        <v>80</v>
      </c>
      <c r="L438" s="18">
        <v>0</v>
      </c>
      <c r="M438" s="18">
        <f t="shared" si="54"/>
        <v>0</v>
      </c>
      <c r="N438" s="66">
        <v>34</v>
      </c>
      <c r="O438" s="66">
        <v>175</v>
      </c>
      <c r="P438" s="18">
        <v>0</v>
      </c>
      <c r="Q438" s="18">
        <f t="shared" si="55"/>
        <v>0</v>
      </c>
      <c r="R438" s="66">
        <v>161</v>
      </c>
      <c r="S438" s="66">
        <v>16</v>
      </c>
      <c r="T438" s="18">
        <v>0</v>
      </c>
      <c r="U438" s="18">
        <f t="shared" si="56"/>
        <v>6334</v>
      </c>
      <c r="V438" s="66">
        <v>201</v>
      </c>
      <c r="W438" s="66">
        <v>96</v>
      </c>
      <c r="X438" s="18">
        <v>0</v>
      </c>
      <c r="Y438" s="18">
        <f t="shared" si="57"/>
        <v>6334</v>
      </c>
      <c r="Z438" s="66">
        <v>277</v>
      </c>
      <c r="AA438" s="66">
        <v>300</v>
      </c>
      <c r="AB438" s="18">
        <v>0</v>
      </c>
      <c r="AC438" s="10">
        <f t="shared" si="58"/>
        <v>0</v>
      </c>
      <c r="AE438">
        <v>14</v>
      </c>
      <c r="AF438">
        <f t="shared" si="53"/>
        <v>0</v>
      </c>
    </row>
    <row r="439" spans="1:32">
      <c r="A439" s="17">
        <v>433</v>
      </c>
      <c r="B439" s="18" t="s">
        <v>1618</v>
      </c>
      <c r="C439" s="7" t="s">
        <v>1181</v>
      </c>
      <c r="D439" s="18" t="s">
        <v>27</v>
      </c>
      <c r="E439" s="18">
        <v>5113</v>
      </c>
      <c r="F439" s="18">
        <v>15</v>
      </c>
      <c r="G439" s="18">
        <v>0</v>
      </c>
      <c r="H439" s="18">
        <v>0</v>
      </c>
      <c r="I439" s="18">
        <f t="shared" si="52"/>
        <v>15</v>
      </c>
      <c r="J439" s="18">
        <v>0</v>
      </c>
      <c r="K439" s="66">
        <v>80</v>
      </c>
      <c r="L439" s="18">
        <v>0</v>
      </c>
      <c r="M439" s="18">
        <f t="shared" si="54"/>
        <v>0</v>
      </c>
      <c r="N439" s="66">
        <v>0</v>
      </c>
      <c r="O439" s="66">
        <v>175</v>
      </c>
      <c r="P439" s="18">
        <v>0</v>
      </c>
      <c r="Q439" s="18">
        <f t="shared" si="55"/>
        <v>0</v>
      </c>
      <c r="R439" s="66">
        <v>137</v>
      </c>
      <c r="S439" s="66">
        <v>16</v>
      </c>
      <c r="T439" s="18">
        <v>0</v>
      </c>
      <c r="U439" s="18">
        <f t="shared" si="56"/>
        <v>5113</v>
      </c>
      <c r="V439" s="66">
        <v>195</v>
      </c>
      <c r="W439" s="66">
        <v>96</v>
      </c>
      <c r="X439" s="18">
        <v>0</v>
      </c>
      <c r="Y439" s="18">
        <f t="shared" si="57"/>
        <v>5113</v>
      </c>
      <c r="Z439" s="66">
        <v>98</v>
      </c>
      <c r="AA439" s="66">
        <v>300</v>
      </c>
      <c r="AB439" s="18">
        <v>0</v>
      </c>
      <c r="AC439" s="10">
        <f t="shared" si="58"/>
        <v>0</v>
      </c>
      <c r="AE439">
        <v>15</v>
      </c>
      <c r="AF439">
        <f t="shared" si="53"/>
        <v>0</v>
      </c>
    </row>
    <row r="440" spans="1:32">
      <c r="A440" s="17">
        <v>434</v>
      </c>
      <c r="B440" s="18" t="s">
        <v>1618</v>
      </c>
      <c r="C440" s="7" t="s">
        <v>1182</v>
      </c>
      <c r="D440" s="18" t="s">
        <v>27</v>
      </c>
      <c r="E440" s="18">
        <v>2976</v>
      </c>
      <c r="F440" s="18">
        <v>5</v>
      </c>
      <c r="G440" s="18">
        <v>0</v>
      </c>
      <c r="H440" s="18">
        <v>0</v>
      </c>
      <c r="I440" s="18">
        <f t="shared" si="52"/>
        <v>5</v>
      </c>
      <c r="J440" s="18">
        <v>0</v>
      </c>
      <c r="K440" s="66">
        <v>80</v>
      </c>
      <c r="L440" s="18">
        <v>0</v>
      </c>
      <c r="M440" s="18">
        <f t="shared" si="54"/>
        <v>0</v>
      </c>
      <c r="N440" s="66">
        <v>8</v>
      </c>
      <c r="O440" s="66">
        <v>175</v>
      </c>
      <c r="P440" s="18">
        <v>0</v>
      </c>
      <c r="Q440" s="18">
        <f t="shared" si="55"/>
        <v>0</v>
      </c>
      <c r="R440" s="66">
        <v>145</v>
      </c>
      <c r="S440" s="66">
        <v>16</v>
      </c>
      <c r="T440" s="18">
        <v>0</v>
      </c>
      <c r="U440" s="18">
        <f t="shared" si="56"/>
        <v>2976</v>
      </c>
      <c r="V440" s="66">
        <v>188</v>
      </c>
      <c r="W440" s="66">
        <v>96</v>
      </c>
      <c r="X440" s="18">
        <v>0</v>
      </c>
      <c r="Y440" s="18">
        <f t="shared" si="57"/>
        <v>2976</v>
      </c>
      <c r="Z440" s="66">
        <v>143</v>
      </c>
      <c r="AA440" s="66">
        <v>300</v>
      </c>
      <c r="AB440" s="18">
        <v>0</v>
      </c>
      <c r="AC440" s="10">
        <f t="shared" si="58"/>
        <v>0</v>
      </c>
      <c r="AE440">
        <v>5</v>
      </c>
      <c r="AF440">
        <f t="shared" si="53"/>
        <v>0</v>
      </c>
    </row>
    <row r="441" spans="1:32">
      <c r="A441" s="17">
        <v>435</v>
      </c>
      <c r="B441" s="18" t="s">
        <v>1618</v>
      </c>
      <c r="C441" s="7" t="s">
        <v>1183</v>
      </c>
      <c r="D441" s="18" t="s">
        <v>27</v>
      </c>
      <c r="E441" s="18">
        <v>5844</v>
      </c>
      <c r="F441" s="18">
        <v>15</v>
      </c>
      <c r="G441" s="18">
        <v>0</v>
      </c>
      <c r="H441" s="18">
        <v>0</v>
      </c>
      <c r="I441" s="18">
        <f t="shared" si="52"/>
        <v>15</v>
      </c>
      <c r="J441" s="18">
        <v>0</v>
      </c>
      <c r="K441" s="66">
        <v>80</v>
      </c>
      <c r="L441" s="18">
        <v>0</v>
      </c>
      <c r="M441" s="18">
        <f t="shared" si="54"/>
        <v>0</v>
      </c>
      <c r="N441" s="66">
        <v>23</v>
      </c>
      <c r="O441" s="66">
        <v>175</v>
      </c>
      <c r="P441" s="18">
        <v>0</v>
      </c>
      <c r="Q441" s="18">
        <f t="shared" si="55"/>
        <v>0</v>
      </c>
      <c r="R441" s="66">
        <v>168</v>
      </c>
      <c r="S441" s="66">
        <v>16</v>
      </c>
      <c r="T441" s="18">
        <v>0</v>
      </c>
      <c r="U441" s="18">
        <f t="shared" si="56"/>
        <v>5844</v>
      </c>
      <c r="V441" s="66">
        <v>172</v>
      </c>
      <c r="W441" s="66">
        <v>96</v>
      </c>
      <c r="X441" s="18">
        <v>0</v>
      </c>
      <c r="Y441" s="18">
        <f t="shared" si="57"/>
        <v>5844</v>
      </c>
      <c r="Z441" s="66">
        <v>177</v>
      </c>
      <c r="AA441" s="66">
        <v>300</v>
      </c>
      <c r="AB441" s="18">
        <v>0</v>
      </c>
      <c r="AC441" s="10">
        <f t="shared" si="58"/>
        <v>0</v>
      </c>
      <c r="AE441">
        <v>15</v>
      </c>
      <c r="AF441">
        <f t="shared" si="53"/>
        <v>0</v>
      </c>
    </row>
    <row r="442" spans="1:32">
      <c r="A442" s="17">
        <v>436</v>
      </c>
      <c r="B442" s="18" t="s">
        <v>1618</v>
      </c>
      <c r="C442" s="7" t="s">
        <v>1184</v>
      </c>
      <c r="D442" s="18" t="s">
        <v>27</v>
      </c>
      <c r="E442" s="18">
        <v>4174</v>
      </c>
      <c r="F442" s="18">
        <v>18</v>
      </c>
      <c r="G442" s="18">
        <v>0</v>
      </c>
      <c r="H442" s="18">
        <v>0</v>
      </c>
      <c r="I442" s="18">
        <f t="shared" si="52"/>
        <v>17</v>
      </c>
      <c r="J442" s="18">
        <v>1</v>
      </c>
      <c r="K442" s="66">
        <v>80</v>
      </c>
      <c r="L442" s="18">
        <v>0</v>
      </c>
      <c r="M442" s="18">
        <f t="shared" si="54"/>
        <v>0</v>
      </c>
      <c r="N442" s="66">
        <v>42</v>
      </c>
      <c r="O442" s="66">
        <v>175</v>
      </c>
      <c r="P442" s="18">
        <v>0</v>
      </c>
      <c r="Q442" s="18">
        <f t="shared" si="55"/>
        <v>0</v>
      </c>
      <c r="R442" s="66">
        <v>133</v>
      </c>
      <c r="S442" s="66">
        <v>16</v>
      </c>
      <c r="T442" s="18">
        <v>0</v>
      </c>
      <c r="U442" s="18">
        <f t="shared" si="56"/>
        <v>4174</v>
      </c>
      <c r="V442" s="66">
        <v>173</v>
      </c>
      <c r="W442" s="66">
        <v>96</v>
      </c>
      <c r="X442" s="18">
        <v>0</v>
      </c>
      <c r="Y442" s="18">
        <f t="shared" si="57"/>
        <v>4174</v>
      </c>
      <c r="Z442" s="66">
        <v>168</v>
      </c>
      <c r="AA442" s="66">
        <v>300</v>
      </c>
      <c r="AB442" s="18">
        <v>0</v>
      </c>
      <c r="AC442" s="10">
        <f t="shared" si="58"/>
        <v>0</v>
      </c>
      <c r="AE442">
        <v>18</v>
      </c>
      <c r="AF442">
        <f t="shared" si="53"/>
        <v>0</v>
      </c>
    </row>
    <row r="443" spans="1:32">
      <c r="A443" s="17">
        <v>437</v>
      </c>
      <c r="B443" s="18" t="s">
        <v>1618</v>
      </c>
      <c r="C443" s="7" t="s">
        <v>1185</v>
      </c>
      <c r="D443" s="18" t="s">
        <v>27</v>
      </c>
      <c r="E443" s="18">
        <v>7421</v>
      </c>
      <c r="F443" s="18">
        <v>8</v>
      </c>
      <c r="G443" s="18">
        <v>0</v>
      </c>
      <c r="H443" s="18">
        <v>0</v>
      </c>
      <c r="I443" s="18">
        <f t="shared" si="52"/>
        <v>8</v>
      </c>
      <c r="J443" s="18">
        <v>0</v>
      </c>
      <c r="K443" s="66">
        <v>80</v>
      </c>
      <c r="L443" s="18">
        <v>0</v>
      </c>
      <c r="M443" s="18">
        <f t="shared" si="54"/>
        <v>0</v>
      </c>
      <c r="N443" s="66">
        <v>13</v>
      </c>
      <c r="O443" s="66">
        <v>175</v>
      </c>
      <c r="P443" s="18">
        <v>0</v>
      </c>
      <c r="Q443" s="18">
        <f t="shared" si="55"/>
        <v>0</v>
      </c>
      <c r="R443" s="66">
        <v>80</v>
      </c>
      <c r="S443" s="66">
        <v>16</v>
      </c>
      <c r="T443" s="18">
        <v>0</v>
      </c>
      <c r="U443" s="18">
        <f t="shared" si="56"/>
        <v>7421</v>
      </c>
      <c r="V443" s="66">
        <v>142</v>
      </c>
      <c r="W443" s="66">
        <v>96</v>
      </c>
      <c r="X443" s="18">
        <v>0</v>
      </c>
      <c r="Y443" s="18">
        <f t="shared" si="57"/>
        <v>7421</v>
      </c>
      <c r="Z443" s="66">
        <v>116</v>
      </c>
      <c r="AA443" s="66">
        <v>300</v>
      </c>
      <c r="AB443" s="18">
        <v>0</v>
      </c>
      <c r="AC443" s="10">
        <f t="shared" si="58"/>
        <v>0</v>
      </c>
      <c r="AE443">
        <v>8</v>
      </c>
      <c r="AF443">
        <f t="shared" si="53"/>
        <v>0</v>
      </c>
    </row>
    <row r="444" spans="1:32">
      <c r="A444" s="17">
        <v>438</v>
      </c>
      <c r="B444" s="18" t="s">
        <v>1618</v>
      </c>
      <c r="C444" s="7" t="s">
        <v>1186</v>
      </c>
      <c r="D444" s="18" t="s">
        <v>27</v>
      </c>
      <c r="E444" s="18">
        <v>5393</v>
      </c>
      <c r="F444" s="18">
        <v>13</v>
      </c>
      <c r="G444" s="18">
        <v>0</v>
      </c>
      <c r="H444" s="18">
        <v>0</v>
      </c>
      <c r="I444" s="18">
        <f t="shared" si="52"/>
        <v>13</v>
      </c>
      <c r="J444" s="18">
        <v>0</v>
      </c>
      <c r="K444" s="66">
        <v>80</v>
      </c>
      <c r="L444" s="18">
        <v>0</v>
      </c>
      <c r="M444" s="18">
        <f t="shared" si="54"/>
        <v>0</v>
      </c>
      <c r="N444" s="66">
        <v>10</v>
      </c>
      <c r="O444" s="66">
        <v>175</v>
      </c>
      <c r="P444" s="18">
        <v>0</v>
      </c>
      <c r="Q444" s="18">
        <f t="shared" si="55"/>
        <v>0</v>
      </c>
      <c r="R444" s="66">
        <v>115</v>
      </c>
      <c r="S444" s="66">
        <v>16</v>
      </c>
      <c r="T444" s="18">
        <v>0</v>
      </c>
      <c r="U444" s="18">
        <f t="shared" si="56"/>
        <v>5393</v>
      </c>
      <c r="V444" s="66">
        <v>108</v>
      </c>
      <c r="W444" s="66">
        <v>96</v>
      </c>
      <c r="X444" s="18">
        <v>0</v>
      </c>
      <c r="Y444" s="18">
        <f t="shared" si="57"/>
        <v>5393</v>
      </c>
      <c r="Z444" s="66">
        <v>257</v>
      </c>
      <c r="AA444" s="66">
        <v>300</v>
      </c>
      <c r="AB444" s="18">
        <v>0</v>
      </c>
      <c r="AC444" s="10">
        <f t="shared" si="58"/>
        <v>0</v>
      </c>
      <c r="AE444">
        <v>13</v>
      </c>
      <c r="AF444">
        <f t="shared" si="53"/>
        <v>0</v>
      </c>
    </row>
    <row r="445" spans="1:32">
      <c r="A445" s="17">
        <v>439</v>
      </c>
      <c r="B445" s="18" t="s">
        <v>1618</v>
      </c>
      <c r="C445" s="7" t="s">
        <v>1187</v>
      </c>
      <c r="D445" s="18" t="s">
        <v>27</v>
      </c>
      <c r="E445" s="18">
        <v>5844</v>
      </c>
      <c r="F445" s="18">
        <v>7</v>
      </c>
      <c r="G445" s="18">
        <v>0</v>
      </c>
      <c r="H445" s="18">
        <v>0</v>
      </c>
      <c r="I445" s="18">
        <f t="shared" si="52"/>
        <v>7</v>
      </c>
      <c r="J445" s="18">
        <v>0</v>
      </c>
      <c r="K445" s="66">
        <v>80</v>
      </c>
      <c r="L445" s="18">
        <v>0</v>
      </c>
      <c r="M445" s="18">
        <f t="shared" si="54"/>
        <v>0</v>
      </c>
      <c r="N445" s="66">
        <v>8</v>
      </c>
      <c r="O445" s="66">
        <v>175</v>
      </c>
      <c r="P445" s="18">
        <v>0</v>
      </c>
      <c r="Q445" s="18">
        <f t="shared" si="55"/>
        <v>0</v>
      </c>
      <c r="R445" s="66">
        <v>130</v>
      </c>
      <c r="S445" s="66">
        <v>16</v>
      </c>
      <c r="T445" s="18">
        <v>0</v>
      </c>
      <c r="U445" s="18">
        <f t="shared" si="56"/>
        <v>5844</v>
      </c>
      <c r="V445" s="66">
        <v>126</v>
      </c>
      <c r="W445" s="66">
        <v>96</v>
      </c>
      <c r="X445" s="18">
        <v>0</v>
      </c>
      <c r="Y445" s="18">
        <f t="shared" si="57"/>
        <v>5844</v>
      </c>
      <c r="Z445" s="66">
        <v>248</v>
      </c>
      <c r="AA445" s="66">
        <v>300</v>
      </c>
      <c r="AB445" s="18">
        <v>0</v>
      </c>
      <c r="AC445" s="10">
        <f t="shared" si="58"/>
        <v>0</v>
      </c>
      <c r="AE445">
        <v>7</v>
      </c>
      <c r="AF445">
        <f t="shared" si="53"/>
        <v>0</v>
      </c>
    </row>
    <row r="446" spans="1:32">
      <c r="A446" s="17">
        <v>440</v>
      </c>
      <c r="B446" s="18" t="s">
        <v>1618</v>
      </c>
      <c r="C446" s="7" t="s">
        <v>1188</v>
      </c>
      <c r="D446" s="18" t="s">
        <v>27</v>
      </c>
      <c r="E446" s="18">
        <v>5353</v>
      </c>
      <c r="F446" s="18">
        <v>11</v>
      </c>
      <c r="G446" s="18">
        <v>0</v>
      </c>
      <c r="H446" s="18">
        <v>0</v>
      </c>
      <c r="I446" s="18">
        <f t="shared" si="52"/>
        <v>11</v>
      </c>
      <c r="J446" s="18">
        <v>0</v>
      </c>
      <c r="K446" s="66">
        <v>80</v>
      </c>
      <c r="L446" s="18">
        <v>0</v>
      </c>
      <c r="M446" s="18">
        <f t="shared" si="54"/>
        <v>0</v>
      </c>
      <c r="N446" s="66">
        <v>11</v>
      </c>
      <c r="O446" s="66">
        <v>175</v>
      </c>
      <c r="P446" s="18">
        <v>0</v>
      </c>
      <c r="Q446" s="18">
        <f t="shared" si="55"/>
        <v>0</v>
      </c>
      <c r="R446" s="66">
        <v>95</v>
      </c>
      <c r="S446" s="66">
        <v>16</v>
      </c>
      <c r="T446" s="18">
        <v>0</v>
      </c>
      <c r="U446" s="18">
        <f t="shared" si="56"/>
        <v>5353</v>
      </c>
      <c r="V446" s="66">
        <v>110</v>
      </c>
      <c r="W446" s="66">
        <v>96</v>
      </c>
      <c r="X446" s="18">
        <v>0</v>
      </c>
      <c r="Y446" s="18">
        <f t="shared" si="57"/>
        <v>5353</v>
      </c>
      <c r="Z446" s="66">
        <v>251</v>
      </c>
      <c r="AA446" s="66">
        <v>300</v>
      </c>
      <c r="AB446" s="18">
        <v>0</v>
      </c>
      <c r="AC446" s="10">
        <f t="shared" si="58"/>
        <v>0</v>
      </c>
      <c r="AE446">
        <v>11</v>
      </c>
      <c r="AF446">
        <f t="shared" si="53"/>
        <v>0</v>
      </c>
    </row>
    <row r="447" spans="1:32">
      <c r="A447" s="17">
        <v>441</v>
      </c>
      <c r="B447" s="18" t="s">
        <v>1618</v>
      </c>
      <c r="C447" s="7" t="s">
        <v>1189</v>
      </c>
      <c r="D447" s="18" t="s">
        <v>27</v>
      </c>
      <c r="E447" s="18">
        <v>5850</v>
      </c>
      <c r="F447" s="18">
        <v>7</v>
      </c>
      <c r="G447" s="18">
        <v>0</v>
      </c>
      <c r="H447" s="18">
        <v>0</v>
      </c>
      <c r="I447" s="18">
        <f t="shared" si="52"/>
        <v>7</v>
      </c>
      <c r="J447" s="18">
        <v>0</v>
      </c>
      <c r="K447" s="66">
        <v>80</v>
      </c>
      <c r="L447" s="18">
        <v>0</v>
      </c>
      <c r="M447" s="18">
        <f t="shared" si="54"/>
        <v>0</v>
      </c>
      <c r="N447" s="66">
        <v>11</v>
      </c>
      <c r="O447" s="66">
        <v>175</v>
      </c>
      <c r="P447" s="18">
        <v>0</v>
      </c>
      <c r="Q447" s="18">
        <f t="shared" si="55"/>
        <v>0</v>
      </c>
      <c r="R447" s="66">
        <v>87</v>
      </c>
      <c r="S447" s="66">
        <v>16</v>
      </c>
      <c r="T447" s="18">
        <v>0</v>
      </c>
      <c r="U447" s="18">
        <f t="shared" si="56"/>
        <v>5850</v>
      </c>
      <c r="V447" s="66">
        <v>80</v>
      </c>
      <c r="W447" s="66">
        <v>96</v>
      </c>
      <c r="X447" s="18">
        <v>0</v>
      </c>
      <c r="Y447" s="18">
        <f t="shared" si="57"/>
        <v>0</v>
      </c>
      <c r="Z447" s="66">
        <v>231</v>
      </c>
      <c r="AA447" s="66">
        <v>300</v>
      </c>
      <c r="AB447" s="18">
        <v>0</v>
      </c>
      <c r="AC447" s="10">
        <f t="shared" si="58"/>
        <v>0</v>
      </c>
      <c r="AE447">
        <v>7</v>
      </c>
      <c r="AF447">
        <f t="shared" si="53"/>
        <v>0</v>
      </c>
    </row>
    <row r="448" spans="1:32">
      <c r="A448" s="17">
        <v>442</v>
      </c>
      <c r="B448" s="18" t="s">
        <v>1618</v>
      </c>
      <c r="C448" s="7" t="s">
        <v>1190</v>
      </c>
      <c r="D448" s="18" t="s">
        <v>27</v>
      </c>
      <c r="E448" s="18">
        <v>6206</v>
      </c>
      <c r="F448" s="18">
        <v>18</v>
      </c>
      <c r="G448" s="18">
        <v>0</v>
      </c>
      <c r="H448" s="18">
        <v>0</v>
      </c>
      <c r="I448" s="18">
        <f t="shared" si="52"/>
        <v>18</v>
      </c>
      <c r="J448" s="18">
        <v>0</v>
      </c>
      <c r="K448" s="66">
        <v>80</v>
      </c>
      <c r="L448" s="18">
        <v>0</v>
      </c>
      <c r="M448" s="18">
        <f t="shared" si="54"/>
        <v>0</v>
      </c>
      <c r="N448" s="66">
        <v>42</v>
      </c>
      <c r="O448" s="66">
        <v>175</v>
      </c>
      <c r="P448" s="18">
        <v>0</v>
      </c>
      <c r="Q448" s="18">
        <f t="shared" si="55"/>
        <v>0</v>
      </c>
      <c r="R448" s="66">
        <v>60</v>
      </c>
      <c r="S448" s="66">
        <v>16</v>
      </c>
      <c r="T448" s="18">
        <v>0</v>
      </c>
      <c r="U448" s="18">
        <f t="shared" si="56"/>
        <v>6206</v>
      </c>
      <c r="V448" s="66">
        <v>66</v>
      </c>
      <c r="W448" s="66">
        <v>96</v>
      </c>
      <c r="X448" s="18">
        <v>0</v>
      </c>
      <c r="Y448" s="18">
        <f t="shared" si="57"/>
        <v>0</v>
      </c>
      <c r="Z448" s="66">
        <v>320</v>
      </c>
      <c r="AA448" s="66">
        <v>300</v>
      </c>
      <c r="AB448" s="18">
        <v>0</v>
      </c>
      <c r="AC448" s="10">
        <f t="shared" si="58"/>
        <v>6206</v>
      </c>
      <c r="AE448">
        <v>18</v>
      </c>
      <c r="AF448">
        <f t="shared" si="53"/>
        <v>0</v>
      </c>
    </row>
    <row r="449" spans="1:32">
      <c r="A449" s="17">
        <v>443</v>
      </c>
      <c r="B449" s="18" t="s">
        <v>1618</v>
      </c>
      <c r="C449" s="7" t="s">
        <v>1191</v>
      </c>
      <c r="D449" s="18" t="s">
        <v>27</v>
      </c>
      <c r="E449" s="18">
        <v>5999</v>
      </c>
      <c r="F449" s="18">
        <v>9</v>
      </c>
      <c r="G449" s="18">
        <v>0</v>
      </c>
      <c r="H449" s="18">
        <v>0</v>
      </c>
      <c r="I449" s="18">
        <f t="shared" si="52"/>
        <v>9</v>
      </c>
      <c r="J449" s="18">
        <v>0</v>
      </c>
      <c r="K449" s="66">
        <v>80</v>
      </c>
      <c r="L449" s="18">
        <v>0</v>
      </c>
      <c r="M449" s="18">
        <f t="shared" si="54"/>
        <v>0</v>
      </c>
      <c r="N449" s="66">
        <v>12</v>
      </c>
      <c r="O449" s="66">
        <v>175</v>
      </c>
      <c r="P449" s="18">
        <v>0</v>
      </c>
      <c r="Q449" s="18">
        <f t="shared" si="55"/>
        <v>0</v>
      </c>
      <c r="R449" s="66">
        <v>65</v>
      </c>
      <c r="S449" s="66">
        <v>16</v>
      </c>
      <c r="T449" s="18">
        <v>0</v>
      </c>
      <c r="U449" s="18">
        <f t="shared" si="56"/>
        <v>5999</v>
      </c>
      <c r="V449" s="66">
        <v>66</v>
      </c>
      <c r="W449" s="66">
        <v>96</v>
      </c>
      <c r="X449" s="18">
        <v>0</v>
      </c>
      <c r="Y449" s="18">
        <f t="shared" si="57"/>
        <v>0</v>
      </c>
      <c r="Z449" s="66">
        <v>302</v>
      </c>
      <c r="AA449" s="66">
        <v>300</v>
      </c>
      <c r="AB449" s="18">
        <v>0</v>
      </c>
      <c r="AC449" s="10">
        <f t="shared" si="58"/>
        <v>5999</v>
      </c>
      <c r="AE449">
        <v>9</v>
      </c>
      <c r="AF449">
        <f t="shared" si="53"/>
        <v>0</v>
      </c>
    </row>
    <row r="450" spans="1:32">
      <c r="A450" s="17">
        <v>444</v>
      </c>
      <c r="B450" s="18" t="s">
        <v>1618</v>
      </c>
      <c r="C450" s="7" t="s">
        <v>1192</v>
      </c>
      <c r="D450" s="18" t="s">
        <v>27</v>
      </c>
      <c r="E450" s="18">
        <v>5085</v>
      </c>
      <c r="F450" s="18">
        <v>18</v>
      </c>
      <c r="G450" s="18">
        <v>0</v>
      </c>
      <c r="H450" s="18">
        <v>0</v>
      </c>
      <c r="I450" s="18">
        <f t="shared" si="52"/>
        <v>18</v>
      </c>
      <c r="J450" s="18">
        <v>0</v>
      </c>
      <c r="K450" s="66">
        <v>80</v>
      </c>
      <c r="L450" s="18">
        <v>0</v>
      </c>
      <c r="M450" s="18">
        <f t="shared" si="54"/>
        <v>0</v>
      </c>
      <c r="N450" s="66">
        <v>20</v>
      </c>
      <c r="O450" s="66">
        <v>175</v>
      </c>
      <c r="P450" s="18">
        <v>0</v>
      </c>
      <c r="Q450" s="18">
        <f t="shared" si="55"/>
        <v>0</v>
      </c>
      <c r="R450" s="66">
        <v>95</v>
      </c>
      <c r="S450" s="66">
        <v>16</v>
      </c>
      <c r="T450" s="18">
        <v>0</v>
      </c>
      <c r="U450" s="18">
        <f t="shared" si="56"/>
        <v>5085</v>
      </c>
      <c r="V450" s="66">
        <v>83</v>
      </c>
      <c r="W450" s="66">
        <v>96</v>
      </c>
      <c r="X450" s="18">
        <v>0</v>
      </c>
      <c r="Y450" s="18">
        <f t="shared" si="57"/>
        <v>0</v>
      </c>
      <c r="Z450" s="66">
        <v>240</v>
      </c>
      <c r="AA450" s="66">
        <v>300</v>
      </c>
      <c r="AB450" s="18">
        <v>0</v>
      </c>
      <c r="AC450" s="10">
        <f t="shared" si="58"/>
        <v>0</v>
      </c>
      <c r="AE450">
        <v>18</v>
      </c>
      <c r="AF450">
        <f t="shared" si="53"/>
        <v>0</v>
      </c>
    </row>
    <row r="451" spans="1:32">
      <c r="A451" s="17">
        <v>445</v>
      </c>
      <c r="B451" s="18" t="s">
        <v>1618</v>
      </c>
      <c r="C451" s="7" t="s">
        <v>1193</v>
      </c>
      <c r="D451" s="18" t="s">
        <v>27</v>
      </c>
      <c r="E451" s="18">
        <v>4772</v>
      </c>
      <c r="F451" s="18">
        <v>1</v>
      </c>
      <c r="G451" s="18">
        <v>0</v>
      </c>
      <c r="H451" s="18">
        <v>0</v>
      </c>
      <c r="I451" s="18">
        <f t="shared" si="52"/>
        <v>1</v>
      </c>
      <c r="J451" s="18">
        <v>0</v>
      </c>
      <c r="K451" s="66">
        <v>80</v>
      </c>
      <c r="L451" s="18">
        <v>0</v>
      </c>
      <c r="M451" s="18">
        <f t="shared" si="54"/>
        <v>0</v>
      </c>
      <c r="N451" s="66">
        <v>2</v>
      </c>
      <c r="O451" s="66">
        <v>175</v>
      </c>
      <c r="P451" s="18">
        <v>0</v>
      </c>
      <c r="Q451" s="18">
        <f t="shared" si="55"/>
        <v>0</v>
      </c>
      <c r="R451" s="66">
        <v>95</v>
      </c>
      <c r="S451" s="66">
        <v>16</v>
      </c>
      <c r="T451" s="18">
        <v>0</v>
      </c>
      <c r="U451" s="18">
        <f t="shared" si="56"/>
        <v>4772</v>
      </c>
      <c r="V451" s="66">
        <v>83</v>
      </c>
      <c r="W451" s="66">
        <v>96</v>
      </c>
      <c r="X451" s="18">
        <v>0</v>
      </c>
      <c r="Y451" s="18">
        <f t="shared" si="57"/>
        <v>0</v>
      </c>
      <c r="Z451" s="66">
        <v>213</v>
      </c>
      <c r="AA451" s="66">
        <v>300</v>
      </c>
      <c r="AB451" s="18">
        <v>0</v>
      </c>
      <c r="AC451" s="10">
        <f t="shared" si="58"/>
        <v>0</v>
      </c>
      <c r="AE451">
        <v>1</v>
      </c>
      <c r="AF451">
        <f t="shared" si="53"/>
        <v>0</v>
      </c>
    </row>
    <row r="452" spans="1:32">
      <c r="A452" s="17">
        <v>446</v>
      </c>
      <c r="B452" s="18" t="s">
        <v>1618</v>
      </c>
      <c r="C452" s="7" t="s">
        <v>1194</v>
      </c>
      <c r="D452" s="18" t="s">
        <v>27</v>
      </c>
      <c r="E452" s="18">
        <v>6061</v>
      </c>
      <c r="F452" s="18">
        <v>8</v>
      </c>
      <c r="G452" s="18">
        <v>0</v>
      </c>
      <c r="H452" s="18">
        <v>0</v>
      </c>
      <c r="I452" s="18">
        <f t="shared" ref="I452:I515" si="59">F452-J452</f>
        <v>8</v>
      </c>
      <c r="J452" s="18">
        <v>0</v>
      </c>
      <c r="K452" s="66">
        <v>80</v>
      </c>
      <c r="L452" s="18">
        <v>0</v>
      </c>
      <c r="M452" s="18">
        <f t="shared" si="54"/>
        <v>0</v>
      </c>
      <c r="N452" s="66">
        <v>16</v>
      </c>
      <c r="O452" s="66">
        <v>175</v>
      </c>
      <c r="P452" s="18">
        <v>0</v>
      </c>
      <c r="Q452" s="18">
        <f t="shared" si="55"/>
        <v>0</v>
      </c>
      <c r="R452" s="66">
        <v>94</v>
      </c>
      <c r="S452" s="66">
        <v>16</v>
      </c>
      <c r="T452" s="18">
        <v>0</v>
      </c>
      <c r="U452" s="18">
        <f t="shared" si="56"/>
        <v>6061</v>
      </c>
      <c r="V452" s="66">
        <v>83</v>
      </c>
      <c r="W452" s="66">
        <v>96</v>
      </c>
      <c r="X452" s="18">
        <v>0</v>
      </c>
      <c r="Y452" s="18">
        <f t="shared" si="57"/>
        <v>0</v>
      </c>
      <c r="Z452" s="66">
        <v>210</v>
      </c>
      <c r="AA452" s="66">
        <v>300</v>
      </c>
      <c r="AB452" s="18">
        <v>0</v>
      </c>
      <c r="AC452" s="10">
        <f t="shared" si="58"/>
        <v>0</v>
      </c>
      <c r="AE452">
        <v>8</v>
      </c>
      <c r="AF452">
        <f t="shared" si="53"/>
        <v>0</v>
      </c>
    </row>
    <row r="453" spans="1:32">
      <c r="A453" s="17">
        <v>447</v>
      </c>
      <c r="B453" s="18" t="s">
        <v>1618</v>
      </c>
      <c r="C453" s="7" t="s">
        <v>1195</v>
      </c>
      <c r="D453" s="18" t="s">
        <v>27</v>
      </c>
      <c r="E453" s="18">
        <v>4038</v>
      </c>
      <c r="F453" s="18">
        <v>7</v>
      </c>
      <c r="G453" s="18">
        <v>0</v>
      </c>
      <c r="H453" s="18">
        <v>0</v>
      </c>
      <c r="I453" s="18">
        <f t="shared" si="59"/>
        <v>7</v>
      </c>
      <c r="J453" s="18">
        <v>0</v>
      </c>
      <c r="K453" s="66">
        <v>80</v>
      </c>
      <c r="L453" s="18">
        <v>0</v>
      </c>
      <c r="M453" s="18">
        <f t="shared" si="54"/>
        <v>0</v>
      </c>
      <c r="N453" s="66">
        <v>17</v>
      </c>
      <c r="O453" s="66">
        <v>175</v>
      </c>
      <c r="P453" s="18">
        <v>0</v>
      </c>
      <c r="Q453" s="18">
        <f t="shared" si="55"/>
        <v>0</v>
      </c>
      <c r="R453" s="66">
        <v>40</v>
      </c>
      <c r="S453" s="66">
        <v>16</v>
      </c>
      <c r="T453" s="18">
        <v>0</v>
      </c>
      <c r="U453" s="18">
        <f t="shared" si="56"/>
        <v>4038</v>
      </c>
      <c r="V453" s="66">
        <v>88</v>
      </c>
      <c r="W453" s="66">
        <v>96</v>
      </c>
      <c r="X453" s="18">
        <v>0</v>
      </c>
      <c r="Y453" s="18">
        <f t="shared" si="57"/>
        <v>0</v>
      </c>
      <c r="Z453" s="66">
        <v>783</v>
      </c>
      <c r="AA453" s="66">
        <v>300</v>
      </c>
      <c r="AB453" s="18">
        <v>0</v>
      </c>
      <c r="AC453" s="10">
        <f t="shared" si="58"/>
        <v>4038</v>
      </c>
      <c r="AE453">
        <v>7</v>
      </c>
      <c r="AF453">
        <f t="shared" si="53"/>
        <v>0</v>
      </c>
    </row>
    <row r="454" spans="1:32">
      <c r="A454" s="17">
        <v>448</v>
      </c>
      <c r="B454" s="18" t="s">
        <v>1618</v>
      </c>
      <c r="C454" s="7" t="s">
        <v>1196</v>
      </c>
      <c r="D454" s="18" t="s">
        <v>27</v>
      </c>
      <c r="E454" s="18">
        <v>2907</v>
      </c>
      <c r="F454" s="18">
        <v>7</v>
      </c>
      <c r="G454" s="18">
        <v>0</v>
      </c>
      <c r="H454" s="18">
        <v>0</v>
      </c>
      <c r="I454" s="18">
        <f t="shared" si="59"/>
        <v>7</v>
      </c>
      <c r="J454" s="18">
        <v>0</v>
      </c>
      <c r="K454" s="66">
        <v>80</v>
      </c>
      <c r="L454" s="18">
        <v>0</v>
      </c>
      <c r="M454" s="18">
        <f t="shared" si="54"/>
        <v>0</v>
      </c>
      <c r="N454" s="66">
        <v>9</v>
      </c>
      <c r="O454" s="66">
        <v>175</v>
      </c>
      <c r="P454" s="18">
        <v>0</v>
      </c>
      <c r="Q454" s="18">
        <f t="shared" si="55"/>
        <v>0</v>
      </c>
      <c r="R454" s="66">
        <v>62</v>
      </c>
      <c r="S454" s="66">
        <v>16</v>
      </c>
      <c r="T454" s="18">
        <v>0</v>
      </c>
      <c r="U454" s="18">
        <f t="shared" si="56"/>
        <v>2907</v>
      </c>
      <c r="V454" s="66">
        <v>120</v>
      </c>
      <c r="W454" s="66">
        <v>96</v>
      </c>
      <c r="X454" s="18">
        <v>0</v>
      </c>
      <c r="Y454" s="18">
        <f t="shared" si="57"/>
        <v>2907</v>
      </c>
      <c r="Z454" s="66">
        <v>539</v>
      </c>
      <c r="AA454" s="66">
        <v>300</v>
      </c>
      <c r="AB454" s="18">
        <v>0</v>
      </c>
      <c r="AC454" s="10">
        <f t="shared" si="58"/>
        <v>2907</v>
      </c>
      <c r="AE454">
        <v>7</v>
      </c>
      <c r="AF454">
        <f t="shared" si="53"/>
        <v>0</v>
      </c>
    </row>
    <row r="455" spans="1:32">
      <c r="A455" s="17">
        <v>449</v>
      </c>
      <c r="B455" s="18" t="s">
        <v>1618</v>
      </c>
      <c r="C455" s="7" t="s">
        <v>1197</v>
      </c>
      <c r="D455" s="18" t="s">
        <v>27</v>
      </c>
      <c r="E455" s="18">
        <v>2721</v>
      </c>
      <c r="F455" s="18">
        <v>3</v>
      </c>
      <c r="G455" s="18">
        <v>0</v>
      </c>
      <c r="H455" s="18">
        <v>0</v>
      </c>
      <c r="I455" s="18">
        <f t="shared" si="59"/>
        <v>3</v>
      </c>
      <c r="J455" s="18">
        <v>0</v>
      </c>
      <c r="K455" s="66">
        <v>80</v>
      </c>
      <c r="L455" s="18">
        <v>0</v>
      </c>
      <c r="M455" s="18">
        <f t="shared" si="54"/>
        <v>0</v>
      </c>
      <c r="N455" s="66">
        <v>4</v>
      </c>
      <c r="O455" s="66">
        <v>175</v>
      </c>
      <c r="P455" s="18">
        <v>0</v>
      </c>
      <c r="Q455" s="18">
        <f t="shared" si="55"/>
        <v>0</v>
      </c>
      <c r="R455" s="66">
        <v>31</v>
      </c>
      <c r="S455" s="66">
        <v>16</v>
      </c>
      <c r="T455" s="18">
        <v>0</v>
      </c>
      <c r="U455" s="18">
        <f t="shared" si="56"/>
        <v>2721</v>
      </c>
      <c r="V455" s="66">
        <v>62</v>
      </c>
      <c r="W455" s="66">
        <v>96</v>
      </c>
      <c r="X455" s="18">
        <v>0</v>
      </c>
      <c r="Y455" s="18">
        <f t="shared" si="57"/>
        <v>0</v>
      </c>
      <c r="Z455" s="66">
        <v>840</v>
      </c>
      <c r="AA455" s="66">
        <v>300</v>
      </c>
      <c r="AB455" s="18">
        <v>0</v>
      </c>
      <c r="AC455" s="10">
        <f t="shared" si="58"/>
        <v>2721</v>
      </c>
      <c r="AE455">
        <v>3</v>
      </c>
      <c r="AF455">
        <f t="shared" si="53"/>
        <v>0</v>
      </c>
    </row>
    <row r="456" spans="1:32">
      <c r="A456" s="17">
        <v>450</v>
      </c>
      <c r="B456" s="18" t="s">
        <v>1618</v>
      </c>
      <c r="C456" s="7" t="s">
        <v>1198</v>
      </c>
      <c r="D456" s="18" t="s">
        <v>27</v>
      </c>
      <c r="E456" s="18">
        <v>2448</v>
      </c>
      <c r="F456" s="18">
        <v>0</v>
      </c>
      <c r="G456" s="18">
        <v>0</v>
      </c>
      <c r="H456" s="18">
        <v>0</v>
      </c>
      <c r="I456" s="18">
        <f t="shared" si="59"/>
        <v>0</v>
      </c>
      <c r="J456" s="18">
        <v>0</v>
      </c>
      <c r="K456" s="66">
        <v>80</v>
      </c>
      <c r="L456" s="18">
        <v>0</v>
      </c>
      <c r="M456" s="18">
        <f t="shared" si="54"/>
        <v>0</v>
      </c>
      <c r="N456" s="66">
        <v>0</v>
      </c>
      <c r="O456" s="66">
        <v>175</v>
      </c>
      <c r="P456" s="18">
        <v>0</v>
      </c>
      <c r="Q456" s="18">
        <f t="shared" si="55"/>
        <v>0</v>
      </c>
      <c r="R456" s="66">
        <v>25</v>
      </c>
      <c r="S456" s="66">
        <v>16</v>
      </c>
      <c r="T456" s="18">
        <v>0</v>
      </c>
      <c r="U456" s="18">
        <f t="shared" si="56"/>
        <v>2448</v>
      </c>
      <c r="V456" s="66">
        <v>85</v>
      </c>
      <c r="W456" s="66">
        <v>96</v>
      </c>
      <c r="X456" s="18">
        <v>0</v>
      </c>
      <c r="Y456" s="18">
        <f t="shared" si="57"/>
        <v>0</v>
      </c>
      <c r="Z456" s="66">
        <v>94</v>
      </c>
      <c r="AA456" s="66">
        <v>300</v>
      </c>
      <c r="AB456" s="18">
        <v>0</v>
      </c>
      <c r="AC456" s="10">
        <f t="shared" si="58"/>
        <v>0</v>
      </c>
      <c r="AE456">
        <v>0</v>
      </c>
      <c r="AF456">
        <f t="shared" ref="AF456:AF519" si="60">AE456-F456</f>
        <v>0</v>
      </c>
    </row>
    <row r="457" spans="1:32">
      <c r="A457" s="17">
        <v>451</v>
      </c>
      <c r="B457" s="18" t="s">
        <v>1618</v>
      </c>
      <c r="C457" s="7" t="s">
        <v>1199</v>
      </c>
      <c r="D457" s="18" t="s">
        <v>27</v>
      </c>
      <c r="E457" s="18">
        <v>2733</v>
      </c>
      <c r="F457" s="18">
        <v>0</v>
      </c>
      <c r="G457" s="18">
        <v>0</v>
      </c>
      <c r="H457" s="18">
        <v>0</v>
      </c>
      <c r="I457" s="18">
        <f t="shared" si="59"/>
        <v>0</v>
      </c>
      <c r="J457" s="18">
        <v>0</v>
      </c>
      <c r="K457" s="66">
        <v>80</v>
      </c>
      <c r="L457" s="18">
        <v>0</v>
      </c>
      <c r="M457" s="18">
        <f t="shared" si="54"/>
        <v>0</v>
      </c>
      <c r="N457" s="66">
        <v>0</v>
      </c>
      <c r="O457" s="66">
        <v>175</v>
      </c>
      <c r="P457" s="18">
        <v>0</v>
      </c>
      <c r="Q457" s="18">
        <f t="shared" si="55"/>
        <v>0</v>
      </c>
      <c r="R457" s="66">
        <v>0</v>
      </c>
      <c r="S457" s="66">
        <v>16</v>
      </c>
      <c r="T457" s="18">
        <v>0</v>
      </c>
      <c r="U457" s="18">
        <f t="shared" si="56"/>
        <v>0</v>
      </c>
      <c r="V457" s="66">
        <v>0</v>
      </c>
      <c r="W457" s="66">
        <v>96</v>
      </c>
      <c r="X457" s="18">
        <v>0</v>
      </c>
      <c r="Y457" s="18">
        <f t="shared" si="57"/>
        <v>0</v>
      </c>
      <c r="Z457" s="66">
        <v>0</v>
      </c>
      <c r="AA457" s="66">
        <v>300</v>
      </c>
      <c r="AB457" s="18">
        <v>0</v>
      </c>
      <c r="AC457" s="10">
        <f t="shared" si="58"/>
        <v>0</v>
      </c>
      <c r="AE457">
        <v>0</v>
      </c>
      <c r="AF457">
        <f t="shared" si="60"/>
        <v>0</v>
      </c>
    </row>
    <row r="458" spans="1:32">
      <c r="A458" s="17">
        <v>452</v>
      </c>
      <c r="B458" s="18" t="s">
        <v>1618</v>
      </c>
      <c r="C458" s="7" t="s">
        <v>1200</v>
      </c>
      <c r="D458" s="18" t="s">
        <v>27</v>
      </c>
      <c r="E458" s="18">
        <v>4430</v>
      </c>
      <c r="F458" s="18">
        <v>10</v>
      </c>
      <c r="G458" s="18">
        <v>0</v>
      </c>
      <c r="H458" s="18">
        <v>0</v>
      </c>
      <c r="I458" s="18">
        <f t="shared" si="59"/>
        <v>10</v>
      </c>
      <c r="J458" s="18">
        <v>0</v>
      </c>
      <c r="K458" s="66">
        <v>80</v>
      </c>
      <c r="L458" s="18">
        <v>0</v>
      </c>
      <c r="M458" s="18">
        <f t="shared" si="54"/>
        <v>0</v>
      </c>
      <c r="N458" s="66">
        <v>13</v>
      </c>
      <c r="O458" s="66">
        <v>175</v>
      </c>
      <c r="P458" s="18">
        <v>0</v>
      </c>
      <c r="Q458" s="18">
        <f t="shared" si="55"/>
        <v>0</v>
      </c>
      <c r="R458" s="66">
        <v>79</v>
      </c>
      <c r="S458" s="66">
        <v>16</v>
      </c>
      <c r="T458" s="18">
        <v>0</v>
      </c>
      <c r="U458" s="18">
        <f t="shared" si="56"/>
        <v>4430</v>
      </c>
      <c r="V458" s="66">
        <v>210</v>
      </c>
      <c r="W458" s="66">
        <v>96</v>
      </c>
      <c r="X458" s="18">
        <v>0</v>
      </c>
      <c r="Y458" s="18">
        <f t="shared" si="57"/>
        <v>4430</v>
      </c>
      <c r="Z458" s="66">
        <v>465</v>
      </c>
      <c r="AA458" s="66">
        <v>300</v>
      </c>
      <c r="AB458" s="18">
        <v>0</v>
      </c>
      <c r="AC458" s="10">
        <f t="shared" si="58"/>
        <v>4430</v>
      </c>
      <c r="AE458">
        <v>10</v>
      </c>
      <c r="AF458">
        <f t="shared" si="60"/>
        <v>0</v>
      </c>
    </row>
    <row r="459" spans="1:32">
      <c r="A459" s="17">
        <v>453</v>
      </c>
      <c r="B459" s="18" t="s">
        <v>1618</v>
      </c>
      <c r="C459" s="7" t="s">
        <v>961</v>
      </c>
      <c r="D459" s="18" t="s">
        <v>27</v>
      </c>
      <c r="E459" s="18">
        <v>2852</v>
      </c>
      <c r="F459" s="18">
        <v>2</v>
      </c>
      <c r="G459" s="18">
        <v>0</v>
      </c>
      <c r="H459" s="18">
        <v>0</v>
      </c>
      <c r="I459" s="18">
        <f t="shared" si="59"/>
        <v>2</v>
      </c>
      <c r="J459" s="18">
        <v>0</v>
      </c>
      <c r="K459" s="66">
        <v>80</v>
      </c>
      <c r="L459" s="18">
        <v>0</v>
      </c>
      <c r="M459" s="18">
        <f t="shared" ref="M459:M522" si="61">IF((F459&gt;K459),E459,0)</f>
        <v>0</v>
      </c>
      <c r="N459" s="66">
        <v>5</v>
      </c>
      <c r="O459" s="66">
        <v>175</v>
      </c>
      <c r="P459" s="18">
        <v>0</v>
      </c>
      <c r="Q459" s="18">
        <f t="shared" ref="Q459:Q522" si="62">IF((N459&gt;O459),E459,0)</f>
        <v>0</v>
      </c>
      <c r="R459" s="66">
        <v>42</v>
      </c>
      <c r="S459" s="66">
        <v>16</v>
      </c>
      <c r="T459" s="18">
        <v>0</v>
      </c>
      <c r="U459" s="18">
        <f t="shared" ref="U459:U522" si="63">IF((R459&gt;S459),E459,0)</f>
        <v>2852</v>
      </c>
      <c r="V459" s="66">
        <v>90</v>
      </c>
      <c r="W459" s="66">
        <v>96</v>
      </c>
      <c r="X459" s="18">
        <v>0</v>
      </c>
      <c r="Y459" s="18">
        <f t="shared" ref="Y459:Y522" si="64">IF((V459&gt;W459),E459,0)</f>
        <v>0</v>
      </c>
      <c r="Z459" s="66">
        <v>452</v>
      </c>
      <c r="AA459" s="66">
        <v>300</v>
      </c>
      <c r="AB459" s="18">
        <v>0</v>
      </c>
      <c r="AC459" s="10">
        <f t="shared" ref="AC459:AC522" si="65">IF((Z459&gt;AA459),E459,0)</f>
        <v>2852</v>
      </c>
      <c r="AE459">
        <v>2</v>
      </c>
      <c r="AF459">
        <f t="shared" si="60"/>
        <v>0</v>
      </c>
    </row>
    <row r="460" spans="1:32">
      <c r="A460" s="17">
        <v>454</v>
      </c>
      <c r="B460" s="18" t="s">
        <v>1618</v>
      </c>
      <c r="C460" s="7" t="s">
        <v>1201</v>
      </c>
      <c r="D460" s="18" t="s">
        <v>27</v>
      </c>
      <c r="E460" s="18">
        <v>2168</v>
      </c>
      <c r="F460" s="18">
        <v>8</v>
      </c>
      <c r="G460" s="18">
        <v>0</v>
      </c>
      <c r="H460" s="18">
        <v>0</v>
      </c>
      <c r="I460" s="18">
        <f t="shared" si="59"/>
        <v>8</v>
      </c>
      <c r="J460" s="18">
        <v>0</v>
      </c>
      <c r="K460" s="66">
        <v>80</v>
      </c>
      <c r="L460" s="18">
        <v>0</v>
      </c>
      <c r="M460" s="18">
        <f t="shared" si="61"/>
        <v>0</v>
      </c>
      <c r="N460" s="66">
        <v>11</v>
      </c>
      <c r="O460" s="66">
        <v>175</v>
      </c>
      <c r="P460" s="18">
        <v>0</v>
      </c>
      <c r="Q460" s="18">
        <f t="shared" si="62"/>
        <v>0</v>
      </c>
      <c r="R460" s="66">
        <v>95</v>
      </c>
      <c r="S460" s="66">
        <v>16</v>
      </c>
      <c r="T460" s="18">
        <v>0</v>
      </c>
      <c r="U460" s="18">
        <f t="shared" si="63"/>
        <v>2168</v>
      </c>
      <c r="V460" s="66">
        <v>270</v>
      </c>
      <c r="W460" s="66">
        <v>96</v>
      </c>
      <c r="X460" s="18">
        <v>0</v>
      </c>
      <c r="Y460" s="18">
        <f t="shared" si="64"/>
        <v>2168</v>
      </c>
      <c r="Z460" s="66">
        <v>525</v>
      </c>
      <c r="AA460" s="66">
        <v>300</v>
      </c>
      <c r="AB460" s="18">
        <v>0</v>
      </c>
      <c r="AC460" s="10">
        <f t="shared" si="65"/>
        <v>2168</v>
      </c>
      <c r="AE460">
        <v>8</v>
      </c>
      <c r="AF460">
        <f t="shared" si="60"/>
        <v>0</v>
      </c>
    </row>
    <row r="461" spans="1:32">
      <c r="A461" s="17">
        <v>455</v>
      </c>
      <c r="B461" s="18" t="s">
        <v>1618</v>
      </c>
      <c r="C461" s="7" t="s">
        <v>1202</v>
      </c>
      <c r="D461" s="18" t="s">
        <v>27</v>
      </c>
      <c r="E461" s="18">
        <v>5324</v>
      </c>
      <c r="F461" s="18">
        <v>9</v>
      </c>
      <c r="G461" s="18">
        <v>0</v>
      </c>
      <c r="H461" s="18">
        <v>0</v>
      </c>
      <c r="I461" s="18">
        <f t="shared" si="59"/>
        <v>9</v>
      </c>
      <c r="J461" s="18">
        <v>0</v>
      </c>
      <c r="K461" s="66">
        <v>80</v>
      </c>
      <c r="L461" s="18">
        <v>0</v>
      </c>
      <c r="M461" s="18">
        <f t="shared" si="61"/>
        <v>0</v>
      </c>
      <c r="N461" s="66">
        <v>23</v>
      </c>
      <c r="O461" s="66">
        <v>175</v>
      </c>
      <c r="P461" s="18">
        <v>0</v>
      </c>
      <c r="Q461" s="18">
        <f t="shared" si="62"/>
        <v>0</v>
      </c>
      <c r="R461" s="66">
        <v>150</v>
      </c>
      <c r="S461" s="66">
        <v>16</v>
      </c>
      <c r="T461" s="18">
        <v>0</v>
      </c>
      <c r="U461" s="18">
        <f t="shared" si="63"/>
        <v>5324</v>
      </c>
      <c r="V461" s="66">
        <v>154</v>
      </c>
      <c r="W461" s="66">
        <v>96</v>
      </c>
      <c r="X461" s="18">
        <v>0</v>
      </c>
      <c r="Y461" s="18">
        <f t="shared" si="64"/>
        <v>5324</v>
      </c>
      <c r="Z461" s="66">
        <v>120</v>
      </c>
      <c r="AA461" s="66">
        <v>300</v>
      </c>
      <c r="AB461" s="18">
        <v>0</v>
      </c>
      <c r="AC461" s="10">
        <f t="shared" si="65"/>
        <v>0</v>
      </c>
      <c r="AE461">
        <v>9</v>
      </c>
      <c r="AF461">
        <f t="shared" si="60"/>
        <v>0</v>
      </c>
    </row>
    <row r="462" spans="1:32">
      <c r="A462" s="17">
        <v>456</v>
      </c>
      <c r="B462" s="18" t="s">
        <v>1618</v>
      </c>
      <c r="C462" s="7" t="s">
        <v>1199</v>
      </c>
      <c r="D462" s="18" t="s">
        <v>27</v>
      </c>
      <c r="E462" s="18">
        <v>4843</v>
      </c>
      <c r="F462" s="18">
        <v>7</v>
      </c>
      <c r="G462" s="18">
        <v>0</v>
      </c>
      <c r="H462" s="18">
        <v>0</v>
      </c>
      <c r="I462" s="18">
        <f t="shared" si="59"/>
        <v>7</v>
      </c>
      <c r="J462" s="18">
        <v>0</v>
      </c>
      <c r="K462" s="66">
        <v>80</v>
      </c>
      <c r="L462" s="18">
        <v>0</v>
      </c>
      <c r="M462" s="18">
        <f t="shared" si="61"/>
        <v>0</v>
      </c>
      <c r="N462" s="66">
        <v>16</v>
      </c>
      <c r="O462" s="66">
        <v>175</v>
      </c>
      <c r="P462" s="18">
        <v>0</v>
      </c>
      <c r="Q462" s="18">
        <f t="shared" si="62"/>
        <v>0</v>
      </c>
      <c r="R462" s="66">
        <v>126</v>
      </c>
      <c r="S462" s="66">
        <v>16</v>
      </c>
      <c r="T462" s="18">
        <v>0</v>
      </c>
      <c r="U462" s="18">
        <f t="shared" si="63"/>
        <v>4843</v>
      </c>
      <c r="V462" s="66">
        <v>93</v>
      </c>
      <c r="W462" s="66">
        <v>96</v>
      </c>
      <c r="X462" s="18">
        <v>0</v>
      </c>
      <c r="Y462" s="18">
        <f t="shared" si="64"/>
        <v>0</v>
      </c>
      <c r="Z462" s="66">
        <v>328</v>
      </c>
      <c r="AA462" s="66">
        <v>300</v>
      </c>
      <c r="AB462" s="18">
        <v>0</v>
      </c>
      <c r="AC462" s="10">
        <f t="shared" si="65"/>
        <v>4843</v>
      </c>
      <c r="AE462">
        <v>7</v>
      </c>
      <c r="AF462">
        <f t="shared" si="60"/>
        <v>0</v>
      </c>
    </row>
    <row r="463" spans="1:32">
      <c r="A463" s="17">
        <v>457</v>
      </c>
      <c r="B463" s="18" t="s">
        <v>1618</v>
      </c>
      <c r="C463" s="7" t="s">
        <v>1203</v>
      </c>
      <c r="D463" s="18" t="s">
        <v>27</v>
      </c>
      <c r="E463" s="18">
        <v>7380</v>
      </c>
      <c r="F463" s="18">
        <v>5</v>
      </c>
      <c r="G463" s="18">
        <v>0</v>
      </c>
      <c r="H463" s="18">
        <v>0</v>
      </c>
      <c r="I463" s="18">
        <f t="shared" si="59"/>
        <v>5</v>
      </c>
      <c r="J463" s="18">
        <v>0</v>
      </c>
      <c r="K463" s="66">
        <v>80</v>
      </c>
      <c r="L463" s="18">
        <v>0</v>
      </c>
      <c r="M463" s="18">
        <f t="shared" si="61"/>
        <v>0</v>
      </c>
      <c r="N463" s="66">
        <v>14</v>
      </c>
      <c r="O463" s="66">
        <v>175</v>
      </c>
      <c r="P463" s="18">
        <v>0</v>
      </c>
      <c r="Q463" s="18">
        <f t="shared" si="62"/>
        <v>0</v>
      </c>
      <c r="R463" s="66">
        <v>126</v>
      </c>
      <c r="S463" s="66">
        <v>16</v>
      </c>
      <c r="T463" s="18">
        <v>0</v>
      </c>
      <c r="U463" s="18">
        <f t="shared" si="63"/>
        <v>7380</v>
      </c>
      <c r="V463" s="66">
        <v>158</v>
      </c>
      <c r="W463" s="66">
        <v>96</v>
      </c>
      <c r="X463" s="18">
        <v>0</v>
      </c>
      <c r="Y463" s="18">
        <f t="shared" si="64"/>
        <v>7380</v>
      </c>
      <c r="Z463" s="66">
        <v>268</v>
      </c>
      <c r="AA463" s="66">
        <v>300</v>
      </c>
      <c r="AB463" s="18">
        <v>0</v>
      </c>
      <c r="AC463" s="10">
        <f t="shared" si="65"/>
        <v>0</v>
      </c>
      <c r="AE463">
        <v>5</v>
      </c>
      <c r="AF463">
        <f t="shared" si="60"/>
        <v>0</v>
      </c>
    </row>
    <row r="464" spans="1:32">
      <c r="A464" s="17">
        <v>458</v>
      </c>
      <c r="B464" s="18" t="s">
        <v>1618</v>
      </c>
      <c r="C464" s="7" t="s">
        <v>1204</v>
      </c>
      <c r="D464" s="18" t="s">
        <v>27</v>
      </c>
      <c r="E464" s="18">
        <v>4520</v>
      </c>
      <c r="F464" s="18">
        <v>20</v>
      </c>
      <c r="G464" s="18">
        <v>0</v>
      </c>
      <c r="H464" s="18">
        <v>0</v>
      </c>
      <c r="I464" s="18">
        <f t="shared" si="59"/>
        <v>20</v>
      </c>
      <c r="J464" s="18">
        <v>0</v>
      </c>
      <c r="K464" s="66">
        <v>80</v>
      </c>
      <c r="L464" s="18">
        <v>0</v>
      </c>
      <c r="M464" s="18">
        <f t="shared" si="61"/>
        <v>0</v>
      </c>
      <c r="N464" s="66">
        <v>42</v>
      </c>
      <c r="O464" s="66">
        <v>175</v>
      </c>
      <c r="P464" s="18">
        <v>0</v>
      </c>
      <c r="Q464" s="18">
        <f t="shared" si="62"/>
        <v>0</v>
      </c>
      <c r="R464" s="66">
        <v>31</v>
      </c>
      <c r="S464" s="66">
        <v>16</v>
      </c>
      <c r="T464" s="18">
        <v>0</v>
      </c>
      <c r="U464" s="18">
        <f t="shared" si="63"/>
        <v>4520</v>
      </c>
      <c r="V464" s="66">
        <v>49</v>
      </c>
      <c r="W464" s="66">
        <v>96</v>
      </c>
      <c r="X464" s="18">
        <v>0</v>
      </c>
      <c r="Y464" s="18">
        <f t="shared" si="64"/>
        <v>0</v>
      </c>
      <c r="Z464" s="66">
        <v>319</v>
      </c>
      <c r="AA464" s="66">
        <v>300</v>
      </c>
      <c r="AB464" s="18">
        <v>0</v>
      </c>
      <c r="AC464" s="10">
        <f t="shared" si="65"/>
        <v>4520</v>
      </c>
      <c r="AE464">
        <v>20</v>
      </c>
      <c r="AF464">
        <f t="shared" si="60"/>
        <v>0</v>
      </c>
    </row>
    <row r="465" spans="1:32">
      <c r="A465" s="17">
        <v>459</v>
      </c>
      <c r="B465" s="18" t="s">
        <v>1618</v>
      </c>
      <c r="C465" s="7" t="s">
        <v>1205</v>
      </c>
      <c r="D465" s="18" t="s">
        <v>27</v>
      </c>
      <c r="E465" s="18">
        <v>4058</v>
      </c>
      <c r="F465" s="18">
        <v>20</v>
      </c>
      <c r="G465" s="18">
        <v>0</v>
      </c>
      <c r="H465" s="18">
        <v>0</v>
      </c>
      <c r="I465" s="18">
        <f t="shared" si="59"/>
        <v>20</v>
      </c>
      <c r="J465" s="18">
        <v>0</v>
      </c>
      <c r="K465" s="66">
        <v>80</v>
      </c>
      <c r="L465" s="18">
        <v>0</v>
      </c>
      <c r="M465" s="18">
        <f t="shared" si="61"/>
        <v>0</v>
      </c>
      <c r="N465" s="66">
        <v>0</v>
      </c>
      <c r="O465" s="66">
        <v>175</v>
      </c>
      <c r="P465" s="18">
        <v>0</v>
      </c>
      <c r="Q465" s="18">
        <f t="shared" si="62"/>
        <v>0</v>
      </c>
      <c r="R465" s="66">
        <v>36</v>
      </c>
      <c r="S465" s="66">
        <v>16</v>
      </c>
      <c r="T465" s="18">
        <v>0</v>
      </c>
      <c r="U465" s="18">
        <f t="shared" si="63"/>
        <v>4058</v>
      </c>
      <c r="V465" s="66">
        <v>49</v>
      </c>
      <c r="W465" s="66">
        <v>96</v>
      </c>
      <c r="X465" s="18">
        <v>0</v>
      </c>
      <c r="Y465" s="18">
        <f t="shared" si="64"/>
        <v>0</v>
      </c>
      <c r="Z465" s="66">
        <v>320</v>
      </c>
      <c r="AA465" s="66">
        <v>300</v>
      </c>
      <c r="AB465" s="18">
        <v>0</v>
      </c>
      <c r="AC465" s="10">
        <f t="shared" si="65"/>
        <v>4058</v>
      </c>
      <c r="AE465">
        <v>20</v>
      </c>
      <c r="AF465">
        <f t="shared" si="60"/>
        <v>0</v>
      </c>
    </row>
    <row r="466" spans="1:32">
      <c r="A466" s="17">
        <v>460</v>
      </c>
      <c r="B466" s="18" t="s">
        <v>1618</v>
      </c>
      <c r="C466" s="7" t="s">
        <v>1206</v>
      </c>
      <c r="D466" s="18" t="s">
        <v>27</v>
      </c>
      <c r="E466" s="18">
        <v>6585</v>
      </c>
      <c r="F466" s="18">
        <v>12</v>
      </c>
      <c r="G466" s="18">
        <v>0</v>
      </c>
      <c r="H466" s="18">
        <v>0</v>
      </c>
      <c r="I466" s="18">
        <f t="shared" si="59"/>
        <v>12</v>
      </c>
      <c r="J466" s="18">
        <v>0</v>
      </c>
      <c r="K466" s="66">
        <v>80</v>
      </c>
      <c r="L466" s="18">
        <v>0</v>
      </c>
      <c r="M466" s="18">
        <f t="shared" si="61"/>
        <v>0</v>
      </c>
      <c r="N466" s="66">
        <v>29</v>
      </c>
      <c r="O466" s="66">
        <v>175</v>
      </c>
      <c r="P466" s="18">
        <v>0</v>
      </c>
      <c r="Q466" s="18">
        <f t="shared" si="62"/>
        <v>0</v>
      </c>
      <c r="R466" s="66">
        <v>21</v>
      </c>
      <c r="S466" s="66">
        <v>16</v>
      </c>
      <c r="T466" s="18">
        <v>0</v>
      </c>
      <c r="U466" s="18">
        <f t="shared" si="63"/>
        <v>6585</v>
      </c>
      <c r="V466" s="66">
        <v>66</v>
      </c>
      <c r="W466" s="66">
        <v>96</v>
      </c>
      <c r="X466" s="18">
        <v>0</v>
      </c>
      <c r="Y466" s="18">
        <f t="shared" si="64"/>
        <v>0</v>
      </c>
      <c r="Z466" s="66">
        <v>201</v>
      </c>
      <c r="AA466" s="66">
        <v>300</v>
      </c>
      <c r="AB466" s="18">
        <v>0</v>
      </c>
      <c r="AC466" s="10">
        <f t="shared" si="65"/>
        <v>0</v>
      </c>
      <c r="AE466">
        <v>12</v>
      </c>
      <c r="AF466">
        <f t="shared" si="60"/>
        <v>0</v>
      </c>
    </row>
    <row r="467" spans="1:32">
      <c r="A467" s="17">
        <v>461</v>
      </c>
      <c r="B467" s="18" t="s">
        <v>1618</v>
      </c>
      <c r="C467" s="7" t="s">
        <v>1207</v>
      </c>
      <c r="D467" s="18" t="s">
        <v>27</v>
      </c>
      <c r="E467" s="18">
        <v>4145</v>
      </c>
      <c r="F467" s="18">
        <v>10</v>
      </c>
      <c r="G467" s="18">
        <v>0</v>
      </c>
      <c r="H467" s="18">
        <v>0</v>
      </c>
      <c r="I467" s="18">
        <f t="shared" si="59"/>
        <v>10</v>
      </c>
      <c r="J467" s="18">
        <v>0</v>
      </c>
      <c r="K467" s="66">
        <v>80</v>
      </c>
      <c r="L467" s="18">
        <v>0</v>
      </c>
      <c r="M467" s="18">
        <f t="shared" si="61"/>
        <v>0</v>
      </c>
      <c r="N467" s="66">
        <v>27</v>
      </c>
      <c r="O467" s="66">
        <v>175</v>
      </c>
      <c r="P467" s="18">
        <v>0</v>
      </c>
      <c r="Q467" s="18">
        <f t="shared" si="62"/>
        <v>0</v>
      </c>
      <c r="R467" s="66">
        <v>13</v>
      </c>
      <c r="S467" s="66">
        <v>16</v>
      </c>
      <c r="T467" s="18">
        <v>0</v>
      </c>
      <c r="U467" s="18">
        <f t="shared" si="63"/>
        <v>0</v>
      </c>
      <c r="V467" s="66">
        <v>17</v>
      </c>
      <c r="W467" s="66">
        <v>96</v>
      </c>
      <c r="X467" s="18">
        <v>0</v>
      </c>
      <c r="Y467" s="18">
        <f t="shared" si="64"/>
        <v>0</v>
      </c>
      <c r="Z467" s="66">
        <v>205</v>
      </c>
      <c r="AA467" s="66">
        <v>300</v>
      </c>
      <c r="AB467" s="18">
        <v>0</v>
      </c>
      <c r="AC467" s="10">
        <f t="shared" si="65"/>
        <v>0</v>
      </c>
      <c r="AE467">
        <v>10</v>
      </c>
      <c r="AF467">
        <f t="shared" si="60"/>
        <v>0</v>
      </c>
    </row>
    <row r="468" spans="1:32">
      <c r="A468" s="17">
        <v>462</v>
      </c>
      <c r="B468" s="18" t="s">
        <v>1618</v>
      </c>
      <c r="C468" s="7" t="s">
        <v>1184</v>
      </c>
      <c r="D468" s="18" t="s">
        <v>27</v>
      </c>
      <c r="E468" s="18">
        <v>2524</v>
      </c>
      <c r="F468" s="18">
        <v>2</v>
      </c>
      <c r="G468" s="18">
        <v>0</v>
      </c>
      <c r="H468" s="18">
        <v>0</v>
      </c>
      <c r="I468" s="18">
        <f t="shared" si="59"/>
        <v>2</v>
      </c>
      <c r="J468" s="18">
        <v>0</v>
      </c>
      <c r="K468" s="66">
        <v>80</v>
      </c>
      <c r="L468" s="18">
        <v>0</v>
      </c>
      <c r="M468" s="18">
        <f t="shared" si="61"/>
        <v>0</v>
      </c>
      <c r="N468" s="66">
        <v>6</v>
      </c>
      <c r="O468" s="66">
        <v>175</v>
      </c>
      <c r="P468" s="18">
        <v>0</v>
      </c>
      <c r="Q468" s="18">
        <f t="shared" si="62"/>
        <v>0</v>
      </c>
      <c r="R468" s="66">
        <v>10</v>
      </c>
      <c r="S468" s="66">
        <v>16</v>
      </c>
      <c r="T468" s="18">
        <v>0</v>
      </c>
      <c r="U468" s="18">
        <f t="shared" si="63"/>
        <v>0</v>
      </c>
      <c r="V468" s="66">
        <v>16</v>
      </c>
      <c r="W468" s="66">
        <v>96</v>
      </c>
      <c r="X468" s="18">
        <v>0</v>
      </c>
      <c r="Y468" s="18">
        <f t="shared" si="64"/>
        <v>0</v>
      </c>
      <c r="Z468" s="66">
        <v>149</v>
      </c>
      <c r="AA468" s="66">
        <v>300</v>
      </c>
      <c r="AB468" s="18">
        <v>0</v>
      </c>
      <c r="AC468" s="10">
        <f t="shared" si="65"/>
        <v>0</v>
      </c>
      <c r="AE468">
        <v>2</v>
      </c>
      <c r="AF468">
        <f t="shared" si="60"/>
        <v>0</v>
      </c>
    </row>
    <row r="469" spans="1:32">
      <c r="A469" s="17">
        <v>463</v>
      </c>
      <c r="B469" s="18" t="s">
        <v>1618</v>
      </c>
      <c r="C469" s="7" t="s">
        <v>1208</v>
      </c>
      <c r="D469" s="18" t="s">
        <v>27</v>
      </c>
      <c r="E469" s="18">
        <v>1823</v>
      </c>
      <c r="F469" s="18">
        <v>0</v>
      </c>
      <c r="G469" s="18">
        <v>0</v>
      </c>
      <c r="H469" s="18">
        <v>0</v>
      </c>
      <c r="I469" s="18">
        <f t="shared" si="59"/>
        <v>0</v>
      </c>
      <c r="J469" s="18">
        <v>0</v>
      </c>
      <c r="K469" s="66">
        <v>80</v>
      </c>
      <c r="L469" s="18">
        <v>0</v>
      </c>
      <c r="M469" s="18">
        <f t="shared" si="61"/>
        <v>0</v>
      </c>
      <c r="N469" s="66">
        <v>0</v>
      </c>
      <c r="O469" s="66">
        <v>175</v>
      </c>
      <c r="P469" s="18">
        <v>0</v>
      </c>
      <c r="Q469" s="18">
        <f t="shared" si="62"/>
        <v>0</v>
      </c>
      <c r="R469" s="66">
        <v>0</v>
      </c>
      <c r="S469" s="66">
        <v>16</v>
      </c>
      <c r="T469" s="18">
        <v>0</v>
      </c>
      <c r="U469" s="18">
        <f t="shared" si="63"/>
        <v>0</v>
      </c>
      <c r="V469" s="66">
        <v>0</v>
      </c>
      <c r="W469" s="66">
        <v>96</v>
      </c>
      <c r="X469" s="18">
        <v>0</v>
      </c>
      <c r="Y469" s="18">
        <f t="shared" si="64"/>
        <v>0</v>
      </c>
      <c r="Z469" s="66">
        <v>0</v>
      </c>
      <c r="AA469" s="66">
        <v>300</v>
      </c>
      <c r="AB469" s="18">
        <v>0</v>
      </c>
      <c r="AC469" s="10">
        <f t="shared" si="65"/>
        <v>0</v>
      </c>
      <c r="AE469">
        <v>0</v>
      </c>
      <c r="AF469">
        <f t="shared" si="60"/>
        <v>0</v>
      </c>
    </row>
    <row r="470" spans="1:32">
      <c r="A470" s="17">
        <v>464</v>
      </c>
      <c r="B470" s="18" t="s">
        <v>1618</v>
      </c>
      <c r="C470" s="7" t="s">
        <v>1209</v>
      </c>
      <c r="D470" s="18" t="s">
        <v>27</v>
      </c>
      <c r="E470" s="18">
        <v>3791</v>
      </c>
      <c r="F470" s="18">
        <v>30</v>
      </c>
      <c r="G470" s="18">
        <v>0</v>
      </c>
      <c r="H470" s="18">
        <v>0</v>
      </c>
      <c r="I470" s="18">
        <f t="shared" si="59"/>
        <v>30</v>
      </c>
      <c r="J470" s="18">
        <v>0</v>
      </c>
      <c r="K470" s="66">
        <v>80</v>
      </c>
      <c r="L470" s="18">
        <v>0</v>
      </c>
      <c r="M470" s="18">
        <f t="shared" si="61"/>
        <v>0</v>
      </c>
      <c r="N470" s="66">
        <v>40</v>
      </c>
      <c r="O470" s="66">
        <v>175</v>
      </c>
      <c r="P470" s="18">
        <v>0</v>
      </c>
      <c r="Q470" s="18">
        <f t="shared" si="62"/>
        <v>0</v>
      </c>
      <c r="R470" s="66">
        <v>55</v>
      </c>
      <c r="S470" s="66">
        <v>16</v>
      </c>
      <c r="T470" s="18">
        <v>0</v>
      </c>
      <c r="U470" s="18">
        <f t="shared" si="63"/>
        <v>3791</v>
      </c>
      <c r="V470" s="66">
        <v>144</v>
      </c>
      <c r="W470" s="66">
        <v>96</v>
      </c>
      <c r="X470" s="18">
        <v>0</v>
      </c>
      <c r="Y470" s="18">
        <f t="shared" si="64"/>
        <v>3791</v>
      </c>
      <c r="Z470" s="66">
        <v>46</v>
      </c>
      <c r="AA470" s="66">
        <v>300</v>
      </c>
      <c r="AB470" s="18">
        <v>0</v>
      </c>
      <c r="AC470" s="10">
        <f t="shared" si="65"/>
        <v>0</v>
      </c>
      <c r="AE470">
        <v>30</v>
      </c>
      <c r="AF470">
        <f t="shared" si="60"/>
        <v>0</v>
      </c>
    </row>
    <row r="471" spans="1:32">
      <c r="A471" s="17">
        <v>465</v>
      </c>
      <c r="B471" s="18" t="s">
        <v>1618</v>
      </c>
      <c r="C471" s="7" t="s">
        <v>1210</v>
      </c>
      <c r="D471" s="18" t="s">
        <v>27</v>
      </c>
      <c r="E471" s="18">
        <v>2560</v>
      </c>
      <c r="F471" s="18">
        <v>18</v>
      </c>
      <c r="G471" s="18">
        <v>0</v>
      </c>
      <c r="H471" s="18">
        <v>0</v>
      </c>
      <c r="I471" s="18">
        <f t="shared" si="59"/>
        <v>18</v>
      </c>
      <c r="J471" s="18">
        <v>0</v>
      </c>
      <c r="K471" s="66">
        <v>80</v>
      </c>
      <c r="L471" s="18">
        <v>0</v>
      </c>
      <c r="M471" s="18">
        <f t="shared" si="61"/>
        <v>0</v>
      </c>
      <c r="N471" s="66">
        <v>16</v>
      </c>
      <c r="O471" s="66">
        <v>175</v>
      </c>
      <c r="P471" s="18">
        <v>0</v>
      </c>
      <c r="Q471" s="18">
        <f t="shared" si="62"/>
        <v>0</v>
      </c>
      <c r="R471" s="66">
        <v>47</v>
      </c>
      <c r="S471" s="66">
        <v>16</v>
      </c>
      <c r="T471" s="18">
        <v>0</v>
      </c>
      <c r="U471" s="18">
        <f t="shared" si="63"/>
        <v>2560</v>
      </c>
      <c r="V471" s="66">
        <v>122</v>
      </c>
      <c r="W471" s="66">
        <v>96</v>
      </c>
      <c r="X471" s="18">
        <v>0</v>
      </c>
      <c r="Y471" s="18">
        <f t="shared" si="64"/>
        <v>2560</v>
      </c>
      <c r="Z471" s="66">
        <v>330</v>
      </c>
      <c r="AA471" s="66">
        <v>300</v>
      </c>
      <c r="AB471" s="18">
        <v>0</v>
      </c>
      <c r="AC471" s="10">
        <f t="shared" si="65"/>
        <v>2560</v>
      </c>
      <c r="AE471">
        <v>18</v>
      </c>
      <c r="AF471">
        <f t="shared" si="60"/>
        <v>0</v>
      </c>
    </row>
    <row r="472" spans="1:32">
      <c r="A472" s="17">
        <v>466</v>
      </c>
      <c r="B472" s="18" t="s">
        <v>1618</v>
      </c>
      <c r="C472" s="7" t="s">
        <v>1211</v>
      </c>
      <c r="D472" s="18" t="s">
        <v>27</v>
      </c>
      <c r="E472" s="18">
        <v>3860</v>
      </c>
      <c r="F472" s="18">
        <v>12</v>
      </c>
      <c r="G472" s="18">
        <v>0</v>
      </c>
      <c r="H472" s="18">
        <v>0</v>
      </c>
      <c r="I472" s="18">
        <f t="shared" si="59"/>
        <v>12</v>
      </c>
      <c r="J472" s="18">
        <v>0</v>
      </c>
      <c r="K472" s="66">
        <v>80</v>
      </c>
      <c r="L472" s="18">
        <v>0</v>
      </c>
      <c r="M472" s="18">
        <f t="shared" si="61"/>
        <v>0</v>
      </c>
      <c r="N472" s="66">
        <v>18</v>
      </c>
      <c r="O472" s="66">
        <v>175</v>
      </c>
      <c r="P472" s="18">
        <v>0</v>
      </c>
      <c r="Q472" s="18">
        <f t="shared" si="62"/>
        <v>0</v>
      </c>
      <c r="R472" s="66">
        <v>39</v>
      </c>
      <c r="S472" s="66">
        <v>16</v>
      </c>
      <c r="T472" s="18">
        <v>0</v>
      </c>
      <c r="U472" s="18">
        <f t="shared" si="63"/>
        <v>3860</v>
      </c>
      <c r="V472" s="66">
        <v>110</v>
      </c>
      <c r="W472" s="66">
        <v>96</v>
      </c>
      <c r="X472" s="18">
        <v>0</v>
      </c>
      <c r="Y472" s="18">
        <f t="shared" si="64"/>
        <v>3860</v>
      </c>
      <c r="Z472" s="66">
        <v>1925</v>
      </c>
      <c r="AA472" s="66">
        <v>300</v>
      </c>
      <c r="AB472" s="18">
        <v>0</v>
      </c>
      <c r="AC472" s="10">
        <f t="shared" si="65"/>
        <v>3860</v>
      </c>
      <c r="AE472">
        <v>12</v>
      </c>
      <c r="AF472">
        <f t="shared" si="60"/>
        <v>0</v>
      </c>
    </row>
    <row r="473" spans="1:32">
      <c r="A473" s="17">
        <v>467</v>
      </c>
      <c r="B473" s="18" t="s">
        <v>1618</v>
      </c>
      <c r="C473" s="7" t="s">
        <v>799</v>
      </c>
      <c r="D473" s="18" t="s">
        <v>27</v>
      </c>
      <c r="E473" s="18">
        <v>1050</v>
      </c>
      <c r="F473" s="18">
        <v>8</v>
      </c>
      <c r="G473" s="18">
        <v>0</v>
      </c>
      <c r="H473" s="18">
        <v>0</v>
      </c>
      <c r="I473" s="18">
        <f t="shared" si="59"/>
        <v>8</v>
      </c>
      <c r="J473" s="18">
        <v>0</v>
      </c>
      <c r="K473" s="66">
        <v>80</v>
      </c>
      <c r="L473" s="18">
        <v>0</v>
      </c>
      <c r="M473" s="18">
        <f t="shared" si="61"/>
        <v>0</v>
      </c>
      <c r="N473" s="66">
        <v>11</v>
      </c>
      <c r="O473" s="66">
        <v>175</v>
      </c>
      <c r="P473" s="18">
        <v>0</v>
      </c>
      <c r="Q473" s="18">
        <f t="shared" si="62"/>
        <v>0</v>
      </c>
      <c r="R473" s="66">
        <v>16</v>
      </c>
      <c r="S473" s="66">
        <v>16</v>
      </c>
      <c r="T473" s="18">
        <v>0</v>
      </c>
      <c r="U473" s="18">
        <f t="shared" si="63"/>
        <v>0</v>
      </c>
      <c r="V473" s="66">
        <v>18</v>
      </c>
      <c r="W473" s="66">
        <v>96</v>
      </c>
      <c r="X473" s="18">
        <v>0</v>
      </c>
      <c r="Y473" s="18">
        <f t="shared" si="64"/>
        <v>0</v>
      </c>
      <c r="Z473" s="66">
        <v>82</v>
      </c>
      <c r="AA473" s="66">
        <v>300</v>
      </c>
      <c r="AB473" s="18">
        <v>0</v>
      </c>
      <c r="AC473" s="10">
        <f t="shared" si="65"/>
        <v>0</v>
      </c>
      <c r="AE473">
        <v>8</v>
      </c>
      <c r="AF473">
        <f t="shared" si="60"/>
        <v>0</v>
      </c>
    </row>
    <row r="474" spans="1:32">
      <c r="A474" s="17">
        <v>468</v>
      </c>
      <c r="B474" s="18" t="s">
        <v>1618</v>
      </c>
      <c r="C474" s="7" t="s">
        <v>1212</v>
      </c>
      <c r="D474" s="18" t="s">
        <v>27</v>
      </c>
      <c r="E474" s="18">
        <v>3668</v>
      </c>
      <c r="F474" s="18">
        <v>19</v>
      </c>
      <c r="G474" s="18">
        <v>0</v>
      </c>
      <c r="H474" s="18">
        <v>0</v>
      </c>
      <c r="I474" s="18">
        <f t="shared" si="59"/>
        <v>19</v>
      </c>
      <c r="J474" s="18">
        <v>0</v>
      </c>
      <c r="K474" s="66">
        <v>80</v>
      </c>
      <c r="L474" s="18">
        <v>0</v>
      </c>
      <c r="M474" s="18">
        <f t="shared" si="61"/>
        <v>0</v>
      </c>
      <c r="N474" s="66">
        <v>24</v>
      </c>
      <c r="O474" s="66">
        <v>175</v>
      </c>
      <c r="P474" s="18">
        <v>0</v>
      </c>
      <c r="Q474" s="18">
        <f t="shared" si="62"/>
        <v>0</v>
      </c>
      <c r="R474" s="66">
        <v>59</v>
      </c>
      <c r="S474" s="66">
        <v>16</v>
      </c>
      <c r="T474" s="18">
        <v>0</v>
      </c>
      <c r="U474" s="18">
        <f t="shared" si="63"/>
        <v>3668</v>
      </c>
      <c r="V474" s="66">
        <v>170</v>
      </c>
      <c r="W474" s="66">
        <v>96</v>
      </c>
      <c r="X474" s="18">
        <v>0</v>
      </c>
      <c r="Y474" s="18">
        <f t="shared" si="64"/>
        <v>3668</v>
      </c>
      <c r="Z474" s="66">
        <v>346</v>
      </c>
      <c r="AA474" s="66">
        <v>300</v>
      </c>
      <c r="AB474" s="18">
        <v>0</v>
      </c>
      <c r="AC474" s="10">
        <f t="shared" si="65"/>
        <v>3668</v>
      </c>
      <c r="AE474">
        <v>19</v>
      </c>
      <c r="AF474">
        <f t="shared" si="60"/>
        <v>0</v>
      </c>
    </row>
    <row r="475" spans="1:32">
      <c r="A475" s="17">
        <v>469</v>
      </c>
      <c r="B475" s="18" t="s">
        <v>1618</v>
      </c>
      <c r="C475" s="7" t="s">
        <v>1213</v>
      </c>
      <c r="D475" s="18" t="s">
        <v>27</v>
      </c>
      <c r="E475" s="18">
        <v>5974</v>
      </c>
      <c r="F475" s="18">
        <v>27</v>
      </c>
      <c r="G475" s="18">
        <v>0</v>
      </c>
      <c r="H475" s="18">
        <v>0</v>
      </c>
      <c r="I475" s="18">
        <f t="shared" si="59"/>
        <v>27</v>
      </c>
      <c r="J475" s="18">
        <v>0</v>
      </c>
      <c r="K475" s="66">
        <v>80</v>
      </c>
      <c r="L475" s="18">
        <v>0</v>
      </c>
      <c r="M475" s="18">
        <f t="shared" si="61"/>
        <v>0</v>
      </c>
      <c r="N475" s="66">
        <v>33</v>
      </c>
      <c r="O475" s="66">
        <v>175</v>
      </c>
      <c r="P475" s="18">
        <v>0</v>
      </c>
      <c r="Q475" s="18">
        <f t="shared" si="62"/>
        <v>0</v>
      </c>
      <c r="R475" s="66">
        <v>82</v>
      </c>
      <c r="S475" s="66">
        <v>16</v>
      </c>
      <c r="T475" s="18">
        <v>0</v>
      </c>
      <c r="U475" s="18">
        <f t="shared" si="63"/>
        <v>5974</v>
      </c>
      <c r="V475" s="66">
        <v>214</v>
      </c>
      <c r="W475" s="66">
        <v>96</v>
      </c>
      <c r="X475" s="18">
        <v>0</v>
      </c>
      <c r="Y475" s="18">
        <f t="shared" si="64"/>
        <v>5974</v>
      </c>
      <c r="Z475" s="66">
        <v>430</v>
      </c>
      <c r="AA475" s="66">
        <v>300</v>
      </c>
      <c r="AB475" s="18">
        <v>0</v>
      </c>
      <c r="AC475" s="10">
        <f t="shared" si="65"/>
        <v>5974</v>
      </c>
      <c r="AE475">
        <v>27</v>
      </c>
      <c r="AF475">
        <f t="shared" si="60"/>
        <v>0</v>
      </c>
    </row>
    <row r="476" spans="1:32">
      <c r="A476" s="17">
        <v>470</v>
      </c>
      <c r="B476" s="18" t="s">
        <v>1618</v>
      </c>
      <c r="C476" s="7" t="s">
        <v>1214</v>
      </c>
      <c r="D476" s="18" t="s">
        <v>27</v>
      </c>
      <c r="E476" s="18">
        <v>1557</v>
      </c>
      <c r="F476" s="18">
        <v>17</v>
      </c>
      <c r="G476" s="18">
        <v>0</v>
      </c>
      <c r="H476" s="18">
        <v>0</v>
      </c>
      <c r="I476" s="18">
        <f t="shared" si="59"/>
        <v>17</v>
      </c>
      <c r="J476" s="18">
        <v>0</v>
      </c>
      <c r="K476" s="66">
        <v>80</v>
      </c>
      <c r="L476" s="18">
        <v>0</v>
      </c>
      <c r="M476" s="18">
        <f t="shared" si="61"/>
        <v>0</v>
      </c>
      <c r="N476" s="66">
        <v>17</v>
      </c>
      <c r="O476" s="66">
        <v>175</v>
      </c>
      <c r="P476" s="18">
        <v>0</v>
      </c>
      <c r="Q476" s="18">
        <f t="shared" si="62"/>
        <v>0</v>
      </c>
      <c r="R476" s="66">
        <v>90</v>
      </c>
      <c r="S476" s="66">
        <v>16</v>
      </c>
      <c r="T476" s="18">
        <v>0</v>
      </c>
      <c r="U476" s="18">
        <f t="shared" si="63"/>
        <v>1557</v>
      </c>
      <c r="V476" s="66">
        <v>298</v>
      </c>
      <c r="W476" s="66">
        <v>96</v>
      </c>
      <c r="X476" s="18">
        <v>0</v>
      </c>
      <c r="Y476" s="18">
        <f t="shared" si="64"/>
        <v>1557</v>
      </c>
      <c r="Z476" s="66">
        <v>280</v>
      </c>
      <c r="AA476" s="66">
        <v>300</v>
      </c>
      <c r="AB476" s="18">
        <v>0</v>
      </c>
      <c r="AC476" s="10">
        <f t="shared" si="65"/>
        <v>0</v>
      </c>
      <c r="AE476">
        <v>17</v>
      </c>
      <c r="AF476">
        <f t="shared" si="60"/>
        <v>0</v>
      </c>
    </row>
    <row r="477" spans="1:32">
      <c r="A477" s="17">
        <v>471</v>
      </c>
      <c r="B477" s="18" t="s">
        <v>1618</v>
      </c>
      <c r="C477" s="7" t="s">
        <v>1215</v>
      </c>
      <c r="D477" s="18" t="s">
        <v>27</v>
      </c>
      <c r="E477" s="18">
        <v>5054</v>
      </c>
      <c r="F477" s="18">
        <v>26</v>
      </c>
      <c r="G477" s="18">
        <v>0</v>
      </c>
      <c r="H477" s="18">
        <v>0</v>
      </c>
      <c r="I477" s="18">
        <f t="shared" si="59"/>
        <v>26</v>
      </c>
      <c r="J477" s="18">
        <v>0</v>
      </c>
      <c r="K477" s="66">
        <v>80</v>
      </c>
      <c r="L477" s="18">
        <v>0</v>
      </c>
      <c r="M477" s="18">
        <f t="shared" si="61"/>
        <v>0</v>
      </c>
      <c r="N477" s="66">
        <v>27</v>
      </c>
      <c r="O477" s="66">
        <v>175</v>
      </c>
      <c r="P477" s="18">
        <v>0</v>
      </c>
      <c r="Q477" s="18">
        <f t="shared" si="62"/>
        <v>0</v>
      </c>
      <c r="R477" s="66">
        <v>93</v>
      </c>
      <c r="S477" s="66">
        <v>16</v>
      </c>
      <c r="T477" s="18">
        <v>0</v>
      </c>
      <c r="U477" s="18">
        <f t="shared" si="63"/>
        <v>5054</v>
      </c>
      <c r="V477" s="66">
        <v>302</v>
      </c>
      <c r="W477" s="66">
        <v>96</v>
      </c>
      <c r="X477" s="18">
        <v>0</v>
      </c>
      <c r="Y477" s="18">
        <f t="shared" si="64"/>
        <v>5054</v>
      </c>
      <c r="Z477" s="66">
        <v>376</v>
      </c>
      <c r="AA477" s="66">
        <v>300</v>
      </c>
      <c r="AB477" s="18">
        <v>0</v>
      </c>
      <c r="AC477" s="10">
        <f t="shared" si="65"/>
        <v>5054</v>
      </c>
      <c r="AE477">
        <v>26</v>
      </c>
      <c r="AF477">
        <f t="shared" si="60"/>
        <v>0</v>
      </c>
    </row>
    <row r="478" spans="1:32">
      <c r="A478" s="17">
        <v>472</v>
      </c>
      <c r="B478" s="18" t="s">
        <v>1618</v>
      </c>
      <c r="C478" s="7" t="s">
        <v>1216</v>
      </c>
      <c r="D478" s="18" t="s">
        <v>27</v>
      </c>
      <c r="E478" s="18">
        <v>2704</v>
      </c>
      <c r="F478" s="18">
        <v>19</v>
      </c>
      <c r="G478" s="18">
        <v>0</v>
      </c>
      <c r="H478" s="18">
        <v>0</v>
      </c>
      <c r="I478" s="18">
        <f t="shared" si="59"/>
        <v>19</v>
      </c>
      <c r="J478" s="18">
        <v>0</v>
      </c>
      <c r="K478" s="66">
        <v>80</v>
      </c>
      <c r="L478" s="18">
        <v>0</v>
      </c>
      <c r="M478" s="18">
        <f t="shared" si="61"/>
        <v>0</v>
      </c>
      <c r="N478" s="66">
        <v>19</v>
      </c>
      <c r="O478" s="66">
        <v>175</v>
      </c>
      <c r="P478" s="18">
        <v>0</v>
      </c>
      <c r="Q478" s="18">
        <f t="shared" si="62"/>
        <v>0</v>
      </c>
      <c r="R478" s="66">
        <v>72</v>
      </c>
      <c r="S478" s="66">
        <v>16</v>
      </c>
      <c r="T478" s="18">
        <v>0</v>
      </c>
      <c r="U478" s="18">
        <f t="shared" si="63"/>
        <v>2704</v>
      </c>
      <c r="V478" s="66">
        <v>266</v>
      </c>
      <c r="W478" s="66">
        <v>96</v>
      </c>
      <c r="X478" s="18">
        <v>0</v>
      </c>
      <c r="Y478" s="18">
        <f t="shared" si="64"/>
        <v>2704</v>
      </c>
      <c r="Z478" s="66">
        <v>296</v>
      </c>
      <c r="AA478" s="66">
        <v>300</v>
      </c>
      <c r="AB478" s="18">
        <v>0</v>
      </c>
      <c r="AC478" s="10">
        <f t="shared" si="65"/>
        <v>0</v>
      </c>
      <c r="AE478">
        <v>19</v>
      </c>
      <c r="AF478">
        <f t="shared" si="60"/>
        <v>0</v>
      </c>
    </row>
    <row r="479" spans="1:32">
      <c r="A479" s="17">
        <v>473</v>
      </c>
      <c r="B479" s="18" t="s">
        <v>1618</v>
      </c>
      <c r="C479" s="7" t="s">
        <v>1217</v>
      </c>
      <c r="D479" s="18" t="s">
        <v>27</v>
      </c>
      <c r="E479" s="18">
        <v>3703</v>
      </c>
      <c r="F479" s="18">
        <v>17</v>
      </c>
      <c r="G479" s="18">
        <v>0</v>
      </c>
      <c r="H479" s="18">
        <v>0</v>
      </c>
      <c r="I479" s="18">
        <f t="shared" si="59"/>
        <v>17</v>
      </c>
      <c r="J479" s="18">
        <v>0</v>
      </c>
      <c r="K479" s="66">
        <v>80</v>
      </c>
      <c r="L479" s="18">
        <v>0</v>
      </c>
      <c r="M479" s="18">
        <f t="shared" si="61"/>
        <v>0</v>
      </c>
      <c r="N479" s="66">
        <v>45</v>
      </c>
      <c r="O479" s="66">
        <v>175</v>
      </c>
      <c r="P479" s="18">
        <v>0</v>
      </c>
      <c r="Q479" s="18">
        <f t="shared" si="62"/>
        <v>0</v>
      </c>
      <c r="R479" s="66">
        <v>243</v>
      </c>
      <c r="S479" s="66">
        <v>16</v>
      </c>
      <c r="T479" s="18">
        <v>0</v>
      </c>
      <c r="U479" s="18">
        <f t="shared" si="63"/>
        <v>3703</v>
      </c>
      <c r="V479" s="66">
        <v>272</v>
      </c>
      <c r="W479" s="66">
        <v>96</v>
      </c>
      <c r="X479" s="18">
        <v>0</v>
      </c>
      <c r="Y479" s="18">
        <f t="shared" si="64"/>
        <v>3703</v>
      </c>
      <c r="Z479" s="66">
        <v>500</v>
      </c>
      <c r="AA479" s="66">
        <v>300</v>
      </c>
      <c r="AB479" s="18">
        <v>0</v>
      </c>
      <c r="AC479" s="10">
        <f t="shared" si="65"/>
        <v>3703</v>
      </c>
      <c r="AE479">
        <v>17</v>
      </c>
      <c r="AF479">
        <f t="shared" si="60"/>
        <v>0</v>
      </c>
    </row>
    <row r="480" spans="1:32">
      <c r="A480" s="17">
        <v>474</v>
      </c>
      <c r="B480" s="18" t="s">
        <v>1618</v>
      </c>
      <c r="C480" s="7" t="s">
        <v>1218</v>
      </c>
      <c r="D480" s="18" t="s">
        <v>27</v>
      </c>
      <c r="E480" s="18">
        <v>3495</v>
      </c>
      <c r="F480" s="18">
        <v>22</v>
      </c>
      <c r="G480" s="18">
        <v>0</v>
      </c>
      <c r="H480" s="18">
        <v>0</v>
      </c>
      <c r="I480" s="18">
        <f t="shared" si="59"/>
        <v>22</v>
      </c>
      <c r="J480" s="18">
        <v>0</v>
      </c>
      <c r="K480" s="66">
        <v>80</v>
      </c>
      <c r="L480" s="18">
        <v>0</v>
      </c>
      <c r="M480" s="18">
        <f t="shared" si="61"/>
        <v>0</v>
      </c>
      <c r="N480" s="66">
        <v>56</v>
      </c>
      <c r="O480" s="66">
        <v>175</v>
      </c>
      <c r="P480" s="18">
        <v>0</v>
      </c>
      <c r="Q480" s="18">
        <f t="shared" si="62"/>
        <v>0</v>
      </c>
      <c r="R480" s="66">
        <v>256</v>
      </c>
      <c r="S480" s="66">
        <v>16</v>
      </c>
      <c r="T480" s="18">
        <v>0</v>
      </c>
      <c r="U480" s="18">
        <f t="shared" si="63"/>
        <v>3495</v>
      </c>
      <c r="V480" s="66">
        <v>305</v>
      </c>
      <c r="W480" s="66">
        <v>96</v>
      </c>
      <c r="X480" s="18">
        <v>0</v>
      </c>
      <c r="Y480" s="18">
        <f t="shared" si="64"/>
        <v>3495</v>
      </c>
      <c r="Z480" s="66">
        <v>432</v>
      </c>
      <c r="AA480" s="66">
        <v>300</v>
      </c>
      <c r="AB480" s="18">
        <v>0</v>
      </c>
      <c r="AC480" s="10">
        <f t="shared" si="65"/>
        <v>3495</v>
      </c>
      <c r="AE480">
        <v>22</v>
      </c>
      <c r="AF480">
        <f t="shared" si="60"/>
        <v>0</v>
      </c>
    </row>
    <row r="481" spans="1:32">
      <c r="A481" s="17">
        <v>475</v>
      </c>
      <c r="B481" s="18" t="s">
        <v>1618</v>
      </c>
      <c r="C481" s="7" t="s">
        <v>1219</v>
      </c>
      <c r="D481" s="18" t="s">
        <v>27</v>
      </c>
      <c r="E481" s="18">
        <v>3597</v>
      </c>
      <c r="F481" s="18">
        <v>21</v>
      </c>
      <c r="G481" s="18">
        <v>0</v>
      </c>
      <c r="H481" s="18">
        <v>0</v>
      </c>
      <c r="I481" s="18">
        <f t="shared" si="59"/>
        <v>21</v>
      </c>
      <c r="J481" s="18">
        <v>0</v>
      </c>
      <c r="K481" s="66">
        <v>80</v>
      </c>
      <c r="L481" s="18">
        <v>0</v>
      </c>
      <c r="M481" s="18">
        <f t="shared" si="61"/>
        <v>0</v>
      </c>
      <c r="N481" s="66">
        <v>50</v>
      </c>
      <c r="O481" s="66">
        <v>175</v>
      </c>
      <c r="P481" s="18">
        <v>0</v>
      </c>
      <c r="Q481" s="18">
        <f t="shared" si="62"/>
        <v>0</v>
      </c>
      <c r="R481" s="66">
        <v>264</v>
      </c>
      <c r="S481" s="66">
        <v>16</v>
      </c>
      <c r="T481" s="18">
        <v>0</v>
      </c>
      <c r="U481" s="18">
        <f t="shared" si="63"/>
        <v>3597</v>
      </c>
      <c r="V481" s="66">
        <v>291</v>
      </c>
      <c r="W481" s="66">
        <v>96</v>
      </c>
      <c r="X481" s="18">
        <v>0</v>
      </c>
      <c r="Y481" s="18">
        <f t="shared" si="64"/>
        <v>3597</v>
      </c>
      <c r="Z481" s="66">
        <v>600</v>
      </c>
      <c r="AA481" s="66">
        <v>300</v>
      </c>
      <c r="AB481" s="18">
        <v>0</v>
      </c>
      <c r="AC481" s="10">
        <f t="shared" si="65"/>
        <v>3597</v>
      </c>
      <c r="AE481">
        <v>21</v>
      </c>
      <c r="AF481">
        <f t="shared" si="60"/>
        <v>0</v>
      </c>
    </row>
    <row r="482" spans="1:32">
      <c r="A482" s="17">
        <v>476</v>
      </c>
      <c r="B482" s="18" t="s">
        <v>1618</v>
      </c>
      <c r="C482" s="7" t="s">
        <v>644</v>
      </c>
      <c r="D482" s="18" t="s">
        <v>27</v>
      </c>
      <c r="E482" s="18">
        <v>4439</v>
      </c>
      <c r="F482" s="18">
        <v>18</v>
      </c>
      <c r="G482" s="18">
        <v>0</v>
      </c>
      <c r="H482" s="18">
        <v>0</v>
      </c>
      <c r="I482" s="18">
        <f t="shared" si="59"/>
        <v>18</v>
      </c>
      <c r="J482" s="18">
        <v>0</v>
      </c>
      <c r="K482" s="66">
        <v>80</v>
      </c>
      <c r="L482" s="18">
        <v>0</v>
      </c>
      <c r="M482" s="18">
        <f t="shared" si="61"/>
        <v>0</v>
      </c>
      <c r="N482" s="66">
        <v>50</v>
      </c>
      <c r="O482" s="66">
        <v>175</v>
      </c>
      <c r="P482" s="18">
        <v>0</v>
      </c>
      <c r="Q482" s="18">
        <f t="shared" si="62"/>
        <v>0</v>
      </c>
      <c r="R482" s="66">
        <v>265</v>
      </c>
      <c r="S482" s="66">
        <v>16</v>
      </c>
      <c r="T482" s="18">
        <v>0</v>
      </c>
      <c r="U482" s="18">
        <f t="shared" si="63"/>
        <v>4439</v>
      </c>
      <c r="V482" s="66">
        <v>323</v>
      </c>
      <c r="W482" s="66">
        <v>96</v>
      </c>
      <c r="X482" s="18">
        <v>0</v>
      </c>
      <c r="Y482" s="18">
        <f t="shared" si="64"/>
        <v>4439</v>
      </c>
      <c r="Z482" s="66">
        <v>720</v>
      </c>
      <c r="AA482" s="66">
        <v>300</v>
      </c>
      <c r="AB482" s="18">
        <v>0</v>
      </c>
      <c r="AC482" s="10">
        <f t="shared" si="65"/>
        <v>4439</v>
      </c>
      <c r="AE482">
        <v>18</v>
      </c>
      <c r="AF482">
        <f t="shared" si="60"/>
        <v>0</v>
      </c>
    </row>
    <row r="483" spans="1:32">
      <c r="A483" s="17">
        <v>477</v>
      </c>
      <c r="B483" s="18" t="s">
        <v>1618</v>
      </c>
      <c r="C483" s="7" t="s">
        <v>1220</v>
      </c>
      <c r="D483" s="18" t="s">
        <v>27</v>
      </c>
      <c r="E483" s="18">
        <v>4511</v>
      </c>
      <c r="F483" s="18">
        <v>16</v>
      </c>
      <c r="G483" s="18">
        <v>0</v>
      </c>
      <c r="H483" s="18">
        <v>0</v>
      </c>
      <c r="I483" s="18">
        <f t="shared" si="59"/>
        <v>16</v>
      </c>
      <c r="J483" s="18">
        <v>0</v>
      </c>
      <c r="K483" s="66">
        <v>80</v>
      </c>
      <c r="L483" s="18">
        <v>0</v>
      </c>
      <c r="M483" s="18">
        <f t="shared" si="61"/>
        <v>0</v>
      </c>
      <c r="N483" s="66">
        <v>48</v>
      </c>
      <c r="O483" s="66">
        <v>175</v>
      </c>
      <c r="P483" s="18">
        <v>0</v>
      </c>
      <c r="Q483" s="18">
        <f t="shared" si="62"/>
        <v>0</v>
      </c>
      <c r="R483" s="66">
        <v>294</v>
      </c>
      <c r="S483" s="66">
        <v>16</v>
      </c>
      <c r="T483" s="18">
        <v>0</v>
      </c>
      <c r="U483" s="18">
        <f t="shared" si="63"/>
        <v>4511</v>
      </c>
      <c r="V483" s="66">
        <v>340</v>
      </c>
      <c r="W483" s="66">
        <v>96</v>
      </c>
      <c r="X483" s="18">
        <v>0</v>
      </c>
      <c r="Y483" s="18">
        <f t="shared" si="64"/>
        <v>4511</v>
      </c>
      <c r="Z483" s="66">
        <v>670</v>
      </c>
      <c r="AA483" s="66">
        <v>300</v>
      </c>
      <c r="AB483" s="18">
        <v>0</v>
      </c>
      <c r="AC483" s="10">
        <f t="shared" si="65"/>
        <v>4511</v>
      </c>
      <c r="AE483">
        <v>16</v>
      </c>
      <c r="AF483">
        <f t="shared" si="60"/>
        <v>0</v>
      </c>
    </row>
    <row r="484" spans="1:32">
      <c r="A484" s="17">
        <v>478</v>
      </c>
      <c r="B484" s="18" t="s">
        <v>1618</v>
      </c>
      <c r="C484" s="7" t="s">
        <v>1221</v>
      </c>
      <c r="D484" s="18" t="s">
        <v>27</v>
      </c>
      <c r="E484" s="18">
        <v>1709</v>
      </c>
      <c r="F484" s="18">
        <v>18</v>
      </c>
      <c r="G484" s="18">
        <v>0</v>
      </c>
      <c r="H484" s="18">
        <v>0</v>
      </c>
      <c r="I484" s="18">
        <f t="shared" si="59"/>
        <v>18</v>
      </c>
      <c r="J484" s="18">
        <v>0</v>
      </c>
      <c r="K484" s="66">
        <v>80</v>
      </c>
      <c r="L484" s="18">
        <v>0</v>
      </c>
      <c r="M484" s="18">
        <f t="shared" si="61"/>
        <v>0</v>
      </c>
      <c r="N484" s="66">
        <v>48</v>
      </c>
      <c r="O484" s="66">
        <v>175</v>
      </c>
      <c r="P484" s="18">
        <v>0</v>
      </c>
      <c r="Q484" s="18">
        <f t="shared" si="62"/>
        <v>0</v>
      </c>
      <c r="R484" s="66">
        <v>359</v>
      </c>
      <c r="S484" s="66">
        <v>16</v>
      </c>
      <c r="T484" s="18">
        <v>0</v>
      </c>
      <c r="U484" s="18">
        <f t="shared" si="63"/>
        <v>1709</v>
      </c>
      <c r="V484" s="66">
        <v>279</v>
      </c>
      <c r="W484" s="66">
        <v>96</v>
      </c>
      <c r="X484" s="18">
        <v>0</v>
      </c>
      <c r="Y484" s="18">
        <f t="shared" si="64"/>
        <v>1709</v>
      </c>
      <c r="Z484" s="66">
        <v>540</v>
      </c>
      <c r="AA484" s="66">
        <v>300</v>
      </c>
      <c r="AB484" s="18">
        <v>0</v>
      </c>
      <c r="AC484" s="10">
        <f t="shared" si="65"/>
        <v>1709</v>
      </c>
      <c r="AE484">
        <v>18</v>
      </c>
      <c r="AF484">
        <f t="shared" si="60"/>
        <v>0</v>
      </c>
    </row>
    <row r="485" spans="1:32">
      <c r="A485" s="17">
        <v>479</v>
      </c>
      <c r="B485" s="18" t="s">
        <v>1618</v>
      </c>
      <c r="C485" s="7" t="s">
        <v>1222</v>
      </c>
      <c r="D485" s="18" t="s">
        <v>27</v>
      </c>
      <c r="E485" s="18">
        <v>2384</v>
      </c>
      <c r="F485" s="18">
        <v>8</v>
      </c>
      <c r="G485" s="18">
        <v>0</v>
      </c>
      <c r="H485" s="18">
        <v>0</v>
      </c>
      <c r="I485" s="18">
        <f t="shared" si="59"/>
        <v>8</v>
      </c>
      <c r="J485" s="18">
        <v>0</v>
      </c>
      <c r="K485" s="66">
        <v>80</v>
      </c>
      <c r="L485" s="18">
        <v>0</v>
      </c>
      <c r="M485" s="18">
        <f t="shared" si="61"/>
        <v>0</v>
      </c>
      <c r="N485" s="66">
        <v>29</v>
      </c>
      <c r="O485" s="66">
        <v>175</v>
      </c>
      <c r="P485" s="18">
        <v>0</v>
      </c>
      <c r="Q485" s="18">
        <f t="shared" si="62"/>
        <v>0</v>
      </c>
      <c r="R485" s="66">
        <v>254</v>
      </c>
      <c r="S485" s="66">
        <v>16</v>
      </c>
      <c r="T485" s="18">
        <v>0</v>
      </c>
      <c r="U485" s="18">
        <f t="shared" si="63"/>
        <v>2384</v>
      </c>
      <c r="V485" s="66">
        <v>296</v>
      </c>
      <c r="W485" s="66">
        <v>96</v>
      </c>
      <c r="X485" s="18">
        <v>0</v>
      </c>
      <c r="Y485" s="18">
        <f t="shared" si="64"/>
        <v>2384</v>
      </c>
      <c r="Z485" s="66">
        <v>490</v>
      </c>
      <c r="AA485" s="66">
        <v>300</v>
      </c>
      <c r="AB485" s="18">
        <v>0</v>
      </c>
      <c r="AC485" s="10">
        <f t="shared" si="65"/>
        <v>2384</v>
      </c>
      <c r="AE485">
        <v>8</v>
      </c>
      <c r="AF485">
        <f t="shared" si="60"/>
        <v>0</v>
      </c>
    </row>
    <row r="486" spans="1:32">
      <c r="A486" s="17">
        <v>480</v>
      </c>
      <c r="B486" s="18" t="s">
        <v>1618</v>
      </c>
      <c r="C486" s="7" t="s">
        <v>1223</v>
      </c>
      <c r="D486" s="18" t="s">
        <v>27</v>
      </c>
      <c r="E486" s="18">
        <v>2118</v>
      </c>
      <c r="F486" s="18">
        <v>13</v>
      </c>
      <c r="G486" s="18">
        <v>0</v>
      </c>
      <c r="H486" s="18">
        <v>0</v>
      </c>
      <c r="I486" s="18">
        <f t="shared" si="59"/>
        <v>13</v>
      </c>
      <c r="J486" s="18">
        <v>0</v>
      </c>
      <c r="K486" s="66">
        <v>80</v>
      </c>
      <c r="L486" s="18">
        <v>0</v>
      </c>
      <c r="M486" s="18">
        <f t="shared" si="61"/>
        <v>0</v>
      </c>
      <c r="N486" s="66">
        <v>36</v>
      </c>
      <c r="O486" s="66">
        <v>175</v>
      </c>
      <c r="P486" s="18">
        <v>0</v>
      </c>
      <c r="Q486" s="18">
        <f t="shared" si="62"/>
        <v>0</v>
      </c>
      <c r="R486" s="66">
        <v>231</v>
      </c>
      <c r="S486" s="66">
        <v>16</v>
      </c>
      <c r="T486" s="18">
        <v>0</v>
      </c>
      <c r="U486" s="18">
        <f t="shared" si="63"/>
        <v>2118</v>
      </c>
      <c r="V486" s="66">
        <v>237</v>
      </c>
      <c r="W486" s="66">
        <v>96</v>
      </c>
      <c r="X486" s="18">
        <v>0</v>
      </c>
      <c r="Y486" s="18">
        <f t="shared" si="64"/>
        <v>2118</v>
      </c>
      <c r="Z486" s="66">
        <v>432</v>
      </c>
      <c r="AA486" s="66">
        <v>300</v>
      </c>
      <c r="AB486" s="18">
        <v>0</v>
      </c>
      <c r="AC486" s="10">
        <f t="shared" si="65"/>
        <v>2118</v>
      </c>
      <c r="AE486">
        <v>13</v>
      </c>
      <c r="AF486">
        <f t="shared" si="60"/>
        <v>0</v>
      </c>
    </row>
    <row r="487" spans="1:32">
      <c r="A487" s="17">
        <v>481</v>
      </c>
      <c r="B487" s="18" t="s">
        <v>1618</v>
      </c>
      <c r="C487" s="7" t="s">
        <v>1224</v>
      </c>
      <c r="D487" s="18" t="s">
        <v>27</v>
      </c>
      <c r="E487" s="18">
        <v>2615</v>
      </c>
      <c r="F487" s="18">
        <v>21</v>
      </c>
      <c r="G487" s="18">
        <v>0</v>
      </c>
      <c r="H487" s="18">
        <v>0</v>
      </c>
      <c r="I487" s="18">
        <f t="shared" si="59"/>
        <v>21</v>
      </c>
      <c r="J487" s="18">
        <v>0</v>
      </c>
      <c r="K487" s="66">
        <v>80</v>
      </c>
      <c r="L487" s="18">
        <v>0</v>
      </c>
      <c r="M487" s="18">
        <f t="shared" si="61"/>
        <v>0</v>
      </c>
      <c r="N487" s="66">
        <v>44</v>
      </c>
      <c r="O487" s="66">
        <v>175</v>
      </c>
      <c r="P487" s="18">
        <v>0</v>
      </c>
      <c r="Q487" s="18">
        <f t="shared" si="62"/>
        <v>0</v>
      </c>
      <c r="R487" s="66">
        <v>252</v>
      </c>
      <c r="S487" s="66">
        <v>16</v>
      </c>
      <c r="T487" s="18">
        <v>0</v>
      </c>
      <c r="U487" s="18">
        <f t="shared" si="63"/>
        <v>2615</v>
      </c>
      <c r="V487" s="66">
        <v>272</v>
      </c>
      <c r="W487" s="66">
        <v>96</v>
      </c>
      <c r="X487" s="18">
        <v>0</v>
      </c>
      <c r="Y487" s="18">
        <f t="shared" si="64"/>
        <v>2615</v>
      </c>
      <c r="Z487" s="66">
        <v>540</v>
      </c>
      <c r="AA487" s="66">
        <v>300</v>
      </c>
      <c r="AB487" s="18">
        <v>0</v>
      </c>
      <c r="AC487" s="10">
        <f t="shared" si="65"/>
        <v>2615</v>
      </c>
      <c r="AE487">
        <v>21</v>
      </c>
      <c r="AF487">
        <f t="shared" si="60"/>
        <v>0</v>
      </c>
    </row>
    <row r="488" spans="1:32">
      <c r="A488" s="17">
        <v>482</v>
      </c>
      <c r="B488" s="18" t="s">
        <v>1618</v>
      </c>
      <c r="C488" s="7" t="s">
        <v>1225</v>
      </c>
      <c r="D488" s="18" t="s">
        <v>27</v>
      </c>
      <c r="E488" s="18">
        <v>6129</v>
      </c>
      <c r="F488" s="18">
        <v>5</v>
      </c>
      <c r="G488" s="18">
        <v>0</v>
      </c>
      <c r="H488" s="18">
        <v>0</v>
      </c>
      <c r="I488" s="18">
        <f t="shared" si="59"/>
        <v>5</v>
      </c>
      <c r="J488" s="18">
        <v>0</v>
      </c>
      <c r="K488" s="66">
        <v>80</v>
      </c>
      <c r="L488" s="18">
        <v>0</v>
      </c>
      <c r="M488" s="18">
        <f t="shared" si="61"/>
        <v>0</v>
      </c>
      <c r="N488" s="66">
        <v>18</v>
      </c>
      <c r="O488" s="66">
        <v>175</v>
      </c>
      <c r="P488" s="18">
        <v>0</v>
      </c>
      <c r="Q488" s="18">
        <f t="shared" si="62"/>
        <v>0</v>
      </c>
      <c r="R488" s="66">
        <v>137</v>
      </c>
      <c r="S488" s="66">
        <v>16</v>
      </c>
      <c r="T488" s="18">
        <v>0</v>
      </c>
      <c r="U488" s="18">
        <f t="shared" si="63"/>
        <v>6129</v>
      </c>
      <c r="V488" s="66">
        <v>189</v>
      </c>
      <c r="W488" s="66">
        <v>96</v>
      </c>
      <c r="X488" s="18">
        <v>0</v>
      </c>
      <c r="Y488" s="18">
        <f t="shared" si="64"/>
        <v>6129</v>
      </c>
      <c r="Z488" s="66">
        <v>420</v>
      </c>
      <c r="AA488" s="66">
        <v>300</v>
      </c>
      <c r="AB488" s="18">
        <v>0</v>
      </c>
      <c r="AC488" s="10">
        <f t="shared" si="65"/>
        <v>6129</v>
      </c>
      <c r="AE488">
        <v>5</v>
      </c>
      <c r="AF488">
        <f t="shared" si="60"/>
        <v>0</v>
      </c>
    </row>
    <row r="489" spans="1:32">
      <c r="A489" s="17">
        <v>483</v>
      </c>
      <c r="B489" s="18" t="s">
        <v>1618</v>
      </c>
      <c r="C489" s="7" t="s">
        <v>1226</v>
      </c>
      <c r="D489" s="18" t="s">
        <v>27</v>
      </c>
      <c r="E489" s="18">
        <v>3163</v>
      </c>
      <c r="F489" s="18">
        <v>8</v>
      </c>
      <c r="G489" s="18">
        <v>0</v>
      </c>
      <c r="H489" s="18">
        <v>0</v>
      </c>
      <c r="I489" s="18">
        <f t="shared" si="59"/>
        <v>8</v>
      </c>
      <c r="J489" s="18">
        <v>0</v>
      </c>
      <c r="K489" s="66">
        <v>80</v>
      </c>
      <c r="L489" s="18">
        <v>0</v>
      </c>
      <c r="M489" s="18">
        <f t="shared" si="61"/>
        <v>0</v>
      </c>
      <c r="N489" s="66">
        <v>17</v>
      </c>
      <c r="O489" s="66">
        <v>175</v>
      </c>
      <c r="P489" s="18">
        <v>0</v>
      </c>
      <c r="Q489" s="18">
        <f t="shared" si="62"/>
        <v>0</v>
      </c>
      <c r="R489" s="66">
        <v>131</v>
      </c>
      <c r="S489" s="66">
        <v>16</v>
      </c>
      <c r="T489" s="18">
        <v>0</v>
      </c>
      <c r="U489" s="18">
        <f t="shared" si="63"/>
        <v>3163</v>
      </c>
      <c r="V489" s="66">
        <v>180</v>
      </c>
      <c r="W489" s="66">
        <v>96</v>
      </c>
      <c r="X489" s="18">
        <v>0</v>
      </c>
      <c r="Y489" s="18">
        <f t="shared" si="64"/>
        <v>3163</v>
      </c>
      <c r="Z489" s="66">
        <v>270</v>
      </c>
      <c r="AA489" s="66">
        <v>300</v>
      </c>
      <c r="AB489" s="18">
        <v>0</v>
      </c>
      <c r="AC489" s="10">
        <f t="shared" si="65"/>
        <v>0</v>
      </c>
      <c r="AE489">
        <v>8</v>
      </c>
      <c r="AF489">
        <f t="shared" si="60"/>
        <v>0</v>
      </c>
    </row>
    <row r="490" spans="1:32">
      <c r="A490" s="17">
        <v>484</v>
      </c>
      <c r="B490" s="18" t="s">
        <v>1618</v>
      </c>
      <c r="C490" s="7" t="s">
        <v>433</v>
      </c>
      <c r="D490" s="18" t="s">
        <v>27</v>
      </c>
      <c r="E490" s="18">
        <v>2768</v>
      </c>
      <c r="F490" s="18">
        <v>25</v>
      </c>
      <c r="G490" s="18">
        <v>0</v>
      </c>
      <c r="H490" s="18">
        <v>0</v>
      </c>
      <c r="I490" s="18">
        <f t="shared" si="59"/>
        <v>25</v>
      </c>
      <c r="J490" s="18">
        <v>0</v>
      </c>
      <c r="K490" s="66">
        <v>80</v>
      </c>
      <c r="L490" s="18">
        <v>0</v>
      </c>
      <c r="M490" s="18">
        <f t="shared" si="61"/>
        <v>0</v>
      </c>
      <c r="N490" s="66">
        <v>52</v>
      </c>
      <c r="O490" s="66">
        <v>175</v>
      </c>
      <c r="P490" s="18">
        <v>0</v>
      </c>
      <c r="Q490" s="18">
        <f t="shared" si="62"/>
        <v>0</v>
      </c>
      <c r="R490" s="66">
        <v>247</v>
      </c>
      <c r="S490" s="66">
        <v>16</v>
      </c>
      <c r="T490" s="18">
        <v>0</v>
      </c>
      <c r="U490" s="18">
        <f t="shared" si="63"/>
        <v>2768</v>
      </c>
      <c r="V490" s="66">
        <v>263</v>
      </c>
      <c r="W490" s="66">
        <v>96</v>
      </c>
      <c r="X490" s="18">
        <v>0</v>
      </c>
      <c r="Y490" s="18">
        <f t="shared" si="64"/>
        <v>2768</v>
      </c>
      <c r="Z490" s="66">
        <v>660</v>
      </c>
      <c r="AA490" s="66">
        <v>300</v>
      </c>
      <c r="AB490" s="18">
        <v>0</v>
      </c>
      <c r="AC490" s="10">
        <f t="shared" si="65"/>
        <v>2768</v>
      </c>
      <c r="AE490">
        <v>25</v>
      </c>
      <c r="AF490">
        <f t="shared" si="60"/>
        <v>0</v>
      </c>
    </row>
    <row r="491" spans="1:32">
      <c r="A491" s="17">
        <v>485</v>
      </c>
      <c r="B491" s="18" t="s">
        <v>1618</v>
      </c>
      <c r="C491" s="7" t="s">
        <v>567</v>
      </c>
      <c r="D491" s="18" t="s">
        <v>27</v>
      </c>
      <c r="E491" s="18">
        <v>4144</v>
      </c>
      <c r="F491" s="18">
        <v>10</v>
      </c>
      <c r="G491" s="18">
        <v>0</v>
      </c>
      <c r="H491" s="18">
        <v>0</v>
      </c>
      <c r="I491" s="18">
        <f t="shared" si="59"/>
        <v>10</v>
      </c>
      <c r="J491" s="18">
        <v>0</v>
      </c>
      <c r="K491" s="66">
        <v>80</v>
      </c>
      <c r="L491" s="18">
        <v>0</v>
      </c>
      <c r="M491" s="18">
        <f t="shared" si="61"/>
        <v>0</v>
      </c>
      <c r="N491" s="66">
        <v>29</v>
      </c>
      <c r="O491" s="66">
        <v>175</v>
      </c>
      <c r="P491" s="18">
        <v>0</v>
      </c>
      <c r="Q491" s="18">
        <f t="shared" si="62"/>
        <v>0</v>
      </c>
      <c r="R491" s="66">
        <v>141</v>
      </c>
      <c r="S491" s="66">
        <v>16</v>
      </c>
      <c r="T491" s="18">
        <v>0</v>
      </c>
      <c r="U491" s="18">
        <f t="shared" si="63"/>
        <v>4144</v>
      </c>
      <c r="V491" s="66">
        <v>191</v>
      </c>
      <c r="W491" s="66">
        <v>96</v>
      </c>
      <c r="X491" s="18">
        <v>0</v>
      </c>
      <c r="Y491" s="18">
        <f t="shared" si="64"/>
        <v>4144</v>
      </c>
      <c r="Z491" s="66">
        <v>540</v>
      </c>
      <c r="AA491" s="66">
        <v>300</v>
      </c>
      <c r="AB491" s="18">
        <v>0</v>
      </c>
      <c r="AC491" s="10">
        <f t="shared" si="65"/>
        <v>4144</v>
      </c>
      <c r="AE491">
        <v>10</v>
      </c>
      <c r="AF491">
        <f t="shared" si="60"/>
        <v>0</v>
      </c>
    </row>
    <row r="492" spans="1:32">
      <c r="A492" s="17">
        <v>486</v>
      </c>
      <c r="B492" s="18" t="s">
        <v>1618</v>
      </c>
      <c r="C492" s="7" t="s">
        <v>1227</v>
      </c>
      <c r="D492" s="18" t="s">
        <v>27</v>
      </c>
      <c r="E492" s="18">
        <v>5715</v>
      </c>
      <c r="F492" s="18">
        <v>24</v>
      </c>
      <c r="G492" s="18">
        <v>0</v>
      </c>
      <c r="H492" s="18">
        <v>0</v>
      </c>
      <c r="I492" s="18">
        <f t="shared" si="59"/>
        <v>24</v>
      </c>
      <c r="J492" s="18">
        <v>0</v>
      </c>
      <c r="K492" s="66">
        <v>80</v>
      </c>
      <c r="L492" s="18">
        <v>0</v>
      </c>
      <c r="M492" s="18">
        <f t="shared" si="61"/>
        <v>0</v>
      </c>
      <c r="N492" s="66">
        <v>48</v>
      </c>
      <c r="O492" s="66">
        <v>175</v>
      </c>
      <c r="P492" s="18">
        <v>0</v>
      </c>
      <c r="Q492" s="18">
        <f t="shared" si="62"/>
        <v>0</v>
      </c>
      <c r="R492" s="66">
        <v>267</v>
      </c>
      <c r="S492" s="66">
        <v>16</v>
      </c>
      <c r="T492" s="18">
        <v>0</v>
      </c>
      <c r="U492" s="18">
        <f t="shared" si="63"/>
        <v>5715</v>
      </c>
      <c r="V492" s="66">
        <v>306</v>
      </c>
      <c r="W492" s="66">
        <v>96</v>
      </c>
      <c r="X492" s="18">
        <v>0</v>
      </c>
      <c r="Y492" s="18">
        <f t="shared" si="64"/>
        <v>5715</v>
      </c>
      <c r="Z492" s="66">
        <v>552</v>
      </c>
      <c r="AA492" s="66">
        <v>300</v>
      </c>
      <c r="AB492" s="18">
        <v>0</v>
      </c>
      <c r="AC492" s="10">
        <f t="shared" si="65"/>
        <v>5715</v>
      </c>
      <c r="AE492">
        <v>24</v>
      </c>
      <c r="AF492">
        <f t="shared" si="60"/>
        <v>0</v>
      </c>
    </row>
    <row r="493" spans="1:32">
      <c r="A493" s="17">
        <v>487</v>
      </c>
      <c r="B493" s="18" t="s">
        <v>1618</v>
      </c>
      <c r="C493" s="7" t="s">
        <v>1228</v>
      </c>
      <c r="D493" s="18" t="s">
        <v>27</v>
      </c>
      <c r="E493" s="18">
        <v>1749</v>
      </c>
      <c r="F493" s="18">
        <v>10</v>
      </c>
      <c r="G493" s="18">
        <v>0</v>
      </c>
      <c r="H493" s="18">
        <v>0</v>
      </c>
      <c r="I493" s="18">
        <f t="shared" si="59"/>
        <v>10</v>
      </c>
      <c r="J493" s="18">
        <v>0</v>
      </c>
      <c r="K493" s="66">
        <v>80</v>
      </c>
      <c r="L493" s="18">
        <v>0</v>
      </c>
      <c r="M493" s="18">
        <f t="shared" si="61"/>
        <v>0</v>
      </c>
      <c r="N493" s="66">
        <v>0</v>
      </c>
      <c r="O493" s="66">
        <v>175</v>
      </c>
      <c r="P493" s="18">
        <v>0</v>
      </c>
      <c r="Q493" s="18">
        <f t="shared" si="62"/>
        <v>0</v>
      </c>
      <c r="R493" s="66">
        <v>224</v>
      </c>
      <c r="S493" s="66">
        <v>16</v>
      </c>
      <c r="T493" s="18">
        <v>0</v>
      </c>
      <c r="U493" s="18">
        <f t="shared" si="63"/>
        <v>1749</v>
      </c>
      <c r="V493" s="66">
        <v>298</v>
      </c>
      <c r="W493" s="66">
        <v>96</v>
      </c>
      <c r="X493" s="18">
        <v>0</v>
      </c>
      <c r="Y493" s="18">
        <f t="shared" si="64"/>
        <v>1749</v>
      </c>
      <c r="Z493" s="66">
        <v>504</v>
      </c>
      <c r="AA493" s="66">
        <v>300</v>
      </c>
      <c r="AB493" s="18">
        <v>0</v>
      </c>
      <c r="AC493" s="10">
        <f t="shared" si="65"/>
        <v>1749</v>
      </c>
      <c r="AE493">
        <v>10</v>
      </c>
      <c r="AF493">
        <f t="shared" si="60"/>
        <v>0</v>
      </c>
    </row>
    <row r="494" spans="1:32">
      <c r="A494" s="17">
        <v>488</v>
      </c>
      <c r="B494" s="18" t="s">
        <v>1618</v>
      </c>
      <c r="C494" s="7" t="s">
        <v>1229</v>
      </c>
      <c r="D494" s="18" t="s">
        <v>27</v>
      </c>
      <c r="E494" s="18">
        <v>2081</v>
      </c>
      <c r="F494" s="18">
        <v>5</v>
      </c>
      <c r="G494" s="18">
        <v>0</v>
      </c>
      <c r="H494" s="18">
        <v>0</v>
      </c>
      <c r="I494" s="18">
        <f t="shared" si="59"/>
        <v>5</v>
      </c>
      <c r="J494" s="18">
        <v>0</v>
      </c>
      <c r="K494" s="66">
        <v>80</v>
      </c>
      <c r="L494" s="18">
        <v>0</v>
      </c>
      <c r="M494" s="18">
        <f t="shared" si="61"/>
        <v>0</v>
      </c>
      <c r="N494" s="66">
        <v>25</v>
      </c>
      <c r="O494" s="66">
        <v>175</v>
      </c>
      <c r="P494" s="18">
        <v>0</v>
      </c>
      <c r="Q494" s="18">
        <f t="shared" si="62"/>
        <v>0</v>
      </c>
      <c r="R494" s="66">
        <v>265</v>
      </c>
      <c r="S494" s="66">
        <v>16</v>
      </c>
      <c r="T494" s="18">
        <v>0</v>
      </c>
      <c r="U494" s="18">
        <f t="shared" si="63"/>
        <v>2081</v>
      </c>
      <c r="V494" s="66">
        <v>298</v>
      </c>
      <c r="W494" s="66">
        <v>96</v>
      </c>
      <c r="X494" s="18">
        <v>0</v>
      </c>
      <c r="Y494" s="18">
        <f t="shared" si="64"/>
        <v>2081</v>
      </c>
      <c r="Z494" s="66">
        <v>420</v>
      </c>
      <c r="AA494" s="66">
        <v>300</v>
      </c>
      <c r="AB494" s="18">
        <v>0</v>
      </c>
      <c r="AC494" s="10">
        <f t="shared" si="65"/>
        <v>2081</v>
      </c>
      <c r="AE494">
        <v>5</v>
      </c>
      <c r="AF494">
        <f t="shared" si="60"/>
        <v>0</v>
      </c>
    </row>
    <row r="495" spans="1:32">
      <c r="A495" s="17">
        <v>489</v>
      </c>
      <c r="B495" s="18" t="s">
        <v>1618</v>
      </c>
      <c r="C495" s="7" t="s">
        <v>1230</v>
      </c>
      <c r="D495" s="18" t="s">
        <v>27</v>
      </c>
      <c r="E495" s="18">
        <v>2046</v>
      </c>
      <c r="F495" s="18">
        <v>10</v>
      </c>
      <c r="G495" s="18">
        <v>0</v>
      </c>
      <c r="H495" s="18">
        <v>0</v>
      </c>
      <c r="I495" s="18">
        <f t="shared" si="59"/>
        <v>10</v>
      </c>
      <c r="J495" s="18">
        <v>0</v>
      </c>
      <c r="K495" s="66">
        <v>80</v>
      </c>
      <c r="L495" s="18">
        <v>0</v>
      </c>
      <c r="M495" s="18">
        <f t="shared" si="61"/>
        <v>0</v>
      </c>
      <c r="N495" s="66">
        <v>30</v>
      </c>
      <c r="O495" s="66">
        <v>175</v>
      </c>
      <c r="P495" s="18">
        <v>0</v>
      </c>
      <c r="Q495" s="18">
        <f t="shared" si="62"/>
        <v>0</v>
      </c>
      <c r="R495" s="66">
        <v>236</v>
      </c>
      <c r="S495" s="66">
        <v>16</v>
      </c>
      <c r="T495" s="18">
        <v>0</v>
      </c>
      <c r="U495" s="18">
        <f t="shared" si="63"/>
        <v>2046</v>
      </c>
      <c r="V495" s="66">
        <v>158</v>
      </c>
      <c r="W495" s="66">
        <v>96</v>
      </c>
      <c r="X495" s="18">
        <v>0</v>
      </c>
      <c r="Y495" s="18">
        <f t="shared" si="64"/>
        <v>2046</v>
      </c>
      <c r="Z495" s="66">
        <v>530</v>
      </c>
      <c r="AA495" s="66">
        <v>300</v>
      </c>
      <c r="AB495" s="18">
        <v>0</v>
      </c>
      <c r="AC495" s="10">
        <f t="shared" si="65"/>
        <v>2046</v>
      </c>
      <c r="AE495">
        <v>10</v>
      </c>
      <c r="AF495">
        <f t="shared" si="60"/>
        <v>0</v>
      </c>
    </row>
    <row r="496" spans="1:32">
      <c r="A496" s="17">
        <v>490</v>
      </c>
      <c r="B496" s="18" t="s">
        <v>1618</v>
      </c>
      <c r="C496" s="7" t="s">
        <v>1231</v>
      </c>
      <c r="D496" s="18" t="s">
        <v>27</v>
      </c>
      <c r="E496" s="18">
        <v>2756</v>
      </c>
      <c r="F496" s="18">
        <v>19</v>
      </c>
      <c r="G496" s="18">
        <v>0</v>
      </c>
      <c r="H496" s="18">
        <v>0</v>
      </c>
      <c r="I496" s="18">
        <f t="shared" si="59"/>
        <v>19</v>
      </c>
      <c r="J496" s="18">
        <v>0</v>
      </c>
      <c r="K496" s="66">
        <v>80</v>
      </c>
      <c r="L496" s="18">
        <v>0</v>
      </c>
      <c r="M496" s="18">
        <f t="shared" si="61"/>
        <v>0</v>
      </c>
      <c r="N496" s="66">
        <v>47</v>
      </c>
      <c r="O496" s="66">
        <v>175</v>
      </c>
      <c r="P496" s="18">
        <v>0</v>
      </c>
      <c r="Q496" s="18">
        <f t="shared" si="62"/>
        <v>0</v>
      </c>
      <c r="R496" s="66">
        <v>114</v>
      </c>
      <c r="S496" s="66">
        <v>16</v>
      </c>
      <c r="T496" s="18">
        <v>0</v>
      </c>
      <c r="U496" s="18">
        <f t="shared" si="63"/>
        <v>2756</v>
      </c>
      <c r="V496" s="66">
        <v>158</v>
      </c>
      <c r="W496" s="66">
        <v>96</v>
      </c>
      <c r="X496" s="18">
        <v>0</v>
      </c>
      <c r="Y496" s="18">
        <f t="shared" si="64"/>
        <v>2756</v>
      </c>
      <c r="Z496" s="66">
        <v>480</v>
      </c>
      <c r="AA496" s="66">
        <v>300</v>
      </c>
      <c r="AB496" s="18">
        <v>0</v>
      </c>
      <c r="AC496" s="10">
        <f t="shared" si="65"/>
        <v>2756</v>
      </c>
      <c r="AE496">
        <v>19</v>
      </c>
      <c r="AF496">
        <f t="shared" si="60"/>
        <v>0</v>
      </c>
    </row>
    <row r="497" spans="1:32">
      <c r="A497" s="17">
        <v>491</v>
      </c>
      <c r="B497" s="18" t="s">
        <v>1618</v>
      </c>
      <c r="C497" s="7" t="s">
        <v>1232</v>
      </c>
      <c r="D497" s="18" t="s">
        <v>27</v>
      </c>
      <c r="E497" s="18">
        <v>3327</v>
      </c>
      <c r="F497" s="18">
        <v>17</v>
      </c>
      <c r="G497" s="18">
        <v>0</v>
      </c>
      <c r="H497" s="18">
        <v>0</v>
      </c>
      <c r="I497" s="18">
        <f t="shared" si="59"/>
        <v>17</v>
      </c>
      <c r="J497" s="18">
        <v>0</v>
      </c>
      <c r="K497" s="66">
        <v>80</v>
      </c>
      <c r="L497" s="18">
        <v>0</v>
      </c>
      <c r="M497" s="18">
        <f t="shared" si="61"/>
        <v>0</v>
      </c>
      <c r="N497" s="66">
        <v>46</v>
      </c>
      <c r="O497" s="66">
        <v>175</v>
      </c>
      <c r="P497" s="18">
        <v>0</v>
      </c>
      <c r="Q497" s="18">
        <f t="shared" si="62"/>
        <v>0</v>
      </c>
      <c r="R497" s="66">
        <v>111</v>
      </c>
      <c r="S497" s="66">
        <v>16</v>
      </c>
      <c r="T497" s="18">
        <v>0</v>
      </c>
      <c r="U497" s="18">
        <f t="shared" si="63"/>
        <v>3327</v>
      </c>
      <c r="V497" s="66">
        <v>147</v>
      </c>
      <c r="W497" s="66">
        <v>96</v>
      </c>
      <c r="X497" s="18">
        <v>0</v>
      </c>
      <c r="Y497" s="18">
        <f t="shared" si="64"/>
        <v>3327</v>
      </c>
      <c r="Z497" s="66">
        <v>180</v>
      </c>
      <c r="AA497" s="66">
        <v>300</v>
      </c>
      <c r="AB497" s="18">
        <v>0</v>
      </c>
      <c r="AC497" s="10">
        <f t="shared" si="65"/>
        <v>0</v>
      </c>
      <c r="AE497">
        <v>17</v>
      </c>
      <c r="AF497">
        <f t="shared" si="60"/>
        <v>0</v>
      </c>
    </row>
    <row r="498" spans="1:32">
      <c r="A498" s="17">
        <v>492</v>
      </c>
      <c r="B498" s="18" t="s">
        <v>1618</v>
      </c>
      <c r="C498" s="7" t="s">
        <v>1233</v>
      </c>
      <c r="D498" s="18" t="s">
        <v>27</v>
      </c>
      <c r="E498" s="18">
        <v>8427</v>
      </c>
      <c r="F498" s="18">
        <v>6</v>
      </c>
      <c r="G498" s="18">
        <v>0</v>
      </c>
      <c r="H498" s="18">
        <v>0</v>
      </c>
      <c r="I498" s="18">
        <f t="shared" si="59"/>
        <v>6</v>
      </c>
      <c r="J498" s="18">
        <v>0</v>
      </c>
      <c r="K498" s="66">
        <v>80</v>
      </c>
      <c r="L498" s="18">
        <v>0</v>
      </c>
      <c r="M498" s="18">
        <f t="shared" si="61"/>
        <v>0</v>
      </c>
      <c r="N498" s="66">
        <v>0</v>
      </c>
      <c r="O498" s="66">
        <v>175</v>
      </c>
      <c r="P498" s="18">
        <v>0</v>
      </c>
      <c r="Q498" s="18">
        <f t="shared" si="62"/>
        <v>0</v>
      </c>
      <c r="R498" s="66">
        <v>56</v>
      </c>
      <c r="S498" s="66">
        <v>16</v>
      </c>
      <c r="T498" s="18">
        <v>0</v>
      </c>
      <c r="U498" s="18">
        <f t="shared" si="63"/>
        <v>8427</v>
      </c>
      <c r="V498" s="66">
        <v>92</v>
      </c>
      <c r="W498" s="66">
        <v>96</v>
      </c>
      <c r="X498" s="18">
        <v>0</v>
      </c>
      <c r="Y498" s="18">
        <f t="shared" si="64"/>
        <v>0</v>
      </c>
      <c r="Z498" s="66">
        <v>386</v>
      </c>
      <c r="AA498" s="66">
        <v>300</v>
      </c>
      <c r="AB498" s="18">
        <v>0</v>
      </c>
      <c r="AC498" s="10">
        <f t="shared" si="65"/>
        <v>8427</v>
      </c>
      <c r="AE498">
        <v>6</v>
      </c>
      <c r="AF498">
        <f t="shared" si="60"/>
        <v>0</v>
      </c>
    </row>
    <row r="499" spans="1:32">
      <c r="A499" s="17">
        <v>493</v>
      </c>
      <c r="B499" s="18" t="s">
        <v>1618</v>
      </c>
      <c r="C499" s="7" t="s">
        <v>1234</v>
      </c>
      <c r="D499" s="18" t="s">
        <v>27</v>
      </c>
      <c r="E499" s="18">
        <v>7925</v>
      </c>
      <c r="F499" s="18">
        <v>9</v>
      </c>
      <c r="G499" s="18">
        <v>0</v>
      </c>
      <c r="H499" s="18">
        <v>0</v>
      </c>
      <c r="I499" s="18">
        <f t="shared" si="59"/>
        <v>9</v>
      </c>
      <c r="J499" s="18">
        <v>0</v>
      </c>
      <c r="K499" s="66">
        <v>80</v>
      </c>
      <c r="L499" s="18">
        <v>0</v>
      </c>
      <c r="M499" s="18">
        <f t="shared" si="61"/>
        <v>0</v>
      </c>
      <c r="N499" s="66">
        <v>14</v>
      </c>
      <c r="O499" s="66">
        <v>175</v>
      </c>
      <c r="P499" s="18">
        <v>0</v>
      </c>
      <c r="Q499" s="18">
        <f t="shared" si="62"/>
        <v>0</v>
      </c>
      <c r="R499" s="66">
        <v>63</v>
      </c>
      <c r="S499" s="66">
        <v>16</v>
      </c>
      <c r="T499" s="18">
        <v>0</v>
      </c>
      <c r="U499" s="18">
        <f t="shared" si="63"/>
        <v>7925</v>
      </c>
      <c r="V499" s="66">
        <v>113</v>
      </c>
      <c r="W499" s="66">
        <v>96</v>
      </c>
      <c r="X499" s="18">
        <v>0</v>
      </c>
      <c r="Y499" s="18">
        <f t="shared" si="64"/>
        <v>7925</v>
      </c>
      <c r="Z499" s="66">
        <v>453</v>
      </c>
      <c r="AA499" s="66">
        <v>300</v>
      </c>
      <c r="AB499" s="18">
        <v>0</v>
      </c>
      <c r="AC499" s="10">
        <f t="shared" si="65"/>
        <v>7925</v>
      </c>
      <c r="AE499">
        <v>9</v>
      </c>
      <c r="AF499">
        <f t="shared" si="60"/>
        <v>0</v>
      </c>
    </row>
    <row r="500" spans="1:32">
      <c r="A500" s="17">
        <v>494</v>
      </c>
      <c r="B500" s="18" t="s">
        <v>1618</v>
      </c>
      <c r="C500" s="7" t="s">
        <v>889</v>
      </c>
      <c r="D500" s="18" t="s">
        <v>27</v>
      </c>
      <c r="E500" s="18">
        <v>7539</v>
      </c>
      <c r="F500" s="18">
        <v>12</v>
      </c>
      <c r="G500" s="18">
        <v>0</v>
      </c>
      <c r="H500" s="18">
        <v>0</v>
      </c>
      <c r="I500" s="18">
        <f t="shared" si="59"/>
        <v>12</v>
      </c>
      <c r="J500" s="18">
        <v>0</v>
      </c>
      <c r="K500" s="66">
        <v>80</v>
      </c>
      <c r="L500" s="18">
        <v>0</v>
      </c>
      <c r="M500" s="18">
        <f t="shared" si="61"/>
        <v>0</v>
      </c>
      <c r="N500" s="66">
        <v>18</v>
      </c>
      <c r="O500" s="66">
        <v>175</v>
      </c>
      <c r="P500" s="18">
        <v>0</v>
      </c>
      <c r="Q500" s="18">
        <f t="shared" si="62"/>
        <v>0</v>
      </c>
      <c r="R500" s="66">
        <v>65</v>
      </c>
      <c r="S500" s="66">
        <v>16</v>
      </c>
      <c r="T500" s="18">
        <v>0</v>
      </c>
      <c r="U500" s="18">
        <f t="shared" si="63"/>
        <v>7539</v>
      </c>
      <c r="V500" s="66">
        <v>82</v>
      </c>
      <c r="W500" s="66">
        <v>96</v>
      </c>
      <c r="X500" s="18">
        <v>0</v>
      </c>
      <c r="Y500" s="18">
        <f t="shared" si="64"/>
        <v>0</v>
      </c>
      <c r="Z500" s="66">
        <v>468</v>
      </c>
      <c r="AA500" s="66">
        <v>300</v>
      </c>
      <c r="AB500" s="18">
        <v>0</v>
      </c>
      <c r="AC500" s="10">
        <f t="shared" si="65"/>
        <v>7539</v>
      </c>
      <c r="AE500">
        <v>12</v>
      </c>
      <c r="AF500">
        <f t="shared" si="60"/>
        <v>0</v>
      </c>
    </row>
    <row r="501" spans="1:32">
      <c r="A501" s="17">
        <v>495</v>
      </c>
      <c r="B501" s="18" t="s">
        <v>1618</v>
      </c>
      <c r="C501" s="7" t="s">
        <v>1235</v>
      </c>
      <c r="D501" s="18" t="s">
        <v>27</v>
      </c>
      <c r="E501" s="18">
        <v>7544</v>
      </c>
      <c r="F501" s="18">
        <v>5</v>
      </c>
      <c r="G501" s="18">
        <v>0</v>
      </c>
      <c r="H501" s="18">
        <v>0</v>
      </c>
      <c r="I501" s="18">
        <f t="shared" si="59"/>
        <v>5</v>
      </c>
      <c r="J501" s="18">
        <v>0</v>
      </c>
      <c r="K501" s="66">
        <v>80</v>
      </c>
      <c r="L501" s="18">
        <v>0</v>
      </c>
      <c r="M501" s="18">
        <f t="shared" si="61"/>
        <v>0</v>
      </c>
      <c r="N501" s="66">
        <v>8</v>
      </c>
      <c r="O501" s="66">
        <v>175</v>
      </c>
      <c r="P501" s="18">
        <v>0</v>
      </c>
      <c r="Q501" s="18">
        <f t="shared" si="62"/>
        <v>0</v>
      </c>
      <c r="R501" s="66">
        <v>41</v>
      </c>
      <c r="S501" s="66">
        <v>16</v>
      </c>
      <c r="T501" s="18">
        <v>0</v>
      </c>
      <c r="U501" s="18">
        <f t="shared" si="63"/>
        <v>7544</v>
      </c>
      <c r="V501" s="66">
        <v>73</v>
      </c>
      <c r="W501" s="66">
        <v>96</v>
      </c>
      <c r="X501" s="18">
        <v>0</v>
      </c>
      <c r="Y501" s="18">
        <f t="shared" si="64"/>
        <v>0</v>
      </c>
      <c r="Z501" s="66">
        <v>374</v>
      </c>
      <c r="AA501" s="66">
        <v>300</v>
      </c>
      <c r="AB501" s="18">
        <v>0</v>
      </c>
      <c r="AC501" s="10">
        <f t="shared" si="65"/>
        <v>7544</v>
      </c>
      <c r="AE501">
        <v>5</v>
      </c>
      <c r="AF501">
        <f t="shared" si="60"/>
        <v>0</v>
      </c>
    </row>
    <row r="502" spans="1:32">
      <c r="A502" s="17">
        <v>496</v>
      </c>
      <c r="B502" s="18" t="s">
        <v>1618</v>
      </c>
      <c r="C502" s="7" t="s">
        <v>1236</v>
      </c>
      <c r="D502" s="18" t="s">
        <v>27</v>
      </c>
      <c r="E502" s="18">
        <v>4925</v>
      </c>
      <c r="F502" s="18">
        <v>6</v>
      </c>
      <c r="G502" s="18">
        <v>0</v>
      </c>
      <c r="H502" s="18">
        <v>0</v>
      </c>
      <c r="I502" s="18">
        <f t="shared" si="59"/>
        <v>6</v>
      </c>
      <c r="J502" s="18">
        <v>0</v>
      </c>
      <c r="K502" s="66">
        <v>80</v>
      </c>
      <c r="L502" s="18">
        <v>0</v>
      </c>
      <c r="M502" s="18">
        <f t="shared" si="61"/>
        <v>0</v>
      </c>
      <c r="N502" s="66">
        <v>10</v>
      </c>
      <c r="O502" s="66">
        <v>175</v>
      </c>
      <c r="P502" s="18">
        <v>0</v>
      </c>
      <c r="Q502" s="18">
        <f t="shared" si="62"/>
        <v>0</v>
      </c>
      <c r="R502" s="66">
        <v>28</v>
      </c>
      <c r="S502" s="66">
        <v>16</v>
      </c>
      <c r="T502" s="18">
        <v>0</v>
      </c>
      <c r="U502" s="18">
        <f t="shared" si="63"/>
        <v>4925</v>
      </c>
      <c r="V502" s="66">
        <v>89</v>
      </c>
      <c r="W502" s="66">
        <v>96</v>
      </c>
      <c r="X502" s="18">
        <v>0</v>
      </c>
      <c r="Y502" s="18">
        <f t="shared" si="64"/>
        <v>0</v>
      </c>
      <c r="Z502" s="66">
        <v>470</v>
      </c>
      <c r="AA502" s="66">
        <v>300</v>
      </c>
      <c r="AB502" s="18">
        <v>0</v>
      </c>
      <c r="AC502" s="10">
        <f t="shared" si="65"/>
        <v>4925</v>
      </c>
      <c r="AE502">
        <v>6</v>
      </c>
      <c r="AF502">
        <f t="shared" si="60"/>
        <v>0</v>
      </c>
    </row>
    <row r="503" spans="1:32">
      <c r="A503" s="17">
        <v>497</v>
      </c>
      <c r="B503" s="18" t="s">
        <v>1618</v>
      </c>
      <c r="C503" s="7" t="s">
        <v>1237</v>
      </c>
      <c r="D503" s="18" t="s">
        <v>27</v>
      </c>
      <c r="E503" s="18">
        <v>4672</v>
      </c>
      <c r="F503" s="18">
        <v>16</v>
      </c>
      <c r="G503" s="18">
        <v>0</v>
      </c>
      <c r="H503" s="18">
        <v>0</v>
      </c>
      <c r="I503" s="18">
        <f t="shared" si="59"/>
        <v>16</v>
      </c>
      <c r="J503" s="18">
        <v>0</v>
      </c>
      <c r="K503" s="66">
        <v>80</v>
      </c>
      <c r="L503" s="18">
        <v>0</v>
      </c>
      <c r="M503" s="18">
        <f t="shared" si="61"/>
        <v>0</v>
      </c>
      <c r="N503" s="66">
        <v>30</v>
      </c>
      <c r="O503" s="66">
        <v>175</v>
      </c>
      <c r="P503" s="18">
        <v>0</v>
      </c>
      <c r="Q503" s="18">
        <f t="shared" si="62"/>
        <v>0</v>
      </c>
      <c r="R503" s="66">
        <v>57</v>
      </c>
      <c r="S503" s="66">
        <v>16</v>
      </c>
      <c r="T503" s="18">
        <v>0</v>
      </c>
      <c r="U503" s="18">
        <f t="shared" si="63"/>
        <v>4672</v>
      </c>
      <c r="V503" s="66">
        <v>171</v>
      </c>
      <c r="W503" s="66">
        <v>96</v>
      </c>
      <c r="X503" s="18">
        <v>0</v>
      </c>
      <c r="Y503" s="18">
        <f t="shared" si="64"/>
        <v>4672</v>
      </c>
      <c r="Z503" s="66">
        <v>842</v>
      </c>
      <c r="AA503" s="66">
        <v>300</v>
      </c>
      <c r="AB503" s="18">
        <v>0</v>
      </c>
      <c r="AC503" s="10">
        <f t="shared" si="65"/>
        <v>4672</v>
      </c>
      <c r="AE503">
        <v>16</v>
      </c>
      <c r="AF503">
        <f t="shared" si="60"/>
        <v>0</v>
      </c>
    </row>
    <row r="504" spans="1:32">
      <c r="A504" s="17">
        <v>498</v>
      </c>
      <c r="B504" s="18" t="s">
        <v>1618</v>
      </c>
      <c r="C504" s="7" t="s">
        <v>1238</v>
      </c>
      <c r="D504" s="18" t="s">
        <v>27</v>
      </c>
      <c r="E504" s="18">
        <v>2340</v>
      </c>
      <c r="F504" s="18">
        <v>7</v>
      </c>
      <c r="G504" s="18">
        <v>0</v>
      </c>
      <c r="H504" s="18">
        <v>0</v>
      </c>
      <c r="I504" s="18">
        <f t="shared" si="59"/>
        <v>7</v>
      </c>
      <c r="J504" s="18">
        <v>0</v>
      </c>
      <c r="K504" s="66">
        <v>80</v>
      </c>
      <c r="L504" s="18">
        <v>0</v>
      </c>
      <c r="M504" s="18">
        <f t="shared" si="61"/>
        <v>0</v>
      </c>
      <c r="N504" s="66">
        <v>12</v>
      </c>
      <c r="O504" s="66">
        <v>175</v>
      </c>
      <c r="P504" s="18">
        <v>0</v>
      </c>
      <c r="Q504" s="18">
        <f t="shared" si="62"/>
        <v>0</v>
      </c>
      <c r="R504" s="66">
        <v>18</v>
      </c>
      <c r="S504" s="66">
        <v>16</v>
      </c>
      <c r="T504" s="18">
        <v>0</v>
      </c>
      <c r="U504" s="18">
        <f t="shared" si="63"/>
        <v>2340</v>
      </c>
      <c r="V504" s="66">
        <v>63</v>
      </c>
      <c r="W504" s="66">
        <v>96</v>
      </c>
      <c r="X504" s="18">
        <v>0</v>
      </c>
      <c r="Y504" s="18">
        <f t="shared" si="64"/>
        <v>0</v>
      </c>
      <c r="Z504" s="66">
        <v>422</v>
      </c>
      <c r="AA504" s="66">
        <v>300</v>
      </c>
      <c r="AB504" s="18">
        <v>0</v>
      </c>
      <c r="AC504" s="10">
        <f t="shared" si="65"/>
        <v>2340</v>
      </c>
      <c r="AE504">
        <v>7</v>
      </c>
      <c r="AF504">
        <f t="shared" si="60"/>
        <v>0</v>
      </c>
    </row>
    <row r="505" spans="1:32">
      <c r="A505" s="17">
        <v>499</v>
      </c>
      <c r="B505" s="18" t="s">
        <v>1618</v>
      </c>
      <c r="C505" s="7" t="s">
        <v>1239</v>
      </c>
      <c r="D505" s="18" t="s">
        <v>27</v>
      </c>
      <c r="E505" s="18">
        <v>3215</v>
      </c>
      <c r="F505" s="18">
        <v>13</v>
      </c>
      <c r="G505" s="18">
        <v>0</v>
      </c>
      <c r="H505" s="18">
        <v>0</v>
      </c>
      <c r="I505" s="18">
        <f t="shared" si="59"/>
        <v>13</v>
      </c>
      <c r="J505" s="18">
        <v>0</v>
      </c>
      <c r="K505" s="66">
        <v>80</v>
      </c>
      <c r="L505" s="18">
        <v>0</v>
      </c>
      <c r="M505" s="18">
        <f t="shared" si="61"/>
        <v>0</v>
      </c>
      <c r="N505" s="66">
        <v>26</v>
      </c>
      <c r="O505" s="66">
        <v>175</v>
      </c>
      <c r="P505" s="18">
        <v>0</v>
      </c>
      <c r="Q505" s="18">
        <f t="shared" si="62"/>
        <v>0</v>
      </c>
      <c r="R505" s="66">
        <v>34</v>
      </c>
      <c r="S505" s="66">
        <v>16</v>
      </c>
      <c r="T505" s="18">
        <v>0</v>
      </c>
      <c r="U505" s="18">
        <f t="shared" si="63"/>
        <v>3215</v>
      </c>
      <c r="V505" s="66">
        <v>124</v>
      </c>
      <c r="W505" s="66">
        <v>96</v>
      </c>
      <c r="X505" s="18">
        <v>0</v>
      </c>
      <c r="Y505" s="18">
        <f t="shared" si="64"/>
        <v>3215</v>
      </c>
      <c r="Z505" s="66">
        <v>658</v>
      </c>
      <c r="AA505" s="66">
        <v>300</v>
      </c>
      <c r="AB505" s="18">
        <v>0</v>
      </c>
      <c r="AC505" s="10">
        <f t="shared" si="65"/>
        <v>3215</v>
      </c>
      <c r="AE505">
        <v>13</v>
      </c>
      <c r="AF505">
        <f t="shared" si="60"/>
        <v>0</v>
      </c>
    </row>
    <row r="506" spans="1:32">
      <c r="A506" s="17">
        <v>500</v>
      </c>
      <c r="B506" s="18" t="s">
        <v>1618</v>
      </c>
      <c r="C506" s="7" t="s">
        <v>1240</v>
      </c>
      <c r="D506" s="18" t="s">
        <v>27</v>
      </c>
      <c r="E506" s="18">
        <v>4712</v>
      </c>
      <c r="F506" s="18">
        <v>12</v>
      </c>
      <c r="G506" s="18">
        <v>0</v>
      </c>
      <c r="H506" s="18">
        <v>0</v>
      </c>
      <c r="I506" s="18">
        <f t="shared" si="59"/>
        <v>12</v>
      </c>
      <c r="J506" s="18">
        <v>0</v>
      </c>
      <c r="K506" s="66">
        <v>80</v>
      </c>
      <c r="L506" s="18">
        <v>0</v>
      </c>
      <c r="M506" s="18">
        <f t="shared" si="61"/>
        <v>0</v>
      </c>
      <c r="N506" s="66">
        <v>27</v>
      </c>
      <c r="O506" s="66">
        <v>175</v>
      </c>
      <c r="P506" s="18">
        <v>0</v>
      </c>
      <c r="Q506" s="18">
        <f t="shared" si="62"/>
        <v>0</v>
      </c>
      <c r="R506" s="66">
        <v>39</v>
      </c>
      <c r="S506" s="66">
        <v>16</v>
      </c>
      <c r="T506" s="18">
        <v>0</v>
      </c>
      <c r="U506" s="18">
        <f t="shared" si="63"/>
        <v>4712</v>
      </c>
      <c r="V506" s="66">
        <v>118</v>
      </c>
      <c r="W506" s="66">
        <v>96</v>
      </c>
      <c r="X506" s="18">
        <v>0</v>
      </c>
      <c r="Y506" s="18">
        <f t="shared" si="64"/>
        <v>4712</v>
      </c>
      <c r="Z506" s="66">
        <v>651</v>
      </c>
      <c r="AA506" s="66">
        <v>300</v>
      </c>
      <c r="AB506" s="18">
        <v>0</v>
      </c>
      <c r="AC506" s="10">
        <f t="shared" si="65"/>
        <v>4712</v>
      </c>
      <c r="AE506">
        <v>12</v>
      </c>
      <c r="AF506">
        <f t="shared" si="60"/>
        <v>0</v>
      </c>
    </row>
    <row r="507" spans="1:32">
      <c r="A507" s="17">
        <v>501</v>
      </c>
      <c r="B507" s="18" t="s">
        <v>1618</v>
      </c>
      <c r="C507" s="7" t="s">
        <v>1241</v>
      </c>
      <c r="D507" s="18" t="s">
        <v>27</v>
      </c>
      <c r="E507" s="18">
        <v>3477</v>
      </c>
      <c r="F507" s="18">
        <v>13</v>
      </c>
      <c r="G507" s="18">
        <v>0</v>
      </c>
      <c r="H507" s="18">
        <v>0</v>
      </c>
      <c r="I507" s="18">
        <f t="shared" si="59"/>
        <v>13</v>
      </c>
      <c r="J507" s="18">
        <v>0</v>
      </c>
      <c r="K507" s="66">
        <v>80</v>
      </c>
      <c r="L507" s="18">
        <v>0</v>
      </c>
      <c r="M507" s="18">
        <f t="shared" si="61"/>
        <v>0</v>
      </c>
      <c r="N507" s="66">
        <v>30</v>
      </c>
      <c r="O507" s="66">
        <v>175</v>
      </c>
      <c r="P507" s="18">
        <v>0</v>
      </c>
      <c r="Q507" s="18">
        <f t="shared" si="62"/>
        <v>0</v>
      </c>
      <c r="R507" s="66">
        <v>41</v>
      </c>
      <c r="S507" s="66">
        <v>16</v>
      </c>
      <c r="T507" s="18">
        <v>0</v>
      </c>
      <c r="U507" s="18">
        <f t="shared" si="63"/>
        <v>3477</v>
      </c>
      <c r="V507" s="66">
        <v>108</v>
      </c>
      <c r="W507" s="66">
        <v>96</v>
      </c>
      <c r="X507" s="18">
        <v>0</v>
      </c>
      <c r="Y507" s="18">
        <f t="shared" si="64"/>
        <v>3477</v>
      </c>
      <c r="Z507" s="66">
        <v>658</v>
      </c>
      <c r="AA507" s="66">
        <v>300</v>
      </c>
      <c r="AB507" s="18">
        <v>0</v>
      </c>
      <c r="AC507" s="10">
        <f t="shared" si="65"/>
        <v>3477</v>
      </c>
      <c r="AE507">
        <v>13</v>
      </c>
      <c r="AF507">
        <f t="shared" si="60"/>
        <v>0</v>
      </c>
    </row>
    <row r="508" spans="1:32">
      <c r="A508" s="17">
        <v>502</v>
      </c>
      <c r="B508" s="18" t="s">
        <v>1618</v>
      </c>
      <c r="C508" s="7" t="s">
        <v>1242</v>
      </c>
      <c r="D508" s="18" t="s">
        <v>27</v>
      </c>
      <c r="E508" s="18">
        <v>2249</v>
      </c>
      <c r="F508" s="18">
        <v>14</v>
      </c>
      <c r="G508" s="18">
        <v>0</v>
      </c>
      <c r="H508" s="18">
        <v>0</v>
      </c>
      <c r="I508" s="18">
        <f t="shared" si="59"/>
        <v>14</v>
      </c>
      <c r="J508" s="18">
        <v>0</v>
      </c>
      <c r="K508" s="66">
        <v>80</v>
      </c>
      <c r="L508" s="18">
        <v>0</v>
      </c>
      <c r="M508" s="18">
        <f t="shared" si="61"/>
        <v>0</v>
      </c>
      <c r="N508" s="66">
        <v>29</v>
      </c>
      <c r="O508" s="66">
        <v>175</v>
      </c>
      <c r="P508" s="18">
        <v>0</v>
      </c>
      <c r="Q508" s="18">
        <f t="shared" si="62"/>
        <v>0</v>
      </c>
      <c r="R508" s="66">
        <v>63</v>
      </c>
      <c r="S508" s="66">
        <v>16</v>
      </c>
      <c r="T508" s="18">
        <v>0</v>
      </c>
      <c r="U508" s="18">
        <f t="shared" si="63"/>
        <v>2249</v>
      </c>
      <c r="V508" s="66">
        <v>123</v>
      </c>
      <c r="W508" s="66">
        <v>96</v>
      </c>
      <c r="X508" s="18">
        <v>0</v>
      </c>
      <c r="Y508" s="18">
        <f t="shared" si="64"/>
        <v>2249</v>
      </c>
      <c r="Z508" s="66">
        <v>669</v>
      </c>
      <c r="AA508" s="66">
        <v>300</v>
      </c>
      <c r="AB508" s="18">
        <v>0</v>
      </c>
      <c r="AC508" s="10">
        <f t="shared" si="65"/>
        <v>2249</v>
      </c>
      <c r="AE508">
        <v>14</v>
      </c>
      <c r="AF508">
        <f t="shared" si="60"/>
        <v>0</v>
      </c>
    </row>
    <row r="509" spans="1:32">
      <c r="A509" s="17">
        <v>503</v>
      </c>
      <c r="B509" s="18" t="s">
        <v>1618</v>
      </c>
      <c r="C509" s="7" t="s">
        <v>1243</v>
      </c>
      <c r="D509" s="18" t="s">
        <v>27</v>
      </c>
      <c r="E509" s="18">
        <v>2267</v>
      </c>
      <c r="F509" s="18">
        <v>11</v>
      </c>
      <c r="G509" s="18">
        <v>0</v>
      </c>
      <c r="H509" s="18">
        <v>0</v>
      </c>
      <c r="I509" s="18">
        <f t="shared" si="59"/>
        <v>11</v>
      </c>
      <c r="J509" s="18">
        <v>0</v>
      </c>
      <c r="K509" s="66">
        <v>80</v>
      </c>
      <c r="L509" s="18">
        <v>0</v>
      </c>
      <c r="M509" s="18">
        <f t="shared" si="61"/>
        <v>0</v>
      </c>
      <c r="N509" s="66">
        <v>25</v>
      </c>
      <c r="O509" s="66">
        <v>175</v>
      </c>
      <c r="P509" s="18">
        <v>0</v>
      </c>
      <c r="Q509" s="18">
        <f t="shared" si="62"/>
        <v>0</v>
      </c>
      <c r="R509" s="66">
        <v>57</v>
      </c>
      <c r="S509" s="66">
        <v>16</v>
      </c>
      <c r="T509" s="18">
        <v>0</v>
      </c>
      <c r="U509" s="18">
        <f t="shared" si="63"/>
        <v>2267</v>
      </c>
      <c r="V509" s="66">
        <v>143</v>
      </c>
      <c r="W509" s="66">
        <v>96</v>
      </c>
      <c r="X509" s="18">
        <v>0</v>
      </c>
      <c r="Y509" s="18">
        <f t="shared" si="64"/>
        <v>2267</v>
      </c>
      <c r="Z509" s="66">
        <v>642</v>
      </c>
      <c r="AA509" s="66">
        <v>300</v>
      </c>
      <c r="AB509" s="18">
        <v>0</v>
      </c>
      <c r="AC509" s="10">
        <f t="shared" si="65"/>
        <v>2267</v>
      </c>
      <c r="AE509">
        <v>11</v>
      </c>
      <c r="AF509">
        <f t="shared" si="60"/>
        <v>0</v>
      </c>
    </row>
    <row r="510" spans="1:32">
      <c r="A510" s="17">
        <v>504</v>
      </c>
      <c r="B510" s="18" t="s">
        <v>1618</v>
      </c>
      <c r="C510" s="7" t="s">
        <v>1244</v>
      </c>
      <c r="D510" s="18" t="s">
        <v>27</v>
      </c>
      <c r="E510" s="18">
        <v>3650</v>
      </c>
      <c r="F510" s="18">
        <v>16</v>
      </c>
      <c r="G510" s="18">
        <v>0</v>
      </c>
      <c r="H510" s="18">
        <v>0</v>
      </c>
      <c r="I510" s="18">
        <f t="shared" si="59"/>
        <v>16</v>
      </c>
      <c r="J510" s="18">
        <v>0</v>
      </c>
      <c r="K510" s="66">
        <v>80</v>
      </c>
      <c r="L510" s="18">
        <v>0</v>
      </c>
      <c r="M510" s="18">
        <f t="shared" si="61"/>
        <v>0</v>
      </c>
      <c r="N510" s="66">
        <v>28</v>
      </c>
      <c r="O510" s="66">
        <v>175</v>
      </c>
      <c r="P510" s="18">
        <v>0</v>
      </c>
      <c r="Q510" s="18">
        <f t="shared" si="62"/>
        <v>0</v>
      </c>
      <c r="R510" s="66">
        <v>64</v>
      </c>
      <c r="S510" s="66">
        <v>16</v>
      </c>
      <c r="T510" s="18">
        <v>0</v>
      </c>
      <c r="U510" s="18">
        <f t="shared" si="63"/>
        <v>3650</v>
      </c>
      <c r="V510" s="66">
        <v>169</v>
      </c>
      <c r="W510" s="66">
        <v>96</v>
      </c>
      <c r="X510" s="18">
        <v>0</v>
      </c>
      <c r="Y510" s="18">
        <f t="shared" si="64"/>
        <v>3650</v>
      </c>
      <c r="Z510" s="66">
        <v>791</v>
      </c>
      <c r="AA510" s="66">
        <v>300</v>
      </c>
      <c r="AB510" s="18">
        <v>0</v>
      </c>
      <c r="AC510" s="10">
        <f t="shared" si="65"/>
        <v>3650</v>
      </c>
      <c r="AE510">
        <v>16</v>
      </c>
      <c r="AF510">
        <f t="shared" si="60"/>
        <v>0</v>
      </c>
    </row>
    <row r="511" spans="1:32">
      <c r="A511" s="17">
        <v>505</v>
      </c>
      <c r="B511" s="18" t="s">
        <v>1618</v>
      </c>
      <c r="C511" s="7" t="s">
        <v>1245</v>
      </c>
      <c r="D511" s="18" t="s">
        <v>27</v>
      </c>
      <c r="E511" s="18">
        <v>6994</v>
      </c>
      <c r="F511" s="18">
        <v>11</v>
      </c>
      <c r="G511" s="18">
        <v>0</v>
      </c>
      <c r="H511" s="18">
        <v>0</v>
      </c>
      <c r="I511" s="18">
        <f t="shared" si="59"/>
        <v>11</v>
      </c>
      <c r="J511" s="18">
        <v>0</v>
      </c>
      <c r="K511" s="66">
        <v>80</v>
      </c>
      <c r="L511" s="18">
        <v>0</v>
      </c>
      <c r="M511" s="18">
        <f t="shared" si="61"/>
        <v>0</v>
      </c>
      <c r="N511" s="66">
        <v>24</v>
      </c>
      <c r="O511" s="66">
        <v>175</v>
      </c>
      <c r="P511" s="18">
        <v>0</v>
      </c>
      <c r="Q511" s="18">
        <f t="shared" si="62"/>
        <v>0</v>
      </c>
      <c r="R511" s="66">
        <v>52</v>
      </c>
      <c r="S511" s="66">
        <v>16</v>
      </c>
      <c r="T511" s="18">
        <v>0</v>
      </c>
      <c r="U511" s="18">
        <f t="shared" si="63"/>
        <v>6994</v>
      </c>
      <c r="V511" s="66">
        <v>163</v>
      </c>
      <c r="W511" s="66">
        <v>96</v>
      </c>
      <c r="X511" s="18">
        <v>0</v>
      </c>
      <c r="Y511" s="18">
        <f t="shared" si="64"/>
        <v>6994</v>
      </c>
      <c r="Z511" s="66">
        <v>571</v>
      </c>
      <c r="AA511" s="66">
        <v>300</v>
      </c>
      <c r="AB511" s="18">
        <v>0</v>
      </c>
      <c r="AC511" s="10">
        <f t="shared" si="65"/>
        <v>6994</v>
      </c>
      <c r="AE511">
        <v>11</v>
      </c>
      <c r="AF511">
        <f t="shared" si="60"/>
        <v>0</v>
      </c>
    </row>
    <row r="512" spans="1:32">
      <c r="A512" s="17">
        <v>506</v>
      </c>
      <c r="B512" s="18" t="s">
        <v>1618</v>
      </c>
      <c r="C512" s="7" t="s">
        <v>1246</v>
      </c>
      <c r="D512" s="18" t="s">
        <v>27</v>
      </c>
      <c r="E512" s="18">
        <v>3102</v>
      </c>
      <c r="F512" s="18">
        <v>13</v>
      </c>
      <c r="G512" s="18">
        <v>0</v>
      </c>
      <c r="H512" s="18">
        <v>0</v>
      </c>
      <c r="I512" s="18">
        <f t="shared" si="59"/>
        <v>13</v>
      </c>
      <c r="J512" s="18">
        <v>0</v>
      </c>
      <c r="K512" s="66">
        <v>80</v>
      </c>
      <c r="L512" s="18">
        <v>0</v>
      </c>
      <c r="M512" s="18">
        <f t="shared" si="61"/>
        <v>0</v>
      </c>
      <c r="N512" s="66">
        <v>20</v>
      </c>
      <c r="O512" s="66">
        <v>175</v>
      </c>
      <c r="P512" s="18">
        <v>0</v>
      </c>
      <c r="Q512" s="18">
        <f t="shared" si="62"/>
        <v>0</v>
      </c>
      <c r="R512" s="66">
        <v>37</v>
      </c>
      <c r="S512" s="66">
        <v>16</v>
      </c>
      <c r="T512" s="18">
        <v>0</v>
      </c>
      <c r="U512" s="18">
        <f t="shared" si="63"/>
        <v>3102</v>
      </c>
      <c r="V512" s="66">
        <v>103</v>
      </c>
      <c r="W512" s="66">
        <v>96</v>
      </c>
      <c r="X512" s="18">
        <v>0</v>
      </c>
      <c r="Y512" s="18">
        <f t="shared" si="64"/>
        <v>3102</v>
      </c>
      <c r="Z512" s="66">
        <v>515</v>
      </c>
      <c r="AA512" s="66">
        <v>300</v>
      </c>
      <c r="AB512" s="18">
        <v>0</v>
      </c>
      <c r="AC512" s="10">
        <f t="shared" si="65"/>
        <v>3102</v>
      </c>
      <c r="AE512">
        <v>13</v>
      </c>
      <c r="AF512">
        <f t="shared" si="60"/>
        <v>0</v>
      </c>
    </row>
    <row r="513" spans="1:32">
      <c r="A513" s="17">
        <v>507</v>
      </c>
      <c r="B513" s="18" t="s">
        <v>1618</v>
      </c>
      <c r="C513" s="7" t="s">
        <v>1247</v>
      </c>
      <c r="D513" s="18" t="s">
        <v>27</v>
      </c>
      <c r="E513" s="18">
        <v>3085</v>
      </c>
      <c r="F513" s="18">
        <v>8</v>
      </c>
      <c r="G513" s="18">
        <v>0</v>
      </c>
      <c r="H513" s="18">
        <v>0</v>
      </c>
      <c r="I513" s="18">
        <f t="shared" si="59"/>
        <v>8</v>
      </c>
      <c r="J513" s="18">
        <v>0</v>
      </c>
      <c r="K513" s="66">
        <v>80</v>
      </c>
      <c r="L513" s="18">
        <v>0</v>
      </c>
      <c r="M513" s="18">
        <f t="shared" si="61"/>
        <v>0</v>
      </c>
      <c r="N513" s="66">
        <v>18</v>
      </c>
      <c r="O513" s="66">
        <v>175</v>
      </c>
      <c r="P513" s="18">
        <v>0</v>
      </c>
      <c r="Q513" s="18">
        <f t="shared" si="62"/>
        <v>0</v>
      </c>
      <c r="R513" s="66">
        <v>32</v>
      </c>
      <c r="S513" s="66">
        <v>16</v>
      </c>
      <c r="T513" s="18">
        <v>0</v>
      </c>
      <c r="U513" s="18">
        <f t="shared" si="63"/>
        <v>3085</v>
      </c>
      <c r="V513" s="66">
        <v>87</v>
      </c>
      <c r="W513" s="66">
        <v>96</v>
      </c>
      <c r="X513" s="18">
        <v>0</v>
      </c>
      <c r="Y513" s="18">
        <f t="shared" si="64"/>
        <v>0</v>
      </c>
      <c r="Z513" s="66">
        <v>363</v>
      </c>
      <c r="AA513" s="66">
        <v>300</v>
      </c>
      <c r="AB513" s="18">
        <v>0</v>
      </c>
      <c r="AC513" s="10">
        <f t="shared" si="65"/>
        <v>3085</v>
      </c>
      <c r="AE513">
        <v>8</v>
      </c>
      <c r="AF513">
        <f t="shared" si="60"/>
        <v>0</v>
      </c>
    </row>
    <row r="514" spans="1:32">
      <c r="A514" s="17">
        <v>508</v>
      </c>
      <c r="B514" s="18" t="s">
        <v>1618</v>
      </c>
      <c r="C514" s="7" t="s">
        <v>199</v>
      </c>
      <c r="D514" s="18" t="s">
        <v>27</v>
      </c>
      <c r="E514" s="18">
        <v>4800</v>
      </c>
      <c r="F514" s="18">
        <v>15</v>
      </c>
      <c r="G514" s="18">
        <v>0</v>
      </c>
      <c r="H514" s="18">
        <v>0</v>
      </c>
      <c r="I514" s="18">
        <f t="shared" si="59"/>
        <v>15</v>
      </c>
      <c r="J514" s="18">
        <v>0</v>
      </c>
      <c r="K514" s="66">
        <v>80</v>
      </c>
      <c r="L514" s="18">
        <v>0</v>
      </c>
      <c r="M514" s="18">
        <f t="shared" si="61"/>
        <v>0</v>
      </c>
      <c r="N514" s="66">
        <v>23</v>
      </c>
      <c r="O514" s="66">
        <v>175</v>
      </c>
      <c r="P514" s="18">
        <v>0</v>
      </c>
      <c r="Q514" s="18">
        <f t="shared" si="62"/>
        <v>0</v>
      </c>
      <c r="R514" s="66">
        <v>98</v>
      </c>
      <c r="S514" s="66">
        <v>16</v>
      </c>
      <c r="T514" s="18">
        <v>0</v>
      </c>
      <c r="U514" s="18">
        <f t="shared" si="63"/>
        <v>4800</v>
      </c>
      <c r="V514" s="66">
        <v>136</v>
      </c>
      <c r="W514" s="66">
        <v>96</v>
      </c>
      <c r="X514" s="18">
        <v>0</v>
      </c>
      <c r="Y514" s="18">
        <f t="shared" si="64"/>
        <v>4800</v>
      </c>
      <c r="Z514" s="66">
        <v>86</v>
      </c>
      <c r="AA514" s="66">
        <v>300</v>
      </c>
      <c r="AB514" s="18">
        <v>0</v>
      </c>
      <c r="AC514" s="10">
        <f t="shared" si="65"/>
        <v>0</v>
      </c>
      <c r="AE514">
        <v>15</v>
      </c>
      <c r="AF514">
        <f t="shared" si="60"/>
        <v>0</v>
      </c>
    </row>
    <row r="515" spans="1:32">
      <c r="A515" s="17">
        <v>509</v>
      </c>
      <c r="B515" s="18" t="s">
        <v>1618</v>
      </c>
      <c r="C515" s="7" t="s">
        <v>1248</v>
      </c>
      <c r="D515" s="18" t="s">
        <v>27</v>
      </c>
      <c r="E515" s="18">
        <v>3179</v>
      </c>
      <c r="F515" s="18">
        <v>10</v>
      </c>
      <c r="G515" s="18">
        <v>0</v>
      </c>
      <c r="H515" s="18">
        <v>0</v>
      </c>
      <c r="I515" s="18">
        <f t="shared" si="59"/>
        <v>10</v>
      </c>
      <c r="J515" s="18">
        <v>0</v>
      </c>
      <c r="K515" s="66">
        <v>80</v>
      </c>
      <c r="L515" s="18">
        <v>0</v>
      </c>
      <c r="M515" s="18">
        <f t="shared" si="61"/>
        <v>0</v>
      </c>
      <c r="N515" s="66">
        <v>11</v>
      </c>
      <c r="O515" s="66">
        <v>175</v>
      </c>
      <c r="P515" s="18">
        <v>0</v>
      </c>
      <c r="Q515" s="18">
        <f t="shared" si="62"/>
        <v>0</v>
      </c>
      <c r="R515" s="66">
        <v>104</v>
      </c>
      <c r="S515" s="66">
        <v>16</v>
      </c>
      <c r="T515" s="18">
        <v>0</v>
      </c>
      <c r="U515" s="18">
        <f t="shared" si="63"/>
        <v>3179</v>
      </c>
      <c r="V515" s="66">
        <v>211</v>
      </c>
      <c r="W515" s="66">
        <v>96</v>
      </c>
      <c r="X515" s="18">
        <v>0</v>
      </c>
      <c r="Y515" s="18">
        <f t="shared" si="64"/>
        <v>3179</v>
      </c>
      <c r="Z515" s="66">
        <v>61</v>
      </c>
      <c r="AA515" s="66">
        <v>300</v>
      </c>
      <c r="AB515" s="18">
        <v>0</v>
      </c>
      <c r="AC515" s="10">
        <f t="shared" si="65"/>
        <v>0</v>
      </c>
      <c r="AE515">
        <v>10</v>
      </c>
      <c r="AF515">
        <f t="shared" si="60"/>
        <v>0</v>
      </c>
    </row>
    <row r="516" spans="1:32">
      <c r="A516" s="17">
        <v>510</v>
      </c>
      <c r="B516" s="18" t="s">
        <v>1618</v>
      </c>
      <c r="C516" s="7" t="s">
        <v>589</v>
      </c>
      <c r="D516" s="18" t="s">
        <v>27</v>
      </c>
      <c r="E516" s="18">
        <v>5147</v>
      </c>
      <c r="F516" s="18">
        <v>18</v>
      </c>
      <c r="G516" s="18">
        <v>0</v>
      </c>
      <c r="H516" s="18">
        <v>0</v>
      </c>
      <c r="I516" s="18">
        <f t="shared" ref="I516:I578" si="66">F516-J516</f>
        <v>18</v>
      </c>
      <c r="J516" s="18">
        <v>0</v>
      </c>
      <c r="K516" s="66">
        <v>80</v>
      </c>
      <c r="L516" s="18">
        <v>0</v>
      </c>
      <c r="M516" s="18">
        <f t="shared" si="61"/>
        <v>0</v>
      </c>
      <c r="N516" s="66">
        <v>25</v>
      </c>
      <c r="O516" s="66">
        <v>175</v>
      </c>
      <c r="P516" s="18">
        <v>0</v>
      </c>
      <c r="Q516" s="18">
        <f t="shared" si="62"/>
        <v>0</v>
      </c>
      <c r="R516" s="66">
        <v>134</v>
      </c>
      <c r="S516" s="66">
        <v>16</v>
      </c>
      <c r="T516" s="18">
        <v>0</v>
      </c>
      <c r="U516" s="18">
        <f t="shared" si="63"/>
        <v>5147</v>
      </c>
      <c r="V516" s="66">
        <v>262</v>
      </c>
      <c r="W516" s="66">
        <v>96</v>
      </c>
      <c r="X516" s="18">
        <v>0</v>
      </c>
      <c r="Y516" s="18">
        <f t="shared" si="64"/>
        <v>5147</v>
      </c>
      <c r="Z516" s="66">
        <v>104</v>
      </c>
      <c r="AA516" s="66">
        <v>300</v>
      </c>
      <c r="AB516" s="18">
        <v>0</v>
      </c>
      <c r="AC516" s="10">
        <f t="shared" si="65"/>
        <v>0</v>
      </c>
      <c r="AE516">
        <v>18</v>
      </c>
      <c r="AF516">
        <f t="shared" si="60"/>
        <v>0</v>
      </c>
    </row>
    <row r="517" spans="1:32">
      <c r="A517" s="17">
        <v>511</v>
      </c>
      <c r="B517" s="18" t="s">
        <v>1618</v>
      </c>
      <c r="C517" s="7" t="s">
        <v>1249</v>
      </c>
      <c r="D517" s="18" t="s">
        <v>27</v>
      </c>
      <c r="E517" s="18">
        <v>4859</v>
      </c>
      <c r="F517" s="18">
        <v>31</v>
      </c>
      <c r="G517" s="18">
        <v>0</v>
      </c>
      <c r="H517" s="18">
        <v>0</v>
      </c>
      <c r="I517" s="18">
        <f t="shared" si="66"/>
        <v>31</v>
      </c>
      <c r="J517" s="18">
        <v>0</v>
      </c>
      <c r="K517" s="66">
        <v>80</v>
      </c>
      <c r="L517" s="18">
        <v>0</v>
      </c>
      <c r="M517" s="18">
        <f t="shared" si="61"/>
        <v>0</v>
      </c>
      <c r="N517" s="66">
        <v>40</v>
      </c>
      <c r="O517" s="66">
        <v>175</v>
      </c>
      <c r="P517" s="18">
        <v>0</v>
      </c>
      <c r="Q517" s="18">
        <f t="shared" si="62"/>
        <v>0</v>
      </c>
      <c r="R517" s="66">
        <v>91</v>
      </c>
      <c r="S517" s="66">
        <v>16</v>
      </c>
      <c r="T517" s="18">
        <v>0</v>
      </c>
      <c r="U517" s="18">
        <f t="shared" si="63"/>
        <v>4859</v>
      </c>
      <c r="V517" s="66">
        <v>113</v>
      </c>
      <c r="W517" s="66">
        <v>96</v>
      </c>
      <c r="X517" s="18">
        <v>0</v>
      </c>
      <c r="Y517" s="18">
        <f t="shared" si="64"/>
        <v>4859</v>
      </c>
      <c r="Z517" s="66">
        <v>413</v>
      </c>
      <c r="AA517" s="66">
        <v>300</v>
      </c>
      <c r="AB517" s="18">
        <v>0</v>
      </c>
      <c r="AC517" s="10">
        <f t="shared" si="65"/>
        <v>4859</v>
      </c>
      <c r="AE517">
        <v>31</v>
      </c>
      <c r="AF517">
        <f t="shared" si="60"/>
        <v>0</v>
      </c>
    </row>
    <row r="518" spans="1:32">
      <c r="A518" s="17">
        <v>512</v>
      </c>
      <c r="B518" s="18" t="s">
        <v>1618</v>
      </c>
      <c r="C518" s="7" t="s">
        <v>1250</v>
      </c>
      <c r="D518" s="18" t="s">
        <v>27</v>
      </c>
      <c r="E518" s="18">
        <v>9282</v>
      </c>
      <c r="F518" s="18">
        <v>27</v>
      </c>
      <c r="G518" s="18">
        <v>0</v>
      </c>
      <c r="H518" s="18">
        <v>0</v>
      </c>
      <c r="I518" s="18">
        <f t="shared" si="66"/>
        <v>27</v>
      </c>
      <c r="J518" s="18">
        <v>0</v>
      </c>
      <c r="K518" s="66">
        <v>80</v>
      </c>
      <c r="L518" s="18">
        <v>0</v>
      </c>
      <c r="M518" s="18">
        <f t="shared" si="61"/>
        <v>0</v>
      </c>
      <c r="N518" s="66">
        <v>45</v>
      </c>
      <c r="O518" s="66">
        <v>175</v>
      </c>
      <c r="P518" s="18">
        <v>0</v>
      </c>
      <c r="Q518" s="18">
        <f t="shared" si="62"/>
        <v>0</v>
      </c>
      <c r="R518" s="66">
        <v>74</v>
      </c>
      <c r="S518" s="66">
        <v>16</v>
      </c>
      <c r="T518" s="18">
        <v>0</v>
      </c>
      <c r="U518" s="18">
        <f t="shared" si="63"/>
        <v>9282</v>
      </c>
      <c r="V518" s="66">
        <v>114</v>
      </c>
      <c r="W518" s="66">
        <v>96</v>
      </c>
      <c r="X518" s="18">
        <v>0</v>
      </c>
      <c r="Y518" s="18">
        <f t="shared" si="64"/>
        <v>9282</v>
      </c>
      <c r="Z518" s="66">
        <v>450</v>
      </c>
      <c r="AA518" s="66">
        <v>300</v>
      </c>
      <c r="AB518" s="18">
        <v>0</v>
      </c>
      <c r="AC518" s="10">
        <f t="shared" si="65"/>
        <v>9282</v>
      </c>
      <c r="AE518">
        <v>27</v>
      </c>
      <c r="AF518">
        <f t="shared" si="60"/>
        <v>0</v>
      </c>
    </row>
    <row r="519" spans="1:32">
      <c r="A519" s="17">
        <v>513</v>
      </c>
      <c r="B519" s="18" t="s">
        <v>1618</v>
      </c>
      <c r="C519" s="7" t="s">
        <v>1251</v>
      </c>
      <c r="D519" s="18" t="s">
        <v>27</v>
      </c>
      <c r="E519" s="18">
        <v>4896</v>
      </c>
      <c r="F519" s="18">
        <v>31</v>
      </c>
      <c r="G519" s="18">
        <v>0</v>
      </c>
      <c r="H519" s="18">
        <v>0</v>
      </c>
      <c r="I519" s="18">
        <f t="shared" si="66"/>
        <v>31</v>
      </c>
      <c r="J519" s="18">
        <v>0</v>
      </c>
      <c r="K519" s="66">
        <v>80</v>
      </c>
      <c r="L519" s="18">
        <v>0</v>
      </c>
      <c r="M519" s="18">
        <f t="shared" si="61"/>
        <v>0</v>
      </c>
      <c r="N519" s="66">
        <v>49</v>
      </c>
      <c r="O519" s="66">
        <v>175</v>
      </c>
      <c r="P519" s="18">
        <v>0</v>
      </c>
      <c r="Q519" s="18">
        <f t="shared" si="62"/>
        <v>0</v>
      </c>
      <c r="R519" s="66">
        <v>111</v>
      </c>
      <c r="S519" s="66">
        <v>16</v>
      </c>
      <c r="T519" s="18">
        <v>0</v>
      </c>
      <c r="U519" s="18">
        <f t="shared" si="63"/>
        <v>4896</v>
      </c>
      <c r="V519" s="66">
        <v>140</v>
      </c>
      <c r="W519" s="66">
        <v>96</v>
      </c>
      <c r="X519" s="18">
        <v>0</v>
      </c>
      <c r="Y519" s="18">
        <f t="shared" si="64"/>
        <v>4896</v>
      </c>
      <c r="Z519" s="66">
        <v>292</v>
      </c>
      <c r="AA519" s="66">
        <v>300</v>
      </c>
      <c r="AB519" s="18">
        <v>0</v>
      </c>
      <c r="AC519" s="10">
        <f t="shared" si="65"/>
        <v>0</v>
      </c>
      <c r="AE519">
        <v>31</v>
      </c>
      <c r="AF519">
        <f t="shared" si="60"/>
        <v>0</v>
      </c>
    </row>
    <row r="520" spans="1:32">
      <c r="A520" s="17">
        <v>514</v>
      </c>
      <c r="B520" s="18" t="s">
        <v>1618</v>
      </c>
      <c r="C520" s="7" t="s">
        <v>1252</v>
      </c>
      <c r="D520" s="18" t="s">
        <v>27</v>
      </c>
      <c r="E520" s="18">
        <v>4194</v>
      </c>
      <c r="F520" s="18">
        <v>10</v>
      </c>
      <c r="G520" s="18">
        <v>0</v>
      </c>
      <c r="H520" s="18">
        <v>0</v>
      </c>
      <c r="I520" s="18">
        <f t="shared" si="66"/>
        <v>10</v>
      </c>
      <c r="J520" s="18">
        <v>0</v>
      </c>
      <c r="K520" s="66">
        <v>80</v>
      </c>
      <c r="L520" s="18">
        <v>0</v>
      </c>
      <c r="M520" s="18">
        <f t="shared" si="61"/>
        <v>0</v>
      </c>
      <c r="N520" s="66">
        <v>18</v>
      </c>
      <c r="O520" s="66">
        <v>175</v>
      </c>
      <c r="P520" s="18">
        <v>0</v>
      </c>
      <c r="Q520" s="18">
        <f t="shared" si="62"/>
        <v>0</v>
      </c>
      <c r="R520" s="66">
        <v>77</v>
      </c>
      <c r="S520" s="66">
        <v>16</v>
      </c>
      <c r="T520" s="18">
        <v>0</v>
      </c>
      <c r="U520" s="18">
        <f t="shared" si="63"/>
        <v>4194</v>
      </c>
      <c r="V520" s="66">
        <v>134</v>
      </c>
      <c r="W520" s="66">
        <v>96</v>
      </c>
      <c r="X520" s="18">
        <v>0</v>
      </c>
      <c r="Y520" s="18">
        <f t="shared" si="64"/>
        <v>4194</v>
      </c>
      <c r="Z520" s="66">
        <v>125</v>
      </c>
      <c r="AA520" s="66">
        <v>300</v>
      </c>
      <c r="AB520" s="18">
        <v>0</v>
      </c>
      <c r="AC520" s="10">
        <f t="shared" si="65"/>
        <v>0</v>
      </c>
      <c r="AE520">
        <v>10</v>
      </c>
      <c r="AF520">
        <f t="shared" ref="AF520:AF583" si="67">AE520-F520</f>
        <v>0</v>
      </c>
    </row>
    <row r="521" spans="1:32">
      <c r="A521" s="17">
        <v>515</v>
      </c>
      <c r="B521" s="18" t="s">
        <v>1618</v>
      </c>
      <c r="C521" s="7" t="s">
        <v>1253</v>
      </c>
      <c r="D521" s="18" t="s">
        <v>27</v>
      </c>
      <c r="E521" s="18">
        <v>5906</v>
      </c>
      <c r="F521" s="18">
        <v>40</v>
      </c>
      <c r="G521" s="18">
        <v>0</v>
      </c>
      <c r="H521" s="18">
        <v>0</v>
      </c>
      <c r="I521" s="18">
        <f t="shared" si="66"/>
        <v>40</v>
      </c>
      <c r="J521" s="18">
        <v>0</v>
      </c>
      <c r="K521" s="66">
        <v>80</v>
      </c>
      <c r="L521" s="18">
        <v>0</v>
      </c>
      <c r="M521" s="18">
        <f t="shared" si="61"/>
        <v>0</v>
      </c>
      <c r="N521" s="66">
        <v>53</v>
      </c>
      <c r="O521" s="66">
        <v>175</v>
      </c>
      <c r="P521" s="18">
        <v>0</v>
      </c>
      <c r="Q521" s="18">
        <f t="shared" si="62"/>
        <v>0</v>
      </c>
      <c r="R521" s="66">
        <v>72</v>
      </c>
      <c r="S521" s="66">
        <v>16</v>
      </c>
      <c r="T521" s="18">
        <v>0</v>
      </c>
      <c r="U521" s="18">
        <f t="shared" si="63"/>
        <v>5906</v>
      </c>
      <c r="V521" s="66">
        <v>91</v>
      </c>
      <c r="W521" s="66">
        <v>96</v>
      </c>
      <c r="X521" s="18">
        <v>0</v>
      </c>
      <c r="Y521" s="18">
        <f t="shared" si="64"/>
        <v>0</v>
      </c>
      <c r="Z521" s="66">
        <v>305</v>
      </c>
      <c r="AA521" s="66">
        <v>300</v>
      </c>
      <c r="AB521" s="18">
        <v>0</v>
      </c>
      <c r="AC521" s="10">
        <f t="shared" si="65"/>
        <v>5906</v>
      </c>
      <c r="AE521">
        <v>40</v>
      </c>
      <c r="AF521">
        <f t="shared" si="67"/>
        <v>0</v>
      </c>
    </row>
    <row r="522" spans="1:32">
      <c r="A522" s="17">
        <v>516</v>
      </c>
      <c r="B522" s="18" t="s">
        <v>1618</v>
      </c>
      <c r="C522" s="7" t="s">
        <v>1254</v>
      </c>
      <c r="D522" s="18" t="s">
        <v>27</v>
      </c>
      <c r="E522" s="18">
        <v>5626</v>
      </c>
      <c r="F522" s="18">
        <v>10</v>
      </c>
      <c r="G522" s="18">
        <v>0</v>
      </c>
      <c r="H522" s="18">
        <v>0</v>
      </c>
      <c r="I522" s="18">
        <f t="shared" si="66"/>
        <v>10</v>
      </c>
      <c r="J522" s="18">
        <v>0</v>
      </c>
      <c r="K522" s="66">
        <v>80</v>
      </c>
      <c r="L522" s="18">
        <v>0</v>
      </c>
      <c r="M522" s="18">
        <f t="shared" si="61"/>
        <v>0</v>
      </c>
      <c r="N522" s="66">
        <v>18</v>
      </c>
      <c r="O522" s="66">
        <v>175</v>
      </c>
      <c r="P522" s="18">
        <v>0</v>
      </c>
      <c r="Q522" s="18">
        <f t="shared" si="62"/>
        <v>0</v>
      </c>
      <c r="R522" s="66">
        <v>15</v>
      </c>
      <c r="S522" s="66">
        <v>16</v>
      </c>
      <c r="T522" s="18">
        <v>0</v>
      </c>
      <c r="U522" s="18">
        <f t="shared" si="63"/>
        <v>0</v>
      </c>
      <c r="V522" s="66">
        <v>80</v>
      </c>
      <c r="W522" s="66">
        <v>96</v>
      </c>
      <c r="X522" s="18">
        <v>0</v>
      </c>
      <c r="Y522" s="18">
        <f t="shared" si="64"/>
        <v>0</v>
      </c>
      <c r="Z522" s="66">
        <v>66</v>
      </c>
      <c r="AA522" s="66">
        <v>300</v>
      </c>
      <c r="AB522" s="18">
        <v>0</v>
      </c>
      <c r="AC522" s="10">
        <f t="shared" si="65"/>
        <v>0</v>
      </c>
      <c r="AE522">
        <v>10</v>
      </c>
      <c r="AF522">
        <f t="shared" si="67"/>
        <v>0</v>
      </c>
    </row>
    <row r="523" spans="1:32">
      <c r="A523" s="17">
        <v>517</v>
      </c>
      <c r="B523" s="18" t="s">
        <v>1618</v>
      </c>
      <c r="C523" s="7" t="s">
        <v>1255</v>
      </c>
      <c r="D523" s="18" t="s">
        <v>27</v>
      </c>
      <c r="E523" s="18">
        <v>5974</v>
      </c>
      <c r="F523" s="18">
        <v>29</v>
      </c>
      <c r="G523" s="18">
        <v>0</v>
      </c>
      <c r="H523" s="18">
        <v>0</v>
      </c>
      <c r="I523" s="18">
        <f t="shared" si="66"/>
        <v>29</v>
      </c>
      <c r="J523" s="18">
        <v>0</v>
      </c>
      <c r="K523" s="66">
        <v>80</v>
      </c>
      <c r="L523" s="18">
        <v>0</v>
      </c>
      <c r="M523" s="18">
        <f t="shared" ref="M523:M585" si="68">IF((F523&gt;K523),E523,0)</f>
        <v>0</v>
      </c>
      <c r="N523" s="66">
        <v>36</v>
      </c>
      <c r="O523" s="66">
        <v>175</v>
      </c>
      <c r="P523" s="18">
        <v>0</v>
      </c>
      <c r="Q523" s="18">
        <f t="shared" ref="Q523:Q585" si="69">IF((N523&gt;O523),E523,0)</f>
        <v>0</v>
      </c>
      <c r="R523" s="66">
        <v>52</v>
      </c>
      <c r="S523" s="66">
        <v>16</v>
      </c>
      <c r="T523" s="18">
        <v>0</v>
      </c>
      <c r="U523" s="18">
        <f t="shared" ref="U523:U585" si="70">IF((R523&gt;S523),E523,0)</f>
        <v>5974</v>
      </c>
      <c r="V523" s="66">
        <v>274</v>
      </c>
      <c r="W523" s="66">
        <v>96</v>
      </c>
      <c r="X523" s="18">
        <v>0</v>
      </c>
      <c r="Y523" s="18">
        <f t="shared" ref="Y523:Y585" si="71">IF((V523&gt;W523),E523,0)</f>
        <v>5974</v>
      </c>
      <c r="Z523" s="66">
        <v>256</v>
      </c>
      <c r="AA523" s="66">
        <v>300</v>
      </c>
      <c r="AB523" s="18">
        <v>0</v>
      </c>
      <c r="AC523" s="10">
        <f t="shared" ref="AC523:AC585" si="72">IF((Z523&gt;AA523),E523,0)</f>
        <v>0</v>
      </c>
      <c r="AE523">
        <v>29</v>
      </c>
      <c r="AF523">
        <f t="shared" si="67"/>
        <v>0</v>
      </c>
    </row>
    <row r="524" spans="1:32">
      <c r="A524" s="17">
        <v>518</v>
      </c>
      <c r="B524" s="18" t="s">
        <v>1618</v>
      </c>
      <c r="C524" s="7" t="s">
        <v>1256</v>
      </c>
      <c r="D524" s="18" t="s">
        <v>27</v>
      </c>
      <c r="E524" s="18">
        <v>7479</v>
      </c>
      <c r="F524" s="18">
        <v>57</v>
      </c>
      <c r="G524" s="18">
        <v>0</v>
      </c>
      <c r="H524" s="18">
        <v>0</v>
      </c>
      <c r="I524" s="18">
        <f t="shared" si="66"/>
        <v>57</v>
      </c>
      <c r="J524" s="18">
        <v>0</v>
      </c>
      <c r="K524" s="66">
        <v>80</v>
      </c>
      <c r="L524" s="18">
        <v>0</v>
      </c>
      <c r="M524" s="18">
        <f t="shared" si="68"/>
        <v>0</v>
      </c>
      <c r="N524" s="66">
        <v>84</v>
      </c>
      <c r="O524" s="66">
        <v>175</v>
      </c>
      <c r="P524" s="18">
        <v>0</v>
      </c>
      <c r="Q524" s="18">
        <f t="shared" si="69"/>
        <v>0</v>
      </c>
      <c r="R524" s="66">
        <v>33</v>
      </c>
      <c r="S524" s="66">
        <v>16</v>
      </c>
      <c r="T524" s="18">
        <v>0</v>
      </c>
      <c r="U524" s="18">
        <f t="shared" si="70"/>
        <v>7479</v>
      </c>
      <c r="V524" s="66">
        <v>137</v>
      </c>
      <c r="W524" s="66">
        <v>96</v>
      </c>
      <c r="X524" s="18">
        <v>0</v>
      </c>
      <c r="Y524" s="18">
        <f t="shared" si="71"/>
        <v>7479</v>
      </c>
      <c r="Z524" s="66">
        <v>365</v>
      </c>
      <c r="AA524" s="66">
        <v>300</v>
      </c>
      <c r="AB524" s="18">
        <v>0</v>
      </c>
      <c r="AC524" s="10">
        <f t="shared" si="72"/>
        <v>7479</v>
      </c>
      <c r="AE524">
        <v>57</v>
      </c>
      <c r="AF524">
        <f t="shared" si="67"/>
        <v>0</v>
      </c>
    </row>
    <row r="525" spans="1:32">
      <c r="A525" s="17">
        <v>519</v>
      </c>
      <c r="B525" s="18" t="s">
        <v>1618</v>
      </c>
      <c r="C525" s="7" t="s">
        <v>1257</v>
      </c>
      <c r="D525" s="18" t="s">
        <v>27</v>
      </c>
      <c r="E525" s="18">
        <v>1435</v>
      </c>
      <c r="F525" s="18">
        <v>16</v>
      </c>
      <c r="G525" s="18">
        <v>0</v>
      </c>
      <c r="H525" s="18">
        <v>0</v>
      </c>
      <c r="I525" s="18">
        <f t="shared" si="66"/>
        <v>16</v>
      </c>
      <c r="J525" s="18">
        <v>0</v>
      </c>
      <c r="K525" s="66">
        <v>80</v>
      </c>
      <c r="L525" s="18">
        <v>0</v>
      </c>
      <c r="M525" s="18">
        <f t="shared" si="68"/>
        <v>0</v>
      </c>
      <c r="N525" s="66">
        <v>27</v>
      </c>
      <c r="O525" s="66">
        <v>175</v>
      </c>
      <c r="P525" s="18">
        <v>0</v>
      </c>
      <c r="Q525" s="18">
        <f t="shared" si="69"/>
        <v>0</v>
      </c>
      <c r="R525" s="66">
        <v>4</v>
      </c>
      <c r="S525" s="66">
        <v>16</v>
      </c>
      <c r="T525" s="18">
        <v>0</v>
      </c>
      <c r="U525" s="18">
        <f t="shared" si="70"/>
        <v>0</v>
      </c>
      <c r="V525" s="66">
        <v>19</v>
      </c>
      <c r="W525" s="66">
        <v>96</v>
      </c>
      <c r="X525" s="18">
        <v>0</v>
      </c>
      <c r="Y525" s="18">
        <f t="shared" si="71"/>
        <v>0</v>
      </c>
      <c r="Z525" s="66">
        <v>114</v>
      </c>
      <c r="AA525" s="66">
        <v>300</v>
      </c>
      <c r="AB525" s="18">
        <v>0</v>
      </c>
      <c r="AC525" s="10">
        <f t="shared" si="72"/>
        <v>0</v>
      </c>
      <c r="AE525">
        <v>16</v>
      </c>
      <c r="AF525">
        <f t="shared" si="67"/>
        <v>0</v>
      </c>
    </row>
    <row r="526" spans="1:32">
      <c r="A526" s="17">
        <v>520</v>
      </c>
      <c r="B526" s="18" t="s">
        <v>1618</v>
      </c>
      <c r="C526" s="7" t="s">
        <v>434</v>
      </c>
      <c r="D526" s="18" t="s">
        <v>27</v>
      </c>
      <c r="E526" s="18">
        <v>1328</v>
      </c>
      <c r="F526" s="18">
        <v>6</v>
      </c>
      <c r="G526" s="18">
        <v>0</v>
      </c>
      <c r="H526" s="18">
        <v>0</v>
      </c>
      <c r="I526" s="18">
        <f t="shared" si="66"/>
        <v>6</v>
      </c>
      <c r="J526" s="18">
        <v>0</v>
      </c>
      <c r="K526" s="66">
        <v>80</v>
      </c>
      <c r="L526" s="18">
        <v>0</v>
      </c>
      <c r="M526" s="18">
        <f t="shared" si="68"/>
        <v>0</v>
      </c>
      <c r="N526" s="66">
        <v>4</v>
      </c>
      <c r="O526" s="66">
        <v>175</v>
      </c>
      <c r="P526" s="18">
        <v>0</v>
      </c>
      <c r="Q526" s="18">
        <f t="shared" si="69"/>
        <v>0</v>
      </c>
      <c r="R526" s="66">
        <v>4</v>
      </c>
      <c r="S526" s="66">
        <v>16</v>
      </c>
      <c r="T526" s="18">
        <v>0</v>
      </c>
      <c r="U526" s="18">
        <f t="shared" si="70"/>
        <v>0</v>
      </c>
      <c r="V526" s="66">
        <v>19</v>
      </c>
      <c r="W526" s="66">
        <v>96</v>
      </c>
      <c r="X526" s="18">
        <v>0</v>
      </c>
      <c r="Y526" s="18">
        <f t="shared" si="71"/>
        <v>0</v>
      </c>
      <c r="Z526" s="66">
        <v>46</v>
      </c>
      <c r="AA526" s="66">
        <v>300</v>
      </c>
      <c r="AB526" s="18">
        <v>0</v>
      </c>
      <c r="AC526" s="10">
        <f t="shared" si="72"/>
        <v>0</v>
      </c>
      <c r="AE526">
        <v>6</v>
      </c>
      <c r="AF526">
        <f t="shared" si="67"/>
        <v>0</v>
      </c>
    </row>
    <row r="527" spans="1:32">
      <c r="A527" s="17">
        <v>521</v>
      </c>
      <c r="B527" s="18" t="s">
        <v>1618</v>
      </c>
      <c r="C527" s="7" t="s">
        <v>1258</v>
      </c>
      <c r="D527" s="18" t="s">
        <v>27</v>
      </c>
      <c r="E527" s="18">
        <v>9299</v>
      </c>
      <c r="F527" s="18">
        <v>38</v>
      </c>
      <c r="G527" s="18">
        <v>0</v>
      </c>
      <c r="H527" s="18">
        <v>0</v>
      </c>
      <c r="I527" s="18">
        <f t="shared" si="66"/>
        <v>38</v>
      </c>
      <c r="J527" s="18">
        <v>0</v>
      </c>
      <c r="K527" s="66">
        <v>80</v>
      </c>
      <c r="L527" s="18">
        <v>0</v>
      </c>
      <c r="M527" s="18">
        <f t="shared" si="68"/>
        <v>0</v>
      </c>
      <c r="N527" s="66">
        <v>48</v>
      </c>
      <c r="O527" s="66">
        <v>175</v>
      </c>
      <c r="P527" s="18">
        <v>0</v>
      </c>
      <c r="Q527" s="18">
        <f t="shared" si="69"/>
        <v>0</v>
      </c>
      <c r="R527" s="66">
        <v>26</v>
      </c>
      <c r="S527" s="66">
        <v>16</v>
      </c>
      <c r="T527" s="18">
        <v>0</v>
      </c>
      <c r="U527" s="18">
        <f t="shared" si="70"/>
        <v>9299</v>
      </c>
      <c r="V527" s="66">
        <v>110</v>
      </c>
      <c r="W527" s="66">
        <v>96</v>
      </c>
      <c r="X527" s="18">
        <v>0</v>
      </c>
      <c r="Y527" s="18">
        <f t="shared" si="71"/>
        <v>9299</v>
      </c>
      <c r="Z527" s="66">
        <v>462</v>
      </c>
      <c r="AA527" s="66">
        <v>300</v>
      </c>
      <c r="AB527" s="18">
        <v>0</v>
      </c>
      <c r="AC527" s="10">
        <f t="shared" si="72"/>
        <v>9299</v>
      </c>
      <c r="AE527">
        <v>38</v>
      </c>
      <c r="AF527">
        <f t="shared" si="67"/>
        <v>0</v>
      </c>
    </row>
    <row r="528" spans="1:32">
      <c r="A528" s="17">
        <v>522</v>
      </c>
      <c r="B528" s="18" t="s">
        <v>1618</v>
      </c>
      <c r="C528" s="7" t="s">
        <v>1259</v>
      </c>
      <c r="D528" s="18" t="s">
        <v>27</v>
      </c>
      <c r="E528" s="18">
        <v>5080</v>
      </c>
      <c r="F528" s="18">
        <v>20</v>
      </c>
      <c r="G528" s="18">
        <v>0</v>
      </c>
      <c r="H528" s="18">
        <v>0</v>
      </c>
      <c r="I528" s="18">
        <f t="shared" si="66"/>
        <v>20</v>
      </c>
      <c r="J528" s="18">
        <v>0</v>
      </c>
      <c r="K528" s="66">
        <v>80</v>
      </c>
      <c r="L528" s="18">
        <v>0</v>
      </c>
      <c r="M528" s="18">
        <f t="shared" si="68"/>
        <v>0</v>
      </c>
      <c r="N528" s="66">
        <v>33</v>
      </c>
      <c r="O528" s="66">
        <v>175</v>
      </c>
      <c r="P528" s="18">
        <v>0</v>
      </c>
      <c r="Q528" s="18">
        <f t="shared" si="69"/>
        <v>0</v>
      </c>
      <c r="R528" s="66">
        <v>49</v>
      </c>
      <c r="S528" s="66">
        <v>16</v>
      </c>
      <c r="T528" s="18">
        <v>0</v>
      </c>
      <c r="U528" s="18">
        <f t="shared" si="70"/>
        <v>5080</v>
      </c>
      <c r="V528" s="66">
        <v>258</v>
      </c>
      <c r="W528" s="66">
        <v>96</v>
      </c>
      <c r="X528" s="18">
        <v>0</v>
      </c>
      <c r="Y528" s="18">
        <f t="shared" si="71"/>
        <v>5080</v>
      </c>
      <c r="Z528" s="66">
        <v>248</v>
      </c>
      <c r="AA528" s="66">
        <v>300</v>
      </c>
      <c r="AB528" s="18">
        <v>0</v>
      </c>
      <c r="AC528" s="10">
        <f t="shared" si="72"/>
        <v>0</v>
      </c>
      <c r="AE528">
        <v>20</v>
      </c>
      <c r="AF528">
        <f t="shared" si="67"/>
        <v>0</v>
      </c>
    </row>
    <row r="529" spans="1:32">
      <c r="A529" s="17">
        <v>523</v>
      </c>
      <c r="B529" s="18" t="s">
        <v>1618</v>
      </c>
      <c r="C529" s="7" t="s">
        <v>1260</v>
      </c>
      <c r="D529" s="18" t="s">
        <v>27</v>
      </c>
      <c r="E529" s="18">
        <v>4097</v>
      </c>
      <c r="F529" s="18">
        <v>57</v>
      </c>
      <c r="G529" s="18">
        <v>0</v>
      </c>
      <c r="H529" s="18">
        <v>0</v>
      </c>
      <c r="I529" s="18">
        <f t="shared" si="66"/>
        <v>57</v>
      </c>
      <c r="J529" s="18">
        <v>0</v>
      </c>
      <c r="K529" s="66">
        <v>80</v>
      </c>
      <c r="L529" s="18">
        <v>0</v>
      </c>
      <c r="M529" s="18">
        <f t="shared" si="68"/>
        <v>0</v>
      </c>
      <c r="N529" s="66">
        <v>64</v>
      </c>
      <c r="O529" s="66">
        <v>175</v>
      </c>
      <c r="P529" s="18">
        <v>0</v>
      </c>
      <c r="Q529" s="18">
        <f t="shared" si="69"/>
        <v>0</v>
      </c>
      <c r="R529" s="66">
        <v>7</v>
      </c>
      <c r="S529" s="66">
        <v>16</v>
      </c>
      <c r="T529" s="18">
        <v>0</v>
      </c>
      <c r="U529" s="18">
        <f t="shared" si="70"/>
        <v>0</v>
      </c>
      <c r="V529" s="66">
        <v>33</v>
      </c>
      <c r="W529" s="66">
        <v>96</v>
      </c>
      <c r="X529" s="18">
        <v>0</v>
      </c>
      <c r="Y529" s="18">
        <f t="shared" si="71"/>
        <v>0</v>
      </c>
      <c r="Z529" s="66">
        <v>348</v>
      </c>
      <c r="AA529" s="66">
        <v>300</v>
      </c>
      <c r="AB529" s="18">
        <v>0</v>
      </c>
      <c r="AC529" s="10">
        <f t="shared" si="72"/>
        <v>4097</v>
      </c>
      <c r="AE529">
        <v>57</v>
      </c>
      <c r="AF529">
        <f t="shared" si="67"/>
        <v>0</v>
      </c>
    </row>
    <row r="530" spans="1:32">
      <c r="A530" s="17">
        <v>524</v>
      </c>
      <c r="B530" s="18" t="s">
        <v>1618</v>
      </c>
      <c r="C530" s="7" t="s">
        <v>1261</v>
      </c>
      <c r="D530" s="18" t="s">
        <v>27</v>
      </c>
      <c r="E530" s="18">
        <v>4680</v>
      </c>
      <c r="F530" s="18">
        <v>12</v>
      </c>
      <c r="G530" s="18">
        <v>0</v>
      </c>
      <c r="H530" s="18">
        <v>0</v>
      </c>
      <c r="I530" s="18">
        <f t="shared" si="66"/>
        <v>12</v>
      </c>
      <c r="J530" s="18">
        <v>0</v>
      </c>
      <c r="K530" s="66">
        <v>80</v>
      </c>
      <c r="L530" s="18">
        <v>0</v>
      </c>
      <c r="M530" s="18">
        <f t="shared" si="68"/>
        <v>0</v>
      </c>
      <c r="N530" s="66">
        <v>24</v>
      </c>
      <c r="O530" s="66">
        <v>175</v>
      </c>
      <c r="P530" s="18">
        <v>0</v>
      </c>
      <c r="Q530" s="18">
        <f t="shared" si="69"/>
        <v>0</v>
      </c>
      <c r="R530" s="66">
        <v>96</v>
      </c>
      <c r="S530" s="66">
        <v>16</v>
      </c>
      <c r="T530" s="18">
        <v>0</v>
      </c>
      <c r="U530" s="18">
        <f t="shared" si="70"/>
        <v>4680</v>
      </c>
      <c r="V530" s="66">
        <v>289</v>
      </c>
      <c r="W530" s="66">
        <v>96</v>
      </c>
      <c r="X530" s="18">
        <v>0</v>
      </c>
      <c r="Y530" s="18">
        <f t="shared" si="71"/>
        <v>4680</v>
      </c>
      <c r="Z530" s="66">
        <v>219</v>
      </c>
      <c r="AA530" s="66">
        <v>300</v>
      </c>
      <c r="AB530" s="18">
        <v>0</v>
      </c>
      <c r="AC530" s="10">
        <f t="shared" si="72"/>
        <v>0</v>
      </c>
      <c r="AE530">
        <v>12</v>
      </c>
      <c r="AF530">
        <f t="shared" si="67"/>
        <v>0</v>
      </c>
    </row>
    <row r="531" spans="1:32">
      <c r="A531" s="17">
        <v>525</v>
      </c>
      <c r="B531" s="18" t="s">
        <v>1618</v>
      </c>
      <c r="C531" s="7" t="s">
        <v>1262</v>
      </c>
      <c r="D531" s="18" t="s">
        <v>27</v>
      </c>
      <c r="E531" s="18">
        <v>4854</v>
      </c>
      <c r="F531" s="18">
        <v>14</v>
      </c>
      <c r="G531" s="18">
        <v>0</v>
      </c>
      <c r="H531" s="18">
        <v>0</v>
      </c>
      <c r="I531" s="18">
        <f t="shared" si="66"/>
        <v>14</v>
      </c>
      <c r="J531" s="18">
        <v>0</v>
      </c>
      <c r="K531" s="66">
        <v>80</v>
      </c>
      <c r="L531" s="18">
        <v>0</v>
      </c>
      <c r="M531" s="18">
        <f t="shared" si="68"/>
        <v>0</v>
      </c>
      <c r="N531" s="66">
        <v>25</v>
      </c>
      <c r="O531" s="66">
        <v>175</v>
      </c>
      <c r="P531" s="18">
        <v>0</v>
      </c>
      <c r="Q531" s="18">
        <f t="shared" si="69"/>
        <v>0</v>
      </c>
      <c r="R531" s="66">
        <v>120</v>
      </c>
      <c r="S531" s="66">
        <v>16</v>
      </c>
      <c r="T531" s="18">
        <v>0</v>
      </c>
      <c r="U531" s="18">
        <f t="shared" si="70"/>
        <v>4854</v>
      </c>
      <c r="V531" s="66">
        <v>359</v>
      </c>
      <c r="W531" s="66">
        <v>96</v>
      </c>
      <c r="X531" s="18">
        <v>0</v>
      </c>
      <c r="Y531" s="18">
        <f t="shared" si="71"/>
        <v>4854</v>
      </c>
      <c r="Z531" s="66">
        <v>121</v>
      </c>
      <c r="AA531" s="66">
        <v>300</v>
      </c>
      <c r="AB531" s="18">
        <v>0</v>
      </c>
      <c r="AC531" s="10">
        <f t="shared" si="72"/>
        <v>0</v>
      </c>
      <c r="AE531">
        <v>14</v>
      </c>
      <c r="AF531">
        <f t="shared" si="67"/>
        <v>0</v>
      </c>
    </row>
    <row r="532" spans="1:32">
      <c r="A532" s="17">
        <v>526</v>
      </c>
      <c r="B532" s="18" t="s">
        <v>1618</v>
      </c>
      <c r="C532" s="7" t="s">
        <v>1263</v>
      </c>
      <c r="D532" s="18" t="s">
        <v>27</v>
      </c>
      <c r="E532" s="18">
        <v>5934</v>
      </c>
      <c r="F532" s="18">
        <v>18</v>
      </c>
      <c r="G532" s="18">
        <v>0</v>
      </c>
      <c r="H532" s="18">
        <v>0</v>
      </c>
      <c r="I532" s="18">
        <f t="shared" si="66"/>
        <v>18</v>
      </c>
      <c r="J532" s="18">
        <v>0</v>
      </c>
      <c r="K532" s="66">
        <v>80</v>
      </c>
      <c r="L532" s="18">
        <v>0</v>
      </c>
      <c r="M532" s="18">
        <f t="shared" si="68"/>
        <v>0</v>
      </c>
      <c r="N532" s="66">
        <v>36</v>
      </c>
      <c r="O532" s="66">
        <v>175</v>
      </c>
      <c r="P532" s="18">
        <v>0</v>
      </c>
      <c r="Q532" s="18">
        <f t="shared" si="69"/>
        <v>0</v>
      </c>
      <c r="R532" s="66">
        <v>103</v>
      </c>
      <c r="S532" s="66">
        <v>16</v>
      </c>
      <c r="T532" s="18">
        <v>0</v>
      </c>
      <c r="U532" s="18">
        <f t="shared" si="70"/>
        <v>5934</v>
      </c>
      <c r="V532" s="66">
        <v>348</v>
      </c>
      <c r="W532" s="66">
        <v>96</v>
      </c>
      <c r="X532" s="18">
        <v>0</v>
      </c>
      <c r="Y532" s="18">
        <f t="shared" si="71"/>
        <v>5934</v>
      </c>
      <c r="Z532" s="66">
        <v>239</v>
      </c>
      <c r="AA532" s="66">
        <v>300</v>
      </c>
      <c r="AB532" s="18">
        <v>0</v>
      </c>
      <c r="AC532" s="10">
        <f t="shared" si="72"/>
        <v>0</v>
      </c>
      <c r="AE532">
        <v>18</v>
      </c>
      <c r="AF532">
        <f t="shared" si="67"/>
        <v>0</v>
      </c>
    </row>
    <row r="533" spans="1:32">
      <c r="A533" s="17">
        <v>527</v>
      </c>
      <c r="B533" s="18" t="s">
        <v>1618</v>
      </c>
      <c r="C533" s="7" t="s">
        <v>1264</v>
      </c>
      <c r="D533" s="18" t="s">
        <v>27</v>
      </c>
      <c r="E533" s="18">
        <v>2636</v>
      </c>
      <c r="F533" s="18">
        <v>15</v>
      </c>
      <c r="G533" s="18">
        <v>0</v>
      </c>
      <c r="H533" s="18">
        <v>0</v>
      </c>
      <c r="I533" s="18">
        <f t="shared" si="66"/>
        <v>15</v>
      </c>
      <c r="J533" s="18">
        <v>0</v>
      </c>
      <c r="K533" s="66">
        <v>80</v>
      </c>
      <c r="L533" s="18">
        <v>0</v>
      </c>
      <c r="M533" s="18">
        <f t="shared" si="68"/>
        <v>0</v>
      </c>
      <c r="N533" s="66">
        <v>24</v>
      </c>
      <c r="O533" s="66">
        <v>175</v>
      </c>
      <c r="P533" s="18">
        <v>0</v>
      </c>
      <c r="Q533" s="18">
        <f t="shared" si="69"/>
        <v>0</v>
      </c>
      <c r="R533" s="66">
        <v>84</v>
      </c>
      <c r="S533" s="66">
        <v>16</v>
      </c>
      <c r="T533" s="18">
        <v>0</v>
      </c>
      <c r="U533" s="18">
        <f t="shared" si="70"/>
        <v>2636</v>
      </c>
      <c r="V533" s="66">
        <v>147</v>
      </c>
      <c r="W533" s="66">
        <v>96</v>
      </c>
      <c r="X533" s="18">
        <v>0</v>
      </c>
      <c r="Y533" s="18">
        <f t="shared" si="71"/>
        <v>2636</v>
      </c>
      <c r="Z533" s="66">
        <v>182</v>
      </c>
      <c r="AA533" s="66">
        <v>300</v>
      </c>
      <c r="AB533" s="18">
        <v>0</v>
      </c>
      <c r="AC533" s="10">
        <f t="shared" si="72"/>
        <v>0</v>
      </c>
      <c r="AE533">
        <v>15</v>
      </c>
      <c r="AF533">
        <f t="shared" si="67"/>
        <v>0</v>
      </c>
    </row>
    <row r="534" spans="1:32">
      <c r="A534" s="17">
        <v>528</v>
      </c>
      <c r="B534" s="18" t="s">
        <v>1618</v>
      </c>
      <c r="C534" s="7" t="s">
        <v>1265</v>
      </c>
      <c r="D534" s="18" t="s">
        <v>27</v>
      </c>
      <c r="E534" s="18">
        <v>5123</v>
      </c>
      <c r="F534" s="18">
        <v>14</v>
      </c>
      <c r="G534" s="18">
        <v>0</v>
      </c>
      <c r="H534" s="18">
        <v>0</v>
      </c>
      <c r="I534" s="18">
        <f t="shared" si="66"/>
        <v>14</v>
      </c>
      <c r="J534" s="18">
        <v>0</v>
      </c>
      <c r="K534" s="66">
        <v>80</v>
      </c>
      <c r="L534" s="18">
        <v>0</v>
      </c>
      <c r="M534" s="18">
        <f t="shared" si="68"/>
        <v>0</v>
      </c>
      <c r="N534" s="66">
        <v>31</v>
      </c>
      <c r="O534" s="66">
        <v>175</v>
      </c>
      <c r="P534" s="18">
        <v>0</v>
      </c>
      <c r="Q534" s="18">
        <f t="shared" si="69"/>
        <v>0</v>
      </c>
      <c r="R534" s="66">
        <v>73</v>
      </c>
      <c r="S534" s="66">
        <v>16</v>
      </c>
      <c r="T534" s="18">
        <v>0</v>
      </c>
      <c r="U534" s="18">
        <f t="shared" si="70"/>
        <v>5123</v>
      </c>
      <c r="V534" s="66">
        <v>177</v>
      </c>
      <c r="W534" s="66">
        <v>96</v>
      </c>
      <c r="X534" s="18">
        <v>0</v>
      </c>
      <c r="Y534" s="18">
        <f t="shared" si="71"/>
        <v>5123</v>
      </c>
      <c r="Z534" s="66">
        <v>212</v>
      </c>
      <c r="AA534" s="66">
        <v>300</v>
      </c>
      <c r="AB534" s="18">
        <v>0</v>
      </c>
      <c r="AC534" s="10">
        <f t="shared" si="72"/>
        <v>0</v>
      </c>
      <c r="AE534">
        <v>14</v>
      </c>
      <c r="AF534">
        <f t="shared" si="67"/>
        <v>0</v>
      </c>
    </row>
    <row r="535" spans="1:32">
      <c r="A535" s="17">
        <v>529</v>
      </c>
      <c r="B535" s="18" t="s">
        <v>1618</v>
      </c>
      <c r="C535" s="7" t="s">
        <v>1266</v>
      </c>
      <c r="D535" s="18" t="s">
        <v>27</v>
      </c>
      <c r="E535" s="18">
        <v>6265</v>
      </c>
      <c r="F535" s="18">
        <v>6</v>
      </c>
      <c r="G535" s="18">
        <v>0</v>
      </c>
      <c r="H535" s="18">
        <v>0</v>
      </c>
      <c r="I535" s="18">
        <f t="shared" si="66"/>
        <v>6</v>
      </c>
      <c r="J535" s="18">
        <v>0</v>
      </c>
      <c r="K535" s="66">
        <v>80</v>
      </c>
      <c r="L535" s="18">
        <v>0</v>
      </c>
      <c r="M535" s="18">
        <f t="shared" si="68"/>
        <v>0</v>
      </c>
      <c r="N535" s="66">
        <v>12</v>
      </c>
      <c r="O535" s="66">
        <v>175</v>
      </c>
      <c r="P535" s="18">
        <v>0</v>
      </c>
      <c r="Q535" s="18">
        <f t="shared" si="69"/>
        <v>0</v>
      </c>
      <c r="R535" s="66">
        <v>56</v>
      </c>
      <c r="S535" s="66">
        <v>16</v>
      </c>
      <c r="T535" s="18">
        <v>0</v>
      </c>
      <c r="U535" s="18">
        <f t="shared" si="70"/>
        <v>6265</v>
      </c>
      <c r="V535" s="66">
        <v>96</v>
      </c>
      <c r="W535" s="66">
        <v>96</v>
      </c>
      <c r="X535" s="18">
        <v>0</v>
      </c>
      <c r="Y535" s="18">
        <f t="shared" si="71"/>
        <v>0</v>
      </c>
      <c r="Z535" s="66">
        <v>221</v>
      </c>
      <c r="AA535" s="66">
        <v>300</v>
      </c>
      <c r="AB535" s="18">
        <v>0</v>
      </c>
      <c r="AC535" s="10">
        <f t="shared" si="72"/>
        <v>0</v>
      </c>
      <c r="AE535">
        <v>6</v>
      </c>
      <c r="AF535">
        <f t="shared" si="67"/>
        <v>0</v>
      </c>
    </row>
    <row r="536" spans="1:32">
      <c r="A536" s="17">
        <v>530</v>
      </c>
      <c r="B536" s="18" t="s">
        <v>1618</v>
      </c>
      <c r="C536" s="7" t="s">
        <v>1267</v>
      </c>
      <c r="D536" s="18" t="s">
        <v>27</v>
      </c>
      <c r="E536" s="18">
        <v>4600</v>
      </c>
      <c r="F536" s="18">
        <v>5</v>
      </c>
      <c r="G536" s="18">
        <v>0</v>
      </c>
      <c r="H536" s="18">
        <v>0</v>
      </c>
      <c r="I536" s="18">
        <f t="shared" si="66"/>
        <v>5</v>
      </c>
      <c r="J536" s="18">
        <v>0</v>
      </c>
      <c r="K536" s="66">
        <v>80</v>
      </c>
      <c r="L536" s="18">
        <v>0</v>
      </c>
      <c r="M536" s="18">
        <f t="shared" si="68"/>
        <v>0</v>
      </c>
      <c r="N536" s="66">
        <v>10</v>
      </c>
      <c r="O536" s="66">
        <v>175</v>
      </c>
      <c r="P536" s="18">
        <v>0</v>
      </c>
      <c r="Q536" s="18">
        <f t="shared" si="69"/>
        <v>0</v>
      </c>
      <c r="R536" s="66">
        <v>63</v>
      </c>
      <c r="S536" s="66">
        <v>16</v>
      </c>
      <c r="T536" s="18">
        <v>0</v>
      </c>
      <c r="U536" s="18">
        <f t="shared" si="70"/>
        <v>4600</v>
      </c>
      <c r="V536" s="66">
        <v>130</v>
      </c>
      <c r="W536" s="66">
        <v>96</v>
      </c>
      <c r="X536" s="18">
        <v>0</v>
      </c>
      <c r="Y536" s="18">
        <f t="shared" si="71"/>
        <v>4600</v>
      </c>
      <c r="Z536" s="66">
        <v>262</v>
      </c>
      <c r="AA536" s="66">
        <v>300</v>
      </c>
      <c r="AB536" s="18">
        <v>0</v>
      </c>
      <c r="AC536" s="10">
        <f t="shared" si="72"/>
        <v>0</v>
      </c>
      <c r="AE536">
        <v>5</v>
      </c>
      <c r="AF536">
        <f t="shared" si="67"/>
        <v>0</v>
      </c>
    </row>
    <row r="537" spans="1:32">
      <c r="A537" s="17">
        <v>531</v>
      </c>
      <c r="B537" s="18" t="s">
        <v>1618</v>
      </c>
      <c r="C537" s="7" t="s">
        <v>1268</v>
      </c>
      <c r="D537" s="18" t="s">
        <v>27</v>
      </c>
      <c r="E537" s="18">
        <v>5010</v>
      </c>
      <c r="F537" s="18">
        <v>3</v>
      </c>
      <c r="G537" s="18">
        <v>0</v>
      </c>
      <c r="H537" s="18">
        <v>0</v>
      </c>
      <c r="I537" s="18">
        <f t="shared" si="66"/>
        <v>3</v>
      </c>
      <c r="J537" s="18">
        <v>0</v>
      </c>
      <c r="K537" s="66">
        <v>80</v>
      </c>
      <c r="L537" s="18">
        <v>0</v>
      </c>
      <c r="M537" s="18">
        <f t="shared" si="68"/>
        <v>0</v>
      </c>
      <c r="N537" s="66">
        <v>6</v>
      </c>
      <c r="O537" s="66">
        <v>175</v>
      </c>
      <c r="P537" s="18">
        <v>0</v>
      </c>
      <c r="Q537" s="18">
        <f t="shared" si="69"/>
        <v>0</v>
      </c>
      <c r="R537" s="66">
        <v>46</v>
      </c>
      <c r="S537" s="66">
        <v>16</v>
      </c>
      <c r="T537" s="18">
        <v>0</v>
      </c>
      <c r="U537" s="18">
        <f t="shared" si="70"/>
        <v>5010</v>
      </c>
      <c r="V537" s="66">
        <v>115</v>
      </c>
      <c r="W537" s="66">
        <v>96</v>
      </c>
      <c r="X537" s="18">
        <v>0</v>
      </c>
      <c r="Y537" s="18">
        <f t="shared" si="71"/>
        <v>5010</v>
      </c>
      <c r="Z537" s="66">
        <v>132</v>
      </c>
      <c r="AA537" s="66">
        <v>300</v>
      </c>
      <c r="AB537" s="18">
        <v>0</v>
      </c>
      <c r="AC537" s="10">
        <f t="shared" si="72"/>
        <v>0</v>
      </c>
      <c r="AE537">
        <v>3</v>
      </c>
      <c r="AF537">
        <f t="shared" si="67"/>
        <v>0</v>
      </c>
    </row>
    <row r="538" spans="1:32">
      <c r="A538" s="17">
        <v>532</v>
      </c>
      <c r="B538" s="18" t="s">
        <v>1618</v>
      </c>
      <c r="C538" s="7" t="s">
        <v>1269</v>
      </c>
      <c r="D538" s="18" t="s">
        <v>27</v>
      </c>
      <c r="E538" s="18">
        <v>4314</v>
      </c>
      <c r="F538" s="18">
        <v>6</v>
      </c>
      <c r="G538" s="18">
        <v>0</v>
      </c>
      <c r="H538" s="18">
        <v>0</v>
      </c>
      <c r="I538" s="18">
        <f t="shared" si="66"/>
        <v>6</v>
      </c>
      <c r="J538" s="18">
        <v>0</v>
      </c>
      <c r="K538" s="66">
        <v>80</v>
      </c>
      <c r="L538" s="18">
        <v>0</v>
      </c>
      <c r="M538" s="18">
        <f t="shared" si="68"/>
        <v>0</v>
      </c>
      <c r="N538" s="66">
        <v>12</v>
      </c>
      <c r="O538" s="66">
        <v>175</v>
      </c>
      <c r="P538" s="18">
        <v>0</v>
      </c>
      <c r="Q538" s="18">
        <f t="shared" si="69"/>
        <v>0</v>
      </c>
      <c r="R538" s="66">
        <v>27</v>
      </c>
      <c r="S538" s="66">
        <v>16</v>
      </c>
      <c r="T538" s="18">
        <v>0</v>
      </c>
      <c r="U538" s="18">
        <f t="shared" si="70"/>
        <v>4314</v>
      </c>
      <c r="V538" s="66">
        <v>49</v>
      </c>
      <c r="W538" s="66">
        <v>96</v>
      </c>
      <c r="X538" s="18">
        <v>0</v>
      </c>
      <c r="Y538" s="18">
        <f t="shared" si="71"/>
        <v>0</v>
      </c>
      <c r="Z538" s="66">
        <v>249</v>
      </c>
      <c r="AA538" s="66">
        <v>300</v>
      </c>
      <c r="AB538" s="18">
        <v>0</v>
      </c>
      <c r="AC538" s="10">
        <f t="shared" si="72"/>
        <v>0</v>
      </c>
      <c r="AE538">
        <v>6</v>
      </c>
      <c r="AF538">
        <f t="shared" si="67"/>
        <v>0</v>
      </c>
    </row>
    <row r="539" spans="1:32">
      <c r="A539" s="17">
        <v>533</v>
      </c>
      <c r="B539" s="18" t="s">
        <v>1618</v>
      </c>
      <c r="C539" s="7" t="s">
        <v>1270</v>
      </c>
      <c r="D539" s="18" t="s">
        <v>27</v>
      </c>
      <c r="E539" s="18">
        <v>7161</v>
      </c>
      <c r="F539" s="18">
        <v>0</v>
      </c>
      <c r="G539" s="18">
        <v>0</v>
      </c>
      <c r="H539" s="18">
        <v>0</v>
      </c>
      <c r="I539" s="18">
        <f t="shared" si="66"/>
        <v>0</v>
      </c>
      <c r="J539" s="18">
        <v>0</v>
      </c>
      <c r="K539" s="66">
        <v>80</v>
      </c>
      <c r="L539" s="18">
        <v>0</v>
      </c>
      <c r="M539" s="18">
        <f t="shared" si="68"/>
        <v>0</v>
      </c>
      <c r="N539" s="66">
        <v>0</v>
      </c>
      <c r="O539" s="66">
        <v>175</v>
      </c>
      <c r="P539" s="18">
        <v>0</v>
      </c>
      <c r="Q539" s="18">
        <f t="shared" si="69"/>
        <v>0</v>
      </c>
      <c r="R539" s="66">
        <v>26</v>
      </c>
      <c r="S539" s="66">
        <v>16</v>
      </c>
      <c r="T539" s="18">
        <v>0</v>
      </c>
      <c r="U539" s="18">
        <f t="shared" si="70"/>
        <v>7161</v>
      </c>
      <c r="V539" s="66">
        <v>46</v>
      </c>
      <c r="W539" s="66">
        <v>96</v>
      </c>
      <c r="X539" s="18">
        <v>0</v>
      </c>
      <c r="Y539" s="18">
        <f t="shared" si="71"/>
        <v>0</v>
      </c>
      <c r="Z539" s="66">
        <v>232</v>
      </c>
      <c r="AA539" s="66">
        <v>300</v>
      </c>
      <c r="AB539" s="18">
        <v>0</v>
      </c>
      <c r="AC539" s="10">
        <f t="shared" si="72"/>
        <v>0</v>
      </c>
      <c r="AE539">
        <v>0</v>
      </c>
      <c r="AF539">
        <f t="shared" si="67"/>
        <v>0</v>
      </c>
    </row>
    <row r="540" spans="1:32">
      <c r="A540" s="17">
        <v>534</v>
      </c>
      <c r="B540" s="18" t="s">
        <v>1619</v>
      </c>
      <c r="C540" s="7" t="s">
        <v>1271</v>
      </c>
      <c r="D540" s="18" t="s">
        <v>27</v>
      </c>
      <c r="E540" s="18">
        <v>6124</v>
      </c>
      <c r="F540" s="18">
        <v>197</v>
      </c>
      <c r="G540" s="18">
        <v>0</v>
      </c>
      <c r="H540" s="18">
        <v>0</v>
      </c>
      <c r="I540" s="18">
        <f t="shared" si="66"/>
        <v>197</v>
      </c>
      <c r="J540" s="18">
        <v>0</v>
      </c>
      <c r="K540" s="66">
        <v>80</v>
      </c>
      <c r="L540" s="18">
        <v>0</v>
      </c>
      <c r="M540" s="18">
        <f t="shared" si="68"/>
        <v>6124</v>
      </c>
      <c r="N540" s="66">
        <v>205</v>
      </c>
      <c r="O540" s="66">
        <v>175</v>
      </c>
      <c r="P540" s="18">
        <v>0</v>
      </c>
      <c r="Q540" s="18">
        <f t="shared" si="69"/>
        <v>6124</v>
      </c>
      <c r="R540" s="66">
        <v>10</v>
      </c>
      <c r="S540" s="66">
        <v>16</v>
      </c>
      <c r="T540" s="18">
        <v>0</v>
      </c>
      <c r="U540" s="18">
        <f t="shared" si="70"/>
        <v>0</v>
      </c>
      <c r="V540" s="66">
        <v>36</v>
      </c>
      <c r="W540" s="66">
        <v>96</v>
      </c>
      <c r="X540" s="18">
        <v>0</v>
      </c>
      <c r="Y540" s="18">
        <f t="shared" si="71"/>
        <v>0</v>
      </c>
      <c r="Z540" s="66">
        <v>95</v>
      </c>
      <c r="AA540" s="66">
        <v>300</v>
      </c>
      <c r="AB540" s="18">
        <v>0</v>
      </c>
      <c r="AC540" s="10">
        <f t="shared" si="72"/>
        <v>0</v>
      </c>
      <c r="AE540">
        <v>197</v>
      </c>
      <c r="AF540">
        <f t="shared" si="67"/>
        <v>0</v>
      </c>
    </row>
    <row r="541" spans="1:32">
      <c r="A541" s="17">
        <v>535</v>
      </c>
      <c r="B541" s="18" t="s">
        <v>1619</v>
      </c>
      <c r="C541" s="7" t="s">
        <v>1272</v>
      </c>
      <c r="D541" s="18" t="s">
        <v>27</v>
      </c>
      <c r="E541" s="18">
        <v>6072</v>
      </c>
      <c r="F541" s="18">
        <v>235</v>
      </c>
      <c r="G541" s="18">
        <v>0</v>
      </c>
      <c r="H541" s="18">
        <v>0</v>
      </c>
      <c r="I541" s="18">
        <f t="shared" si="66"/>
        <v>235</v>
      </c>
      <c r="J541" s="18">
        <v>0</v>
      </c>
      <c r="K541" s="66">
        <v>80</v>
      </c>
      <c r="L541" s="18">
        <v>0</v>
      </c>
      <c r="M541" s="18">
        <f t="shared" si="68"/>
        <v>6072</v>
      </c>
      <c r="N541" s="66">
        <v>157</v>
      </c>
      <c r="O541" s="66">
        <v>175</v>
      </c>
      <c r="P541" s="18">
        <v>0</v>
      </c>
      <c r="Q541" s="18">
        <f t="shared" si="69"/>
        <v>0</v>
      </c>
      <c r="R541" s="66">
        <v>16</v>
      </c>
      <c r="S541" s="66">
        <v>16</v>
      </c>
      <c r="T541" s="18">
        <v>0</v>
      </c>
      <c r="U541" s="18">
        <f t="shared" si="70"/>
        <v>0</v>
      </c>
      <c r="V541" s="66">
        <v>64</v>
      </c>
      <c r="W541" s="66">
        <v>96</v>
      </c>
      <c r="X541" s="18">
        <v>0</v>
      </c>
      <c r="Y541" s="18">
        <f t="shared" si="71"/>
        <v>0</v>
      </c>
      <c r="Z541" s="66">
        <v>105</v>
      </c>
      <c r="AA541" s="66">
        <v>300</v>
      </c>
      <c r="AB541" s="18">
        <v>0</v>
      </c>
      <c r="AC541" s="10">
        <f t="shared" si="72"/>
        <v>0</v>
      </c>
      <c r="AE541">
        <v>235</v>
      </c>
      <c r="AF541">
        <f t="shared" si="67"/>
        <v>0</v>
      </c>
    </row>
    <row r="542" spans="1:32">
      <c r="A542" s="17">
        <v>536</v>
      </c>
      <c r="B542" s="18" t="s">
        <v>1619</v>
      </c>
      <c r="C542" s="7" t="s">
        <v>1066</v>
      </c>
      <c r="D542" s="18" t="s">
        <v>27</v>
      </c>
      <c r="E542" s="18">
        <v>6798</v>
      </c>
      <c r="F542" s="18">
        <v>37</v>
      </c>
      <c r="G542" s="18">
        <v>0</v>
      </c>
      <c r="H542" s="18">
        <v>0</v>
      </c>
      <c r="I542" s="18">
        <f t="shared" si="66"/>
        <v>37</v>
      </c>
      <c r="J542" s="18">
        <v>0</v>
      </c>
      <c r="K542" s="66">
        <v>80</v>
      </c>
      <c r="L542" s="18">
        <v>0</v>
      </c>
      <c r="M542" s="18">
        <f t="shared" si="68"/>
        <v>0</v>
      </c>
      <c r="N542" s="66">
        <v>125</v>
      </c>
      <c r="O542" s="66">
        <v>175</v>
      </c>
      <c r="P542" s="18">
        <v>0</v>
      </c>
      <c r="Q542" s="18">
        <f t="shared" si="69"/>
        <v>0</v>
      </c>
      <c r="R542" s="66">
        <v>13</v>
      </c>
      <c r="S542" s="66">
        <v>16</v>
      </c>
      <c r="T542" s="18">
        <v>0</v>
      </c>
      <c r="U542" s="18">
        <f t="shared" si="70"/>
        <v>0</v>
      </c>
      <c r="V542" s="66">
        <v>55</v>
      </c>
      <c r="W542" s="66">
        <v>96</v>
      </c>
      <c r="X542" s="18">
        <v>0</v>
      </c>
      <c r="Y542" s="18">
        <f t="shared" si="71"/>
        <v>0</v>
      </c>
      <c r="Z542" s="66">
        <v>242</v>
      </c>
      <c r="AA542" s="66">
        <v>300</v>
      </c>
      <c r="AB542" s="18">
        <v>0</v>
      </c>
      <c r="AC542" s="10">
        <f t="shared" si="72"/>
        <v>0</v>
      </c>
      <c r="AE542">
        <v>37</v>
      </c>
      <c r="AF542">
        <f t="shared" si="67"/>
        <v>0</v>
      </c>
    </row>
    <row r="543" spans="1:32">
      <c r="A543" s="17">
        <v>537</v>
      </c>
      <c r="B543" s="18" t="s">
        <v>1619</v>
      </c>
      <c r="C543" s="7" t="s">
        <v>1273</v>
      </c>
      <c r="D543" s="18" t="s">
        <v>27</v>
      </c>
      <c r="E543" s="18">
        <v>542</v>
      </c>
      <c r="F543" s="18">
        <v>24</v>
      </c>
      <c r="G543" s="18">
        <v>0</v>
      </c>
      <c r="H543" s="18">
        <v>0</v>
      </c>
      <c r="I543" s="18">
        <f t="shared" si="66"/>
        <v>24</v>
      </c>
      <c r="J543" s="18">
        <v>0</v>
      </c>
      <c r="K543" s="66">
        <v>80</v>
      </c>
      <c r="L543" s="18">
        <v>0</v>
      </c>
      <c r="M543" s="18">
        <f t="shared" si="68"/>
        <v>0</v>
      </c>
      <c r="N543" s="66">
        <v>37</v>
      </c>
      <c r="O543" s="66">
        <v>175</v>
      </c>
      <c r="P543" s="18">
        <v>0</v>
      </c>
      <c r="Q543" s="18">
        <f t="shared" si="69"/>
        <v>0</v>
      </c>
      <c r="R543" s="66">
        <v>15</v>
      </c>
      <c r="S543" s="66">
        <v>16</v>
      </c>
      <c r="T543" s="18">
        <v>0</v>
      </c>
      <c r="U543" s="18">
        <f t="shared" si="70"/>
        <v>0</v>
      </c>
      <c r="V543" s="66">
        <v>70</v>
      </c>
      <c r="W543" s="66">
        <v>96</v>
      </c>
      <c r="X543" s="18">
        <v>0</v>
      </c>
      <c r="Y543" s="18">
        <f t="shared" si="71"/>
        <v>0</v>
      </c>
      <c r="Z543" s="66">
        <v>53</v>
      </c>
      <c r="AA543" s="66">
        <v>300</v>
      </c>
      <c r="AB543" s="18">
        <v>0</v>
      </c>
      <c r="AC543" s="10">
        <f t="shared" si="72"/>
        <v>0</v>
      </c>
      <c r="AE543">
        <v>24</v>
      </c>
      <c r="AF543">
        <f t="shared" si="67"/>
        <v>0</v>
      </c>
    </row>
    <row r="544" spans="1:32">
      <c r="A544" s="17">
        <v>538</v>
      </c>
      <c r="B544" s="18" t="s">
        <v>1619</v>
      </c>
      <c r="C544" s="7" t="s">
        <v>1274</v>
      </c>
      <c r="D544" s="18" t="s">
        <v>27</v>
      </c>
      <c r="E544" s="18">
        <v>5508</v>
      </c>
      <c r="F544" s="18">
        <v>205</v>
      </c>
      <c r="G544" s="18">
        <v>0</v>
      </c>
      <c r="H544" s="18">
        <v>0</v>
      </c>
      <c r="I544" s="18">
        <f t="shared" si="66"/>
        <v>205</v>
      </c>
      <c r="J544" s="18">
        <v>0</v>
      </c>
      <c r="K544" s="66">
        <v>80</v>
      </c>
      <c r="L544" s="18">
        <v>0</v>
      </c>
      <c r="M544" s="18">
        <f t="shared" si="68"/>
        <v>5508</v>
      </c>
      <c r="N544" s="66">
        <v>197</v>
      </c>
      <c r="O544" s="66">
        <v>175</v>
      </c>
      <c r="P544" s="18">
        <v>0</v>
      </c>
      <c r="Q544" s="18">
        <f t="shared" si="69"/>
        <v>5508</v>
      </c>
      <c r="R544" s="66">
        <v>17</v>
      </c>
      <c r="S544" s="66">
        <v>16</v>
      </c>
      <c r="T544" s="18">
        <v>0</v>
      </c>
      <c r="U544" s="18">
        <f t="shared" si="70"/>
        <v>5508</v>
      </c>
      <c r="V544" s="66">
        <v>82</v>
      </c>
      <c r="W544" s="66">
        <v>96</v>
      </c>
      <c r="X544" s="18">
        <v>0</v>
      </c>
      <c r="Y544" s="18">
        <f t="shared" si="71"/>
        <v>0</v>
      </c>
      <c r="Z544" s="66">
        <v>95</v>
      </c>
      <c r="AA544" s="66">
        <v>300</v>
      </c>
      <c r="AB544" s="18">
        <v>0</v>
      </c>
      <c r="AC544" s="10">
        <f t="shared" si="72"/>
        <v>0</v>
      </c>
      <c r="AE544">
        <v>205</v>
      </c>
      <c r="AF544">
        <f t="shared" si="67"/>
        <v>0</v>
      </c>
    </row>
    <row r="545" spans="1:32">
      <c r="A545" s="17">
        <v>539</v>
      </c>
      <c r="B545" s="18" t="s">
        <v>1619</v>
      </c>
      <c r="C545" s="7" t="s">
        <v>1275</v>
      </c>
      <c r="D545" s="18" t="s">
        <v>27</v>
      </c>
      <c r="E545" s="18">
        <v>5309</v>
      </c>
      <c r="F545" s="18">
        <v>18</v>
      </c>
      <c r="G545" s="18">
        <v>0</v>
      </c>
      <c r="H545" s="18">
        <v>0</v>
      </c>
      <c r="I545" s="18">
        <f t="shared" si="66"/>
        <v>18</v>
      </c>
      <c r="J545" s="18">
        <v>0</v>
      </c>
      <c r="K545" s="66">
        <v>80</v>
      </c>
      <c r="L545" s="18">
        <v>0</v>
      </c>
      <c r="M545" s="18">
        <f t="shared" si="68"/>
        <v>0</v>
      </c>
      <c r="N545" s="66">
        <v>44</v>
      </c>
      <c r="O545" s="66">
        <v>175</v>
      </c>
      <c r="P545" s="18">
        <v>0</v>
      </c>
      <c r="Q545" s="18">
        <f t="shared" si="69"/>
        <v>0</v>
      </c>
      <c r="R545" s="66">
        <v>35</v>
      </c>
      <c r="S545" s="66">
        <v>16</v>
      </c>
      <c r="T545" s="18">
        <v>0</v>
      </c>
      <c r="U545" s="18">
        <f t="shared" si="70"/>
        <v>5309</v>
      </c>
      <c r="V545" s="66">
        <v>145</v>
      </c>
      <c r="W545" s="66">
        <v>96</v>
      </c>
      <c r="X545" s="18">
        <v>0</v>
      </c>
      <c r="Y545" s="18">
        <f t="shared" si="71"/>
        <v>5309</v>
      </c>
      <c r="Z545" s="66">
        <v>227</v>
      </c>
      <c r="AA545" s="66">
        <v>300</v>
      </c>
      <c r="AB545" s="18">
        <v>0</v>
      </c>
      <c r="AC545" s="10">
        <f t="shared" si="72"/>
        <v>0</v>
      </c>
      <c r="AE545">
        <v>18</v>
      </c>
      <c r="AF545">
        <f t="shared" si="67"/>
        <v>0</v>
      </c>
    </row>
    <row r="546" spans="1:32">
      <c r="A546" s="17">
        <v>540</v>
      </c>
      <c r="B546" s="18" t="s">
        <v>1619</v>
      </c>
      <c r="C546" s="7" t="s">
        <v>1276</v>
      </c>
      <c r="D546" s="18" t="s">
        <v>27</v>
      </c>
      <c r="E546" s="18">
        <v>6784</v>
      </c>
      <c r="F546" s="18">
        <v>61</v>
      </c>
      <c r="G546" s="18">
        <v>0</v>
      </c>
      <c r="H546" s="18">
        <v>0</v>
      </c>
      <c r="I546" s="18">
        <f t="shared" si="66"/>
        <v>61</v>
      </c>
      <c r="J546" s="18">
        <v>0</v>
      </c>
      <c r="K546" s="66">
        <v>80</v>
      </c>
      <c r="L546" s="18">
        <v>0</v>
      </c>
      <c r="M546" s="18">
        <f t="shared" si="68"/>
        <v>0</v>
      </c>
      <c r="N546" s="66">
        <v>135</v>
      </c>
      <c r="O546" s="66">
        <v>175</v>
      </c>
      <c r="P546" s="18">
        <v>0</v>
      </c>
      <c r="Q546" s="18">
        <f t="shared" si="69"/>
        <v>0</v>
      </c>
      <c r="R546" s="66">
        <v>21</v>
      </c>
      <c r="S546" s="66">
        <v>16</v>
      </c>
      <c r="T546" s="18">
        <v>0</v>
      </c>
      <c r="U546" s="18">
        <f t="shared" si="70"/>
        <v>6784</v>
      </c>
      <c r="V546" s="66">
        <v>104</v>
      </c>
      <c r="W546" s="66">
        <v>96</v>
      </c>
      <c r="X546" s="18">
        <v>0</v>
      </c>
      <c r="Y546" s="18">
        <f t="shared" si="71"/>
        <v>6784</v>
      </c>
      <c r="Z546" s="66">
        <v>356</v>
      </c>
      <c r="AA546" s="66">
        <v>300</v>
      </c>
      <c r="AB546" s="18">
        <v>0</v>
      </c>
      <c r="AC546" s="10">
        <f t="shared" si="72"/>
        <v>6784</v>
      </c>
      <c r="AE546">
        <v>61</v>
      </c>
      <c r="AF546">
        <f t="shared" si="67"/>
        <v>0</v>
      </c>
    </row>
    <row r="547" spans="1:32">
      <c r="A547" s="17">
        <v>541</v>
      </c>
      <c r="B547" s="18" t="s">
        <v>1619</v>
      </c>
      <c r="C547" s="7" t="s">
        <v>1277</v>
      </c>
      <c r="D547" s="18" t="s">
        <v>27</v>
      </c>
      <c r="E547" s="18">
        <v>6992</v>
      </c>
      <c r="F547" s="18">
        <v>32</v>
      </c>
      <c r="G547" s="18">
        <v>0</v>
      </c>
      <c r="H547" s="18">
        <v>0</v>
      </c>
      <c r="I547" s="18">
        <f t="shared" si="66"/>
        <v>32</v>
      </c>
      <c r="J547" s="18">
        <v>0</v>
      </c>
      <c r="K547" s="66">
        <v>80</v>
      </c>
      <c r="L547" s="18">
        <v>0</v>
      </c>
      <c r="M547" s="18">
        <f t="shared" si="68"/>
        <v>0</v>
      </c>
      <c r="N547" s="66">
        <v>98</v>
      </c>
      <c r="O547" s="66">
        <v>175</v>
      </c>
      <c r="P547" s="18">
        <v>0</v>
      </c>
      <c r="Q547" s="18">
        <f t="shared" si="69"/>
        <v>0</v>
      </c>
      <c r="R547" s="66">
        <v>18</v>
      </c>
      <c r="S547" s="66">
        <v>16</v>
      </c>
      <c r="T547" s="18">
        <v>0</v>
      </c>
      <c r="U547" s="18">
        <f t="shared" si="70"/>
        <v>6992</v>
      </c>
      <c r="V547" s="66">
        <v>90</v>
      </c>
      <c r="W547" s="66">
        <v>96</v>
      </c>
      <c r="X547" s="18">
        <v>0</v>
      </c>
      <c r="Y547" s="18">
        <f t="shared" si="71"/>
        <v>0</v>
      </c>
      <c r="Z547" s="66">
        <v>201</v>
      </c>
      <c r="AA547" s="66">
        <v>300</v>
      </c>
      <c r="AB547" s="18">
        <v>0</v>
      </c>
      <c r="AC547" s="10">
        <f t="shared" si="72"/>
        <v>0</v>
      </c>
      <c r="AE547">
        <v>32</v>
      </c>
      <c r="AF547">
        <f t="shared" si="67"/>
        <v>0</v>
      </c>
    </row>
    <row r="548" spans="1:32">
      <c r="A548" s="17">
        <v>542</v>
      </c>
      <c r="B548" s="18" t="s">
        <v>1619</v>
      </c>
      <c r="C548" s="7" t="s">
        <v>1278</v>
      </c>
      <c r="D548" s="18" t="s">
        <v>27</v>
      </c>
      <c r="E548" s="18">
        <v>8048</v>
      </c>
      <c r="F548" s="18">
        <v>31</v>
      </c>
      <c r="G548" s="18">
        <v>0</v>
      </c>
      <c r="H548" s="18">
        <v>0</v>
      </c>
      <c r="I548" s="18">
        <f t="shared" si="66"/>
        <v>31</v>
      </c>
      <c r="J548" s="18">
        <v>0</v>
      </c>
      <c r="K548" s="66">
        <v>80</v>
      </c>
      <c r="L548" s="18">
        <v>0</v>
      </c>
      <c r="M548" s="18">
        <f t="shared" si="68"/>
        <v>0</v>
      </c>
      <c r="N548" s="66">
        <v>116</v>
      </c>
      <c r="O548" s="66">
        <v>175</v>
      </c>
      <c r="P548" s="18">
        <v>0</v>
      </c>
      <c r="Q548" s="18">
        <f t="shared" si="69"/>
        <v>0</v>
      </c>
      <c r="R548" s="66">
        <v>28</v>
      </c>
      <c r="S548" s="66">
        <v>16</v>
      </c>
      <c r="T548" s="18">
        <v>0</v>
      </c>
      <c r="U548" s="18">
        <f t="shared" si="70"/>
        <v>8048</v>
      </c>
      <c r="V548" s="66">
        <v>129</v>
      </c>
      <c r="W548" s="66">
        <v>96</v>
      </c>
      <c r="X548" s="18">
        <v>0</v>
      </c>
      <c r="Y548" s="18">
        <f t="shared" si="71"/>
        <v>8048</v>
      </c>
      <c r="Z548" s="66">
        <v>450</v>
      </c>
      <c r="AA548" s="66">
        <v>300</v>
      </c>
      <c r="AB548" s="18">
        <v>0</v>
      </c>
      <c r="AC548" s="10">
        <f t="shared" si="72"/>
        <v>8048</v>
      </c>
      <c r="AE548">
        <v>31</v>
      </c>
      <c r="AF548">
        <f t="shared" si="67"/>
        <v>0</v>
      </c>
    </row>
    <row r="549" spans="1:32">
      <c r="A549" s="17">
        <v>543</v>
      </c>
      <c r="B549" s="18" t="s">
        <v>1619</v>
      </c>
      <c r="C549" s="7" t="s">
        <v>1279</v>
      </c>
      <c r="D549" s="18" t="s">
        <v>27</v>
      </c>
      <c r="E549" s="18">
        <v>5973</v>
      </c>
      <c r="F549" s="18">
        <v>27</v>
      </c>
      <c r="G549" s="18">
        <v>0</v>
      </c>
      <c r="H549" s="18">
        <v>0</v>
      </c>
      <c r="I549" s="18">
        <f t="shared" si="66"/>
        <v>27</v>
      </c>
      <c r="J549" s="18">
        <v>0</v>
      </c>
      <c r="K549" s="66">
        <v>80</v>
      </c>
      <c r="L549" s="18">
        <v>0</v>
      </c>
      <c r="M549" s="18">
        <f t="shared" si="68"/>
        <v>0</v>
      </c>
      <c r="N549" s="66">
        <v>91</v>
      </c>
      <c r="O549" s="66">
        <v>175</v>
      </c>
      <c r="P549" s="18">
        <v>0</v>
      </c>
      <c r="Q549" s="18">
        <f t="shared" si="69"/>
        <v>0</v>
      </c>
      <c r="R549" s="66">
        <v>19</v>
      </c>
      <c r="S549" s="66">
        <v>16</v>
      </c>
      <c r="T549" s="18">
        <v>0</v>
      </c>
      <c r="U549" s="18">
        <f t="shared" si="70"/>
        <v>5973</v>
      </c>
      <c r="V549" s="66">
        <v>90</v>
      </c>
      <c r="W549" s="66">
        <v>96</v>
      </c>
      <c r="X549" s="18">
        <v>0</v>
      </c>
      <c r="Y549" s="18">
        <f t="shared" si="71"/>
        <v>0</v>
      </c>
      <c r="Z549" s="66">
        <v>234</v>
      </c>
      <c r="AA549" s="66">
        <v>300</v>
      </c>
      <c r="AB549" s="18">
        <v>0</v>
      </c>
      <c r="AC549" s="10">
        <f t="shared" si="72"/>
        <v>0</v>
      </c>
      <c r="AE549">
        <v>27</v>
      </c>
      <c r="AF549">
        <f t="shared" si="67"/>
        <v>0</v>
      </c>
    </row>
    <row r="550" spans="1:32">
      <c r="A550" s="17">
        <v>544</v>
      </c>
      <c r="B550" s="18" t="s">
        <v>1619</v>
      </c>
      <c r="C550" s="7" t="s">
        <v>1280</v>
      </c>
      <c r="D550" s="18" t="s">
        <v>27</v>
      </c>
      <c r="E550" s="18">
        <v>2539</v>
      </c>
      <c r="F550" s="18">
        <v>48</v>
      </c>
      <c r="G550" s="18">
        <v>0</v>
      </c>
      <c r="H550" s="18">
        <v>0</v>
      </c>
      <c r="I550" s="18">
        <f t="shared" si="66"/>
        <v>48</v>
      </c>
      <c r="J550" s="18">
        <v>0</v>
      </c>
      <c r="K550" s="66">
        <v>80</v>
      </c>
      <c r="L550" s="18">
        <v>0</v>
      </c>
      <c r="M550" s="18">
        <f t="shared" si="68"/>
        <v>0</v>
      </c>
      <c r="N550" s="66">
        <v>45</v>
      </c>
      <c r="O550" s="66">
        <v>175</v>
      </c>
      <c r="P550" s="18">
        <v>0</v>
      </c>
      <c r="Q550" s="18">
        <f t="shared" si="69"/>
        <v>0</v>
      </c>
      <c r="R550" s="66">
        <v>23</v>
      </c>
      <c r="S550" s="66">
        <v>16</v>
      </c>
      <c r="T550" s="18">
        <v>0</v>
      </c>
      <c r="U550" s="18">
        <f t="shared" si="70"/>
        <v>2539</v>
      </c>
      <c r="V550" s="66">
        <v>116</v>
      </c>
      <c r="W550" s="66">
        <v>96</v>
      </c>
      <c r="X550" s="18">
        <v>0</v>
      </c>
      <c r="Y550" s="18">
        <f t="shared" si="71"/>
        <v>2539</v>
      </c>
      <c r="Z550" s="66">
        <v>97</v>
      </c>
      <c r="AA550" s="66">
        <v>300</v>
      </c>
      <c r="AB550" s="18">
        <v>0</v>
      </c>
      <c r="AC550" s="10">
        <f t="shared" si="72"/>
        <v>0</v>
      </c>
      <c r="AE550">
        <v>48</v>
      </c>
      <c r="AF550">
        <f t="shared" si="67"/>
        <v>0</v>
      </c>
    </row>
    <row r="551" spans="1:32">
      <c r="A551" s="17">
        <v>545</v>
      </c>
      <c r="B551" s="18" t="s">
        <v>1619</v>
      </c>
      <c r="C551" s="7" t="s">
        <v>1281</v>
      </c>
      <c r="D551" s="18" t="s">
        <v>27</v>
      </c>
      <c r="E551" s="18">
        <v>7486</v>
      </c>
      <c r="F551" s="18">
        <v>70</v>
      </c>
      <c r="G551" s="18">
        <v>0</v>
      </c>
      <c r="H551" s="18">
        <v>0</v>
      </c>
      <c r="I551" s="18">
        <f t="shared" si="66"/>
        <v>70</v>
      </c>
      <c r="J551" s="18">
        <v>0</v>
      </c>
      <c r="K551" s="66">
        <v>80</v>
      </c>
      <c r="L551" s="18">
        <v>0</v>
      </c>
      <c r="M551" s="18">
        <f t="shared" si="68"/>
        <v>0</v>
      </c>
      <c r="N551" s="66">
        <v>105</v>
      </c>
      <c r="O551" s="66">
        <v>175</v>
      </c>
      <c r="P551" s="18">
        <v>0</v>
      </c>
      <c r="Q551" s="18">
        <f t="shared" si="69"/>
        <v>0</v>
      </c>
      <c r="R551" s="66">
        <v>17</v>
      </c>
      <c r="S551" s="66">
        <v>16</v>
      </c>
      <c r="T551" s="18">
        <v>0</v>
      </c>
      <c r="U551" s="18">
        <f t="shared" si="70"/>
        <v>7486</v>
      </c>
      <c r="V551" s="66">
        <v>89</v>
      </c>
      <c r="W551" s="66">
        <v>96</v>
      </c>
      <c r="X551" s="18">
        <v>0</v>
      </c>
      <c r="Y551" s="18">
        <f t="shared" si="71"/>
        <v>0</v>
      </c>
      <c r="Z551" s="66">
        <v>187</v>
      </c>
      <c r="AA551" s="66">
        <v>300</v>
      </c>
      <c r="AB551" s="18">
        <v>0</v>
      </c>
      <c r="AC551" s="10">
        <f t="shared" si="72"/>
        <v>0</v>
      </c>
      <c r="AE551">
        <v>70</v>
      </c>
      <c r="AF551">
        <f t="shared" si="67"/>
        <v>0</v>
      </c>
    </row>
    <row r="552" spans="1:32">
      <c r="A552" s="17">
        <v>546</v>
      </c>
      <c r="B552" s="18" t="s">
        <v>1619</v>
      </c>
      <c r="C552" s="7" t="s">
        <v>1282</v>
      </c>
      <c r="D552" s="18" t="s">
        <v>27</v>
      </c>
      <c r="E552" s="18">
        <v>3887</v>
      </c>
      <c r="F552" s="18">
        <v>157</v>
      </c>
      <c r="G552" s="18">
        <v>0</v>
      </c>
      <c r="H552" s="18">
        <v>0</v>
      </c>
      <c r="I552" s="18">
        <f t="shared" si="66"/>
        <v>157</v>
      </c>
      <c r="J552" s="18">
        <v>0</v>
      </c>
      <c r="K552" s="66">
        <v>80</v>
      </c>
      <c r="L552" s="18">
        <v>0</v>
      </c>
      <c r="M552" s="18">
        <f t="shared" si="68"/>
        <v>3887</v>
      </c>
      <c r="N552" s="66">
        <v>150</v>
      </c>
      <c r="O552" s="66">
        <v>175</v>
      </c>
      <c r="P552" s="18">
        <v>0</v>
      </c>
      <c r="Q552" s="18">
        <f t="shared" si="69"/>
        <v>0</v>
      </c>
      <c r="R552" s="66">
        <v>15</v>
      </c>
      <c r="S552" s="66">
        <v>16</v>
      </c>
      <c r="T552" s="18">
        <v>0</v>
      </c>
      <c r="U552" s="18">
        <f t="shared" si="70"/>
        <v>0</v>
      </c>
      <c r="V552" s="66">
        <v>77</v>
      </c>
      <c r="W552" s="66">
        <v>96</v>
      </c>
      <c r="X552" s="18">
        <v>0</v>
      </c>
      <c r="Y552" s="18">
        <f t="shared" si="71"/>
        <v>0</v>
      </c>
      <c r="Z552" s="66">
        <v>65</v>
      </c>
      <c r="AA552" s="66">
        <v>300</v>
      </c>
      <c r="AB552" s="18">
        <v>0</v>
      </c>
      <c r="AC552" s="10">
        <f t="shared" si="72"/>
        <v>0</v>
      </c>
      <c r="AE552">
        <v>157</v>
      </c>
      <c r="AF552">
        <f t="shared" si="67"/>
        <v>0</v>
      </c>
    </row>
    <row r="553" spans="1:32">
      <c r="A553" s="17">
        <v>547</v>
      </c>
      <c r="B553" s="18" t="s">
        <v>1619</v>
      </c>
      <c r="C553" s="7" t="s">
        <v>587</v>
      </c>
      <c r="D553" s="18" t="s">
        <v>27</v>
      </c>
      <c r="E553" s="18">
        <v>3563</v>
      </c>
      <c r="F553" s="18">
        <v>80</v>
      </c>
      <c r="G553" s="18">
        <v>0</v>
      </c>
      <c r="H553" s="18">
        <v>0</v>
      </c>
      <c r="I553" s="18">
        <f t="shared" si="66"/>
        <v>80</v>
      </c>
      <c r="J553" s="18">
        <v>0</v>
      </c>
      <c r="K553" s="66">
        <v>80</v>
      </c>
      <c r="L553" s="18">
        <v>0</v>
      </c>
      <c r="M553" s="18">
        <f t="shared" si="68"/>
        <v>0</v>
      </c>
      <c r="N553" s="66">
        <v>78</v>
      </c>
      <c r="O553" s="66">
        <v>175</v>
      </c>
      <c r="P553" s="18">
        <v>0</v>
      </c>
      <c r="Q553" s="18">
        <f t="shared" si="69"/>
        <v>0</v>
      </c>
      <c r="R553" s="66">
        <v>19</v>
      </c>
      <c r="S553" s="66">
        <v>16</v>
      </c>
      <c r="T553" s="18">
        <v>0</v>
      </c>
      <c r="U553" s="18">
        <f t="shared" si="70"/>
        <v>3563</v>
      </c>
      <c r="V553" s="66">
        <v>88</v>
      </c>
      <c r="W553" s="66">
        <v>96</v>
      </c>
      <c r="X553" s="18">
        <v>0</v>
      </c>
      <c r="Y553" s="18">
        <f t="shared" si="71"/>
        <v>0</v>
      </c>
      <c r="Z553" s="66">
        <v>25</v>
      </c>
      <c r="AA553" s="66">
        <v>300</v>
      </c>
      <c r="AB553" s="18">
        <v>0</v>
      </c>
      <c r="AC553" s="10">
        <f t="shared" si="72"/>
        <v>0</v>
      </c>
      <c r="AE553">
        <v>80</v>
      </c>
      <c r="AF553">
        <f t="shared" si="67"/>
        <v>0</v>
      </c>
    </row>
    <row r="554" spans="1:32">
      <c r="A554" s="17">
        <v>548</v>
      </c>
      <c r="B554" s="18" t="s">
        <v>1619</v>
      </c>
      <c r="C554" s="7" t="s">
        <v>1283</v>
      </c>
      <c r="D554" s="18" t="s">
        <v>27</v>
      </c>
      <c r="E554" s="18">
        <v>4615</v>
      </c>
      <c r="F554" s="18">
        <v>70</v>
      </c>
      <c r="G554" s="18">
        <v>0</v>
      </c>
      <c r="H554" s="18">
        <v>0</v>
      </c>
      <c r="I554" s="18">
        <f t="shared" si="66"/>
        <v>70</v>
      </c>
      <c r="J554" s="18">
        <v>0</v>
      </c>
      <c r="K554" s="66">
        <v>80</v>
      </c>
      <c r="L554" s="18">
        <v>0</v>
      </c>
      <c r="M554" s="18">
        <f t="shared" si="68"/>
        <v>0</v>
      </c>
      <c r="N554" s="66">
        <v>72</v>
      </c>
      <c r="O554" s="66">
        <v>175</v>
      </c>
      <c r="P554" s="18">
        <v>0</v>
      </c>
      <c r="Q554" s="18">
        <f t="shared" si="69"/>
        <v>0</v>
      </c>
      <c r="R554" s="66">
        <v>25</v>
      </c>
      <c r="S554" s="66">
        <v>16</v>
      </c>
      <c r="T554" s="18">
        <v>0</v>
      </c>
      <c r="U554" s="18">
        <f t="shared" si="70"/>
        <v>4615</v>
      </c>
      <c r="V554" s="66">
        <v>133</v>
      </c>
      <c r="W554" s="66">
        <v>96</v>
      </c>
      <c r="X554" s="18">
        <v>0</v>
      </c>
      <c r="Y554" s="18">
        <f t="shared" si="71"/>
        <v>4615</v>
      </c>
      <c r="Z554" s="66">
        <v>115</v>
      </c>
      <c r="AA554" s="66">
        <v>300</v>
      </c>
      <c r="AB554" s="18">
        <v>0</v>
      </c>
      <c r="AC554" s="10">
        <f t="shared" si="72"/>
        <v>0</v>
      </c>
      <c r="AE554">
        <v>70</v>
      </c>
      <c r="AF554">
        <f t="shared" si="67"/>
        <v>0</v>
      </c>
    </row>
    <row r="555" spans="1:32">
      <c r="A555" s="17">
        <v>549</v>
      </c>
      <c r="B555" s="18" t="s">
        <v>1619</v>
      </c>
      <c r="C555" s="7" t="s">
        <v>1284</v>
      </c>
      <c r="D555" s="18" t="s">
        <v>27</v>
      </c>
      <c r="E555" s="18">
        <v>867</v>
      </c>
      <c r="F555" s="18">
        <v>80</v>
      </c>
      <c r="G555" s="18">
        <v>0</v>
      </c>
      <c r="H555" s="18">
        <v>0</v>
      </c>
      <c r="I555" s="18">
        <f t="shared" si="66"/>
        <v>80</v>
      </c>
      <c r="J555" s="18">
        <v>0</v>
      </c>
      <c r="K555" s="66">
        <v>80</v>
      </c>
      <c r="L555" s="18">
        <v>0</v>
      </c>
      <c r="M555" s="18">
        <f t="shared" si="68"/>
        <v>0</v>
      </c>
      <c r="N555" s="66">
        <v>68</v>
      </c>
      <c r="O555" s="66">
        <v>175</v>
      </c>
      <c r="P555" s="18">
        <v>0</v>
      </c>
      <c r="Q555" s="18">
        <f t="shared" si="69"/>
        <v>0</v>
      </c>
      <c r="R555" s="66">
        <v>31</v>
      </c>
      <c r="S555" s="66">
        <v>16</v>
      </c>
      <c r="T555" s="18">
        <v>0</v>
      </c>
      <c r="U555" s="18">
        <f t="shared" si="70"/>
        <v>867</v>
      </c>
      <c r="V555" s="66">
        <v>152</v>
      </c>
      <c r="W555" s="66">
        <v>96</v>
      </c>
      <c r="X555" s="18">
        <v>0</v>
      </c>
      <c r="Y555" s="18">
        <f t="shared" si="71"/>
        <v>867</v>
      </c>
      <c r="Z555" s="66">
        <v>25</v>
      </c>
      <c r="AA555" s="66">
        <v>300</v>
      </c>
      <c r="AB555" s="18">
        <v>0</v>
      </c>
      <c r="AC555" s="10">
        <f t="shared" si="72"/>
        <v>0</v>
      </c>
      <c r="AE555">
        <v>80</v>
      </c>
      <c r="AF555">
        <f t="shared" si="67"/>
        <v>0</v>
      </c>
    </row>
    <row r="556" spans="1:32">
      <c r="A556" s="17">
        <v>550</v>
      </c>
      <c r="B556" s="18" t="s">
        <v>1619</v>
      </c>
      <c r="C556" s="7" t="s">
        <v>1285</v>
      </c>
      <c r="D556" s="18" t="s">
        <v>27</v>
      </c>
      <c r="E556" s="18">
        <v>8119</v>
      </c>
      <c r="F556" s="18">
        <v>250</v>
      </c>
      <c r="G556" s="18">
        <v>0</v>
      </c>
      <c r="H556" s="18">
        <v>0</v>
      </c>
      <c r="I556" s="18">
        <f t="shared" si="66"/>
        <v>250</v>
      </c>
      <c r="J556" s="18">
        <v>0</v>
      </c>
      <c r="K556" s="66">
        <v>80</v>
      </c>
      <c r="L556" s="18">
        <v>0</v>
      </c>
      <c r="M556" s="18">
        <f t="shared" si="68"/>
        <v>8119</v>
      </c>
      <c r="N556" s="66">
        <v>187</v>
      </c>
      <c r="O556" s="66">
        <v>175</v>
      </c>
      <c r="P556" s="18">
        <v>0</v>
      </c>
      <c r="Q556" s="18">
        <f t="shared" si="69"/>
        <v>8119</v>
      </c>
      <c r="R556" s="66">
        <v>23</v>
      </c>
      <c r="S556" s="66">
        <v>16</v>
      </c>
      <c r="T556" s="18">
        <v>0</v>
      </c>
      <c r="U556" s="18">
        <f t="shared" si="70"/>
        <v>8119</v>
      </c>
      <c r="V556" s="66">
        <v>100</v>
      </c>
      <c r="W556" s="66">
        <v>96</v>
      </c>
      <c r="X556" s="18">
        <v>0</v>
      </c>
      <c r="Y556" s="18">
        <f t="shared" si="71"/>
        <v>8119</v>
      </c>
      <c r="Z556" s="66">
        <v>98</v>
      </c>
      <c r="AA556" s="66">
        <v>300</v>
      </c>
      <c r="AB556" s="18">
        <v>0</v>
      </c>
      <c r="AC556" s="10">
        <f t="shared" si="72"/>
        <v>0</v>
      </c>
      <c r="AE556">
        <v>250</v>
      </c>
      <c r="AF556">
        <f t="shared" si="67"/>
        <v>0</v>
      </c>
    </row>
    <row r="557" spans="1:32">
      <c r="A557" s="17">
        <v>551</v>
      </c>
      <c r="B557" s="18" t="s">
        <v>1619</v>
      </c>
      <c r="C557" s="7" t="s">
        <v>1286</v>
      </c>
      <c r="D557" s="18" t="s">
        <v>27</v>
      </c>
      <c r="E557" s="18">
        <v>3609</v>
      </c>
      <c r="F557" s="18">
        <v>80</v>
      </c>
      <c r="G557" s="18">
        <v>0</v>
      </c>
      <c r="H557" s="18">
        <v>0</v>
      </c>
      <c r="I557" s="18">
        <f t="shared" si="66"/>
        <v>80</v>
      </c>
      <c r="J557" s="18">
        <v>0</v>
      </c>
      <c r="K557" s="66">
        <v>80</v>
      </c>
      <c r="L557" s="18">
        <v>0</v>
      </c>
      <c r="M557" s="18">
        <f t="shared" si="68"/>
        <v>0</v>
      </c>
      <c r="N557" s="66">
        <v>67</v>
      </c>
      <c r="O557" s="66">
        <v>175</v>
      </c>
      <c r="P557" s="18">
        <v>0</v>
      </c>
      <c r="Q557" s="18">
        <f t="shared" si="69"/>
        <v>0</v>
      </c>
      <c r="R557" s="66">
        <v>20</v>
      </c>
      <c r="S557" s="66">
        <v>16</v>
      </c>
      <c r="T557" s="18">
        <v>0</v>
      </c>
      <c r="U557" s="18">
        <f t="shared" si="70"/>
        <v>3609</v>
      </c>
      <c r="V557" s="66">
        <v>96</v>
      </c>
      <c r="W557" s="66">
        <v>96</v>
      </c>
      <c r="X557" s="18">
        <v>0</v>
      </c>
      <c r="Y557" s="18">
        <f t="shared" si="71"/>
        <v>0</v>
      </c>
      <c r="Z557" s="66">
        <v>160</v>
      </c>
      <c r="AA557" s="66">
        <v>300</v>
      </c>
      <c r="AB557" s="18">
        <v>0</v>
      </c>
      <c r="AC557" s="10">
        <f t="shared" si="72"/>
        <v>0</v>
      </c>
      <c r="AE557">
        <v>80</v>
      </c>
      <c r="AF557">
        <f t="shared" si="67"/>
        <v>0</v>
      </c>
    </row>
    <row r="558" spans="1:32">
      <c r="A558" s="17">
        <v>552</v>
      </c>
      <c r="B558" s="18" t="s">
        <v>1619</v>
      </c>
      <c r="C558" s="7" t="s">
        <v>1287</v>
      </c>
      <c r="D558" s="18" t="s">
        <v>27</v>
      </c>
      <c r="E558" s="18">
        <v>6890</v>
      </c>
      <c r="F558" s="18">
        <v>42</v>
      </c>
      <c r="G558" s="18">
        <v>0</v>
      </c>
      <c r="H558" s="18">
        <v>0</v>
      </c>
      <c r="I558" s="18">
        <f t="shared" si="66"/>
        <v>42</v>
      </c>
      <c r="J558" s="18">
        <v>0</v>
      </c>
      <c r="K558" s="66">
        <v>80</v>
      </c>
      <c r="L558" s="18">
        <v>0</v>
      </c>
      <c r="M558" s="18">
        <f t="shared" si="68"/>
        <v>0</v>
      </c>
      <c r="N558" s="66">
        <v>135</v>
      </c>
      <c r="O558" s="66">
        <v>175</v>
      </c>
      <c r="P558" s="18">
        <v>0</v>
      </c>
      <c r="Q558" s="18">
        <f t="shared" si="69"/>
        <v>0</v>
      </c>
      <c r="R558" s="66">
        <v>200</v>
      </c>
      <c r="S558" s="66">
        <v>16</v>
      </c>
      <c r="T558" s="18">
        <v>0</v>
      </c>
      <c r="U558" s="18">
        <f t="shared" si="70"/>
        <v>6890</v>
      </c>
      <c r="V558" s="66">
        <v>366</v>
      </c>
      <c r="W558" s="66">
        <v>96</v>
      </c>
      <c r="X558" s="18">
        <v>0</v>
      </c>
      <c r="Y558" s="18">
        <f t="shared" si="71"/>
        <v>6890</v>
      </c>
      <c r="Z558" s="66">
        <v>242</v>
      </c>
      <c r="AA558" s="66">
        <v>300</v>
      </c>
      <c r="AB558" s="18">
        <v>0</v>
      </c>
      <c r="AC558" s="10">
        <f t="shared" si="72"/>
        <v>0</v>
      </c>
      <c r="AE558">
        <v>42</v>
      </c>
      <c r="AF558">
        <f t="shared" si="67"/>
        <v>0</v>
      </c>
    </row>
    <row r="559" spans="1:32">
      <c r="A559" s="17">
        <v>553</v>
      </c>
      <c r="B559" s="18" t="s">
        <v>1619</v>
      </c>
      <c r="C559" s="7" t="s">
        <v>1288</v>
      </c>
      <c r="D559" s="18" t="s">
        <v>27</v>
      </c>
      <c r="E559" s="18">
        <v>5048</v>
      </c>
      <c r="F559" s="18">
        <v>41</v>
      </c>
      <c r="G559" s="18">
        <v>0</v>
      </c>
      <c r="H559" s="18">
        <v>0</v>
      </c>
      <c r="I559" s="18">
        <f t="shared" si="66"/>
        <v>40</v>
      </c>
      <c r="J559" s="18">
        <v>1</v>
      </c>
      <c r="K559" s="66">
        <v>80</v>
      </c>
      <c r="L559" s="18">
        <v>0</v>
      </c>
      <c r="M559" s="18">
        <f t="shared" si="68"/>
        <v>0</v>
      </c>
      <c r="N559" s="66">
        <v>96</v>
      </c>
      <c r="O559" s="66">
        <v>175</v>
      </c>
      <c r="P559" s="18">
        <v>0</v>
      </c>
      <c r="Q559" s="18">
        <f t="shared" si="69"/>
        <v>0</v>
      </c>
      <c r="R559" s="66">
        <v>200</v>
      </c>
      <c r="S559" s="66">
        <v>16</v>
      </c>
      <c r="T559" s="18">
        <v>0</v>
      </c>
      <c r="U559" s="18">
        <f t="shared" si="70"/>
        <v>5048</v>
      </c>
      <c r="V559" s="66">
        <v>370</v>
      </c>
      <c r="W559" s="66">
        <v>96</v>
      </c>
      <c r="X559" s="18">
        <v>0</v>
      </c>
      <c r="Y559" s="18">
        <f t="shared" si="71"/>
        <v>5048</v>
      </c>
      <c r="Z559" s="66">
        <v>226</v>
      </c>
      <c r="AA559" s="66">
        <v>300</v>
      </c>
      <c r="AB559" s="18">
        <v>0</v>
      </c>
      <c r="AC559" s="10">
        <f t="shared" si="72"/>
        <v>0</v>
      </c>
      <c r="AE559">
        <v>41</v>
      </c>
      <c r="AF559">
        <f t="shared" si="67"/>
        <v>0</v>
      </c>
    </row>
    <row r="560" spans="1:32">
      <c r="A560" s="17">
        <v>554</v>
      </c>
      <c r="B560" s="18" t="s">
        <v>1619</v>
      </c>
      <c r="C560" s="7" t="s">
        <v>789</v>
      </c>
      <c r="D560" s="18" t="s">
        <v>27</v>
      </c>
      <c r="E560" s="18">
        <v>8427</v>
      </c>
      <c r="F560" s="18">
        <v>56</v>
      </c>
      <c r="G560" s="18">
        <v>0</v>
      </c>
      <c r="H560" s="18">
        <v>0</v>
      </c>
      <c r="I560" s="18">
        <f t="shared" si="66"/>
        <v>56</v>
      </c>
      <c r="J560" s="18">
        <v>0</v>
      </c>
      <c r="K560" s="66">
        <v>80</v>
      </c>
      <c r="L560" s="18">
        <v>0</v>
      </c>
      <c r="M560" s="18">
        <f t="shared" si="68"/>
        <v>0</v>
      </c>
      <c r="N560" s="66">
        <v>85</v>
      </c>
      <c r="O560" s="66">
        <v>175</v>
      </c>
      <c r="P560" s="18">
        <v>0</v>
      </c>
      <c r="Q560" s="18">
        <f t="shared" si="69"/>
        <v>0</v>
      </c>
      <c r="R560" s="66">
        <v>125</v>
      </c>
      <c r="S560" s="66">
        <v>16</v>
      </c>
      <c r="T560" s="18">
        <v>0</v>
      </c>
      <c r="U560" s="18">
        <f t="shared" si="70"/>
        <v>8427</v>
      </c>
      <c r="V560" s="66">
        <v>226</v>
      </c>
      <c r="W560" s="66">
        <v>96</v>
      </c>
      <c r="X560" s="18">
        <v>0</v>
      </c>
      <c r="Y560" s="18">
        <f t="shared" si="71"/>
        <v>8427</v>
      </c>
      <c r="Z560" s="66">
        <v>206</v>
      </c>
      <c r="AA560" s="66">
        <v>300</v>
      </c>
      <c r="AB560" s="18">
        <v>0</v>
      </c>
      <c r="AC560" s="10">
        <f t="shared" si="72"/>
        <v>0</v>
      </c>
      <c r="AE560">
        <v>56</v>
      </c>
      <c r="AF560">
        <f t="shared" si="67"/>
        <v>0</v>
      </c>
    </row>
    <row r="561" spans="1:32">
      <c r="A561" s="17">
        <v>555</v>
      </c>
      <c r="B561" s="18" t="s">
        <v>1619</v>
      </c>
      <c r="C561" s="7" t="s">
        <v>1289</v>
      </c>
      <c r="D561" s="18" t="s">
        <v>27</v>
      </c>
      <c r="E561" s="18">
        <v>5687</v>
      </c>
      <c r="F561" s="18">
        <v>72</v>
      </c>
      <c r="G561" s="18">
        <v>0</v>
      </c>
      <c r="H561" s="18">
        <v>0</v>
      </c>
      <c r="I561" s="18">
        <f t="shared" si="66"/>
        <v>72</v>
      </c>
      <c r="J561" s="18">
        <v>0</v>
      </c>
      <c r="K561" s="66">
        <v>80</v>
      </c>
      <c r="L561" s="18">
        <v>0</v>
      </c>
      <c r="M561" s="18">
        <f t="shared" si="68"/>
        <v>0</v>
      </c>
      <c r="N561" s="66">
        <v>145</v>
      </c>
      <c r="O561" s="66">
        <v>175</v>
      </c>
      <c r="P561" s="18">
        <v>0</v>
      </c>
      <c r="Q561" s="18">
        <f t="shared" si="69"/>
        <v>0</v>
      </c>
      <c r="R561" s="66">
        <v>158</v>
      </c>
      <c r="S561" s="66">
        <v>16</v>
      </c>
      <c r="T561" s="18">
        <v>0</v>
      </c>
      <c r="U561" s="18">
        <f t="shared" si="70"/>
        <v>5687</v>
      </c>
      <c r="V561" s="66">
        <v>379</v>
      </c>
      <c r="W561" s="66">
        <v>96</v>
      </c>
      <c r="X561" s="18">
        <v>0</v>
      </c>
      <c r="Y561" s="18">
        <f t="shared" si="71"/>
        <v>5687</v>
      </c>
      <c r="Z561" s="66">
        <v>279</v>
      </c>
      <c r="AA561" s="66">
        <v>300</v>
      </c>
      <c r="AB561" s="18">
        <v>0</v>
      </c>
      <c r="AC561" s="10">
        <f t="shared" si="72"/>
        <v>0</v>
      </c>
      <c r="AE561">
        <v>72</v>
      </c>
      <c r="AF561">
        <f t="shared" si="67"/>
        <v>0</v>
      </c>
    </row>
    <row r="562" spans="1:32">
      <c r="A562" s="17">
        <v>556</v>
      </c>
      <c r="B562" s="18" t="s">
        <v>1619</v>
      </c>
      <c r="C562" s="7" t="s">
        <v>1290</v>
      </c>
      <c r="D562" s="18" t="s">
        <v>27</v>
      </c>
      <c r="E562" s="18">
        <v>9370</v>
      </c>
      <c r="F562" s="18">
        <v>52</v>
      </c>
      <c r="G562" s="18">
        <v>0</v>
      </c>
      <c r="H562" s="18">
        <v>0</v>
      </c>
      <c r="I562" s="18">
        <f t="shared" si="66"/>
        <v>52</v>
      </c>
      <c r="J562" s="18">
        <v>0</v>
      </c>
      <c r="K562" s="66">
        <v>80</v>
      </c>
      <c r="L562" s="18">
        <v>0</v>
      </c>
      <c r="M562" s="18">
        <f t="shared" si="68"/>
        <v>0</v>
      </c>
      <c r="N562" s="66">
        <v>108</v>
      </c>
      <c r="O562" s="66">
        <v>175</v>
      </c>
      <c r="P562" s="18">
        <v>0</v>
      </c>
      <c r="Q562" s="18">
        <f t="shared" si="69"/>
        <v>0</v>
      </c>
      <c r="R562" s="66">
        <v>73</v>
      </c>
      <c r="S562" s="66">
        <v>16</v>
      </c>
      <c r="T562" s="18">
        <v>0</v>
      </c>
      <c r="U562" s="18">
        <f t="shared" si="70"/>
        <v>9370</v>
      </c>
      <c r="V562" s="66">
        <v>270</v>
      </c>
      <c r="W562" s="66">
        <v>96</v>
      </c>
      <c r="X562" s="18">
        <v>0</v>
      </c>
      <c r="Y562" s="18">
        <f t="shared" si="71"/>
        <v>9370</v>
      </c>
      <c r="Z562" s="66">
        <v>156</v>
      </c>
      <c r="AA562" s="66">
        <v>300</v>
      </c>
      <c r="AB562" s="18">
        <v>0</v>
      </c>
      <c r="AC562" s="10">
        <f t="shared" si="72"/>
        <v>0</v>
      </c>
      <c r="AE562">
        <v>52</v>
      </c>
      <c r="AF562">
        <f t="shared" si="67"/>
        <v>0</v>
      </c>
    </row>
    <row r="563" spans="1:32">
      <c r="A563" s="17">
        <v>557</v>
      </c>
      <c r="B563" s="18" t="s">
        <v>1619</v>
      </c>
      <c r="C563" s="7" t="s">
        <v>1291</v>
      </c>
      <c r="D563" s="18" t="s">
        <v>27</v>
      </c>
      <c r="E563" s="18">
        <v>5120</v>
      </c>
      <c r="F563" s="18">
        <v>70</v>
      </c>
      <c r="G563" s="18">
        <v>0</v>
      </c>
      <c r="H563" s="18">
        <v>0</v>
      </c>
      <c r="I563" s="18">
        <f t="shared" si="66"/>
        <v>70</v>
      </c>
      <c r="J563" s="18">
        <v>0</v>
      </c>
      <c r="K563" s="66">
        <v>80</v>
      </c>
      <c r="L563" s="18">
        <v>0</v>
      </c>
      <c r="M563" s="18">
        <f t="shared" si="68"/>
        <v>0</v>
      </c>
      <c r="N563" s="66">
        <v>113</v>
      </c>
      <c r="O563" s="66">
        <v>175</v>
      </c>
      <c r="P563" s="18">
        <v>0</v>
      </c>
      <c r="Q563" s="18">
        <f t="shared" si="69"/>
        <v>0</v>
      </c>
      <c r="R563" s="66">
        <v>4</v>
      </c>
      <c r="S563" s="66">
        <v>16</v>
      </c>
      <c r="T563" s="18">
        <v>0</v>
      </c>
      <c r="U563" s="18">
        <f t="shared" si="70"/>
        <v>0</v>
      </c>
      <c r="V563" s="66">
        <v>26</v>
      </c>
      <c r="W563" s="66">
        <v>96</v>
      </c>
      <c r="X563" s="18">
        <v>0</v>
      </c>
      <c r="Y563" s="18">
        <f t="shared" si="71"/>
        <v>0</v>
      </c>
      <c r="Z563" s="66">
        <v>414</v>
      </c>
      <c r="AA563" s="66">
        <v>300</v>
      </c>
      <c r="AB563" s="18">
        <v>0</v>
      </c>
      <c r="AC563" s="10">
        <f t="shared" si="72"/>
        <v>5120</v>
      </c>
      <c r="AE563">
        <v>70</v>
      </c>
      <c r="AF563">
        <f t="shared" si="67"/>
        <v>0</v>
      </c>
    </row>
    <row r="564" spans="1:32">
      <c r="A564" s="17">
        <v>558</v>
      </c>
      <c r="B564" s="18" t="s">
        <v>1619</v>
      </c>
      <c r="C564" s="7" t="s">
        <v>1292</v>
      </c>
      <c r="D564" s="18" t="s">
        <v>27</v>
      </c>
      <c r="E564" s="18">
        <v>5763</v>
      </c>
      <c r="F564" s="18">
        <v>73</v>
      </c>
      <c r="G564" s="18">
        <v>0</v>
      </c>
      <c r="H564" s="18">
        <v>0</v>
      </c>
      <c r="I564" s="18">
        <f t="shared" si="66"/>
        <v>73</v>
      </c>
      <c r="J564" s="18">
        <v>0</v>
      </c>
      <c r="K564" s="66">
        <v>80</v>
      </c>
      <c r="L564" s="18">
        <v>0</v>
      </c>
      <c r="M564" s="18">
        <f t="shared" si="68"/>
        <v>0</v>
      </c>
      <c r="N564" s="66">
        <v>132</v>
      </c>
      <c r="O564" s="66">
        <v>175</v>
      </c>
      <c r="P564" s="18">
        <v>0</v>
      </c>
      <c r="Q564" s="18">
        <f t="shared" si="69"/>
        <v>0</v>
      </c>
      <c r="R564" s="66">
        <v>4</v>
      </c>
      <c r="S564" s="66">
        <v>16</v>
      </c>
      <c r="T564" s="18">
        <v>0</v>
      </c>
      <c r="U564" s="18">
        <f t="shared" si="70"/>
        <v>0</v>
      </c>
      <c r="V564" s="66">
        <v>25</v>
      </c>
      <c r="W564" s="66">
        <v>96</v>
      </c>
      <c r="X564" s="18">
        <v>0</v>
      </c>
      <c r="Y564" s="18">
        <f t="shared" si="71"/>
        <v>0</v>
      </c>
      <c r="Z564" s="66">
        <v>384</v>
      </c>
      <c r="AA564" s="66">
        <v>300</v>
      </c>
      <c r="AB564" s="18">
        <v>0</v>
      </c>
      <c r="AC564" s="10">
        <f t="shared" si="72"/>
        <v>5763</v>
      </c>
      <c r="AE564">
        <v>73</v>
      </c>
      <c r="AF564">
        <f t="shared" si="67"/>
        <v>0</v>
      </c>
    </row>
    <row r="565" spans="1:32">
      <c r="A565" s="17">
        <v>559</v>
      </c>
      <c r="B565" s="18" t="s">
        <v>1619</v>
      </c>
      <c r="C565" s="7" t="s">
        <v>1293</v>
      </c>
      <c r="D565" s="18" t="s">
        <v>27</v>
      </c>
      <c r="E565" s="18">
        <v>6736</v>
      </c>
      <c r="F565" s="18">
        <v>64</v>
      </c>
      <c r="G565" s="18">
        <v>0</v>
      </c>
      <c r="H565" s="18">
        <v>0</v>
      </c>
      <c r="I565" s="18">
        <f t="shared" si="66"/>
        <v>64</v>
      </c>
      <c r="J565" s="18">
        <v>0</v>
      </c>
      <c r="K565" s="66">
        <v>80</v>
      </c>
      <c r="L565" s="18">
        <v>0</v>
      </c>
      <c r="M565" s="18">
        <f t="shared" si="68"/>
        <v>0</v>
      </c>
      <c r="N565" s="66">
        <v>118</v>
      </c>
      <c r="O565" s="66">
        <v>175</v>
      </c>
      <c r="P565" s="18">
        <v>0</v>
      </c>
      <c r="Q565" s="18">
        <f t="shared" si="69"/>
        <v>0</v>
      </c>
      <c r="R565" s="66">
        <v>3</v>
      </c>
      <c r="S565" s="66">
        <v>16</v>
      </c>
      <c r="T565" s="18">
        <v>0</v>
      </c>
      <c r="U565" s="18">
        <f t="shared" si="70"/>
        <v>0</v>
      </c>
      <c r="V565" s="66">
        <v>16</v>
      </c>
      <c r="W565" s="66">
        <v>96</v>
      </c>
      <c r="X565" s="18">
        <v>0</v>
      </c>
      <c r="Y565" s="18">
        <f t="shared" si="71"/>
        <v>0</v>
      </c>
      <c r="Z565" s="66">
        <v>459</v>
      </c>
      <c r="AA565" s="66">
        <v>300</v>
      </c>
      <c r="AB565" s="18">
        <v>0</v>
      </c>
      <c r="AC565" s="10">
        <f t="shared" si="72"/>
        <v>6736</v>
      </c>
      <c r="AE565">
        <v>64</v>
      </c>
      <c r="AF565">
        <f t="shared" si="67"/>
        <v>0</v>
      </c>
    </row>
    <row r="566" spans="1:32">
      <c r="A566" s="17">
        <v>560</v>
      </c>
      <c r="B566" s="18" t="s">
        <v>1619</v>
      </c>
      <c r="C566" s="7" t="s">
        <v>1294</v>
      </c>
      <c r="D566" s="18" t="s">
        <v>27</v>
      </c>
      <c r="E566" s="18">
        <v>6061</v>
      </c>
      <c r="F566" s="18">
        <v>34</v>
      </c>
      <c r="G566" s="18">
        <v>0</v>
      </c>
      <c r="H566" s="18">
        <v>0</v>
      </c>
      <c r="I566" s="18">
        <f t="shared" si="66"/>
        <v>33</v>
      </c>
      <c r="J566" s="18">
        <v>1</v>
      </c>
      <c r="K566" s="66">
        <v>80</v>
      </c>
      <c r="L566" s="18">
        <v>0</v>
      </c>
      <c r="M566" s="18">
        <f t="shared" si="68"/>
        <v>0</v>
      </c>
      <c r="N566" s="66">
        <v>156</v>
      </c>
      <c r="O566" s="66">
        <v>175</v>
      </c>
      <c r="P566" s="18">
        <v>0</v>
      </c>
      <c r="Q566" s="18">
        <f t="shared" si="69"/>
        <v>0</v>
      </c>
      <c r="R566" s="66">
        <v>258</v>
      </c>
      <c r="S566" s="66">
        <v>16</v>
      </c>
      <c r="T566" s="18">
        <v>0</v>
      </c>
      <c r="U566" s="18">
        <f t="shared" si="70"/>
        <v>6061</v>
      </c>
      <c r="V566" s="66">
        <v>660</v>
      </c>
      <c r="W566" s="66">
        <v>96</v>
      </c>
      <c r="X566" s="18">
        <v>0</v>
      </c>
      <c r="Y566" s="18">
        <f t="shared" si="71"/>
        <v>6061</v>
      </c>
      <c r="Z566" s="66">
        <v>224</v>
      </c>
      <c r="AA566" s="66">
        <v>300</v>
      </c>
      <c r="AB566" s="18">
        <v>0</v>
      </c>
      <c r="AC566" s="10">
        <f t="shared" si="72"/>
        <v>0</v>
      </c>
      <c r="AE566">
        <v>34</v>
      </c>
      <c r="AF566">
        <f t="shared" si="67"/>
        <v>0</v>
      </c>
    </row>
    <row r="567" spans="1:32">
      <c r="A567" s="17">
        <v>561</v>
      </c>
      <c r="B567" s="18" t="s">
        <v>1619</v>
      </c>
      <c r="C567" s="7" t="s">
        <v>1295</v>
      </c>
      <c r="D567" s="18" t="s">
        <v>27</v>
      </c>
      <c r="E567" s="18">
        <v>7735</v>
      </c>
      <c r="F567" s="18">
        <v>16</v>
      </c>
      <c r="G567" s="18">
        <v>0</v>
      </c>
      <c r="H567" s="18">
        <v>0</v>
      </c>
      <c r="I567" s="18">
        <f t="shared" si="66"/>
        <v>15</v>
      </c>
      <c r="J567" s="18">
        <v>1</v>
      </c>
      <c r="K567" s="66">
        <v>80</v>
      </c>
      <c r="L567" s="18">
        <v>0</v>
      </c>
      <c r="M567" s="18">
        <f t="shared" si="68"/>
        <v>0</v>
      </c>
      <c r="N567" s="66">
        <v>73</v>
      </c>
      <c r="O567" s="66">
        <v>175</v>
      </c>
      <c r="P567" s="18">
        <v>0</v>
      </c>
      <c r="Q567" s="18">
        <f t="shared" si="69"/>
        <v>0</v>
      </c>
      <c r="R567" s="66">
        <v>88</v>
      </c>
      <c r="S567" s="66">
        <v>16</v>
      </c>
      <c r="T567" s="18">
        <v>0</v>
      </c>
      <c r="U567" s="18">
        <f t="shared" si="70"/>
        <v>7735</v>
      </c>
      <c r="V567" s="66">
        <v>139</v>
      </c>
      <c r="W567" s="66">
        <v>96</v>
      </c>
      <c r="X567" s="18">
        <v>0</v>
      </c>
      <c r="Y567" s="18">
        <f t="shared" si="71"/>
        <v>7735</v>
      </c>
      <c r="Z567" s="66">
        <v>154</v>
      </c>
      <c r="AA567" s="66">
        <v>300</v>
      </c>
      <c r="AB567" s="18">
        <v>0</v>
      </c>
      <c r="AC567" s="10">
        <f t="shared" si="72"/>
        <v>0</v>
      </c>
      <c r="AE567">
        <v>16</v>
      </c>
      <c r="AF567">
        <f t="shared" si="67"/>
        <v>0</v>
      </c>
    </row>
    <row r="568" spans="1:32">
      <c r="A568" s="17">
        <v>562</v>
      </c>
      <c r="B568" s="18" t="s">
        <v>1619</v>
      </c>
      <c r="C568" s="7" t="s">
        <v>1296</v>
      </c>
      <c r="D568" s="18" t="s">
        <v>27</v>
      </c>
      <c r="E568" s="18">
        <v>5756</v>
      </c>
      <c r="F568" s="18">
        <v>28</v>
      </c>
      <c r="G568" s="18">
        <v>0</v>
      </c>
      <c r="H568" s="18">
        <v>0</v>
      </c>
      <c r="I568" s="18">
        <f t="shared" si="66"/>
        <v>27</v>
      </c>
      <c r="J568" s="18">
        <v>1</v>
      </c>
      <c r="K568" s="66">
        <v>80</v>
      </c>
      <c r="L568" s="18">
        <v>0</v>
      </c>
      <c r="M568" s="18">
        <f t="shared" si="68"/>
        <v>0</v>
      </c>
      <c r="N568" s="66">
        <v>60</v>
      </c>
      <c r="O568" s="66">
        <v>175</v>
      </c>
      <c r="P568" s="18">
        <v>0</v>
      </c>
      <c r="Q568" s="18">
        <f t="shared" si="69"/>
        <v>0</v>
      </c>
      <c r="R568" s="66">
        <v>170</v>
      </c>
      <c r="S568" s="66">
        <v>16</v>
      </c>
      <c r="T568" s="18">
        <v>0</v>
      </c>
      <c r="U568" s="18">
        <f t="shared" si="70"/>
        <v>5756</v>
      </c>
      <c r="V568" s="66">
        <v>652</v>
      </c>
      <c r="W568" s="66">
        <v>96</v>
      </c>
      <c r="X568" s="18">
        <v>0</v>
      </c>
      <c r="Y568" s="18">
        <f t="shared" si="71"/>
        <v>5756</v>
      </c>
      <c r="Z568" s="66">
        <v>259</v>
      </c>
      <c r="AA568" s="66">
        <v>300</v>
      </c>
      <c r="AB568" s="18">
        <v>0</v>
      </c>
      <c r="AC568" s="10">
        <f t="shared" si="72"/>
        <v>0</v>
      </c>
      <c r="AE568">
        <v>28</v>
      </c>
      <c r="AF568">
        <f t="shared" si="67"/>
        <v>0</v>
      </c>
    </row>
    <row r="569" spans="1:32">
      <c r="A569" s="17">
        <v>563</v>
      </c>
      <c r="B569" s="18" t="s">
        <v>1619</v>
      </c>
      <c r="C569" s="7" t="s">
        <v>1297</v>
      </c>
      <c r="D569" s="18" t="s">
        <v>27</v>
      </c>
      <c r="E569" s="18">
        <v>6675</v>
      </c>
      <c r="F569" s="18">
        <v>20</v>
      </c>
      <c r="G569" s="18">
        <v>0</v>
      </c>
      <c r="H569" s="18">
        <v>0</v>
      </c>
      <c r="I569" s="18">
        <f t="shared" si="66"/>
        <v>19</v>
      </c>
      <c r="J569" s="18">
        <v>1</v>
      </c>
      <c r="K569" s="66">
        <v>80</v>
      </c>
      <c r="L569" s="18">
        <v>0</v>
      </c>
      <c r="M569" s="18">
        <f t="shared" si="68"/>
        <v>0</v>
      </c>
      <c r="N569" s="66">
        <v>61</v>
      </c>
      <c r="O569" s="66">
        <v>175</v>
      </c>
      <c r="P569" s="18">
        <v>0</v>
      </c>
      <c r="Q569" s="18">
        <f t="shared" si="69"/>
        <v>0</v>
      </c>
      <c r="R569" s="66">
        <v>166</v>
      </c>
      <c r="S569" s="66">
        <v>16</v>
      </c>
      <c r="T569" s="18">
        <v>0</v>
      </c>
      <c r="U569" s="18">
        <f t="shared" si="70"/>
        <v>6675</v>
      </c>
      <c r="V569" s="66">
        <v>311</v>
      </c>
      <c r="W569" s="66">
        <v>96</v>
      </c>
      <c r="X569" s="18">
        <v>0</v>
      </c>
      <c r="Y569" s="18">
        <f t="shared" si="71"/>
        <v>6675</v>
      </c>
      <c r="Z569" s="66">
        <v>222</v>
      </c>
      <c r="AA569" s="66">
        <v>300</v>
      </c>
      <c r="AB569" s="18">
        <v>0</v>
      </c>
      <c r="AC569" s="10">
        <f t="shared" si="72"/>
        <v>0</v>
      </c>
      <c r="AE569">
        <v>20</v>
      </c>
      <c r="AF569">
        <f t="shared" si="67"/>
        <v>0</v>
      </c>
    </row>
    <row r="570" spans="1:32">
      <c r="A570" s="17">
        <v>564</v>
      </c>
      <c r="B570" s="18" t="s">
        <v>1619</v>
      </c>
      <c r="C570" s="7" t="s">
        <v>1298</v>
      </c>
      <c r="D570" s="18" t="s">
        <v>27</v>
      </c>
      <c r="E570" s="18">
        <v>5408</v>
      </c>
      <c r="F570" s="18">
        <v>29</v>
      </c>
      <c r="G570" s="18">
        <v>0</v>
      </c>
      <c r="H570" s="18">
        <v>0</v>
      </c>
      <c r="I570" s="18">
        <f t="shared" si="66"/>
        <v>28</v>
      </c>
      <c r="J570" s="18">
        <v>1</v>
      </c>
      <c r="K570" s="66">
        <v>80</v>
      </c>
      <c r="L570" s="18">
        <v>0</v>
      </c>
      <c r="M570" s="18">
        <f t="shared" si="68"/>
        <v>0</v>
      </c>
      <c r="N570" s="66">
        <v>63</v>
      </c>
      <c r="O570" s="66">
        <v>175</v>
      </c>
      <c r="P570" s="18">
        <v>0</v>
      </c>
      <c r="Q570" s="18">
        <f t="shared" si="69"/>
        <v>0</v>
      </c>
      <c r="R570" s="66">
        <v>72</v>
      </c>
      <c r="S570" s="66">
        <v>16</v>
      </c>
      <c r="T570" s="18">
        <v>0</v>
      </c>
      <c r="U570" s="18">
        <f t="shared" si="70"/>
        <v>5408</v>
      </c>
      <c r="V570" s="66">
        <v>202</v>
      </c>
      <c r="W570" s="66">
        <v>96</v>
      </c>
      <c r="X570" s="18">
        <v>0</v>
      </c>
      <c r="Y570" s="18">
        <f t="shared" si="71"/>
        <v>5408</v>
      </c>
      <c r="Z570" s="66">
        <v>283</v>
      </c>
      <c r="AA570" s="66">
        <v>300</v>
      </c>
      <c r="AB570" s="18">
        <v>0</v>
      </c>
      <c r="AC570" s="10">
        <f t="shared" si="72"/>
        <v>0</v>
      </c>
      <c r="AE570">
        <v>29</v>
      </c>
      <c r="AF570">
        <f t="shared" si="67"/>
        <v>0</v>
      </c>
    </row>
    <row r="571" spans="1:32">
      <c r="A571" s="17">
        <v>565</v>
      </c>
      <c r="B571" s="18" t="s">
        <v>1619</v>
      </c>
      <c r="C571" s="7" t="s">
        <v>1299</v>
      </c>
      <c r="D571" s="18" t="s">
        <v>27</v>
      </c>
      <c r="E571" s="18">
        <v>5748</v>
      </c>
      <c r="F571" s="18">
        <v>18</v>
      </c>
      <c r="G571" s="18">
        <v>0</v>
      </c>
      <c r="H571" s="18">
        <v>0</v>
      </c>
      <c r="I571" s="18">
        <f t="shared" si="66"/>
        <v>18</v>
      </c>
      <c r="J571" s="18">
        <v>0</v>
      </c>
      <c r="K571" s="66">
        <v>80</v>
      </c>
      <c r="L571" s="18">
        <v>0</v>
      </c>
      <c r="M571" s="18">
        <f t="shared" si="68"/>
        <v>0</v>
      </c>
      <c r="N571" s="66">
        <v>39</v>
      </c>
      <c r="O571" s="66">
        <v>175</v>
      </c>
      <c r="P571" s="18">
        <v>0</v>
      </c>
      <c r="Q571" s="18">
        <f t="shared" si="69"/>
        <v>0</v>
      </c>
      <c r="R571" s="66">
        <v>11</v>
      </c>
      <c r="S571" s="66">
        <v>16</v>
      </c>
      <c r="T571" s="18">
        <v>0</v>
      </c>
      <c r="U571" s="18">
        <f t="shared" si="70"/>
        <v>0</v>
      </c>
      <c r="V571" s="66">
        <v>48</v>
      </c>
      <c r="W571" s="66">
        <v>96</v>
      </c>
      <c r="X571" s="18">
        <v>0</v>
      </c>
      <c r="Y571" s="18">
        <f t="shared" si="71"/>
        <v>0</v>
      </c>
      <c r="Z571" s="66">
        <v>107</v>
      </c>
      <c r="AA571" s="66">
        <v>300</v>
      </c>
      <c r="AB571" s="18">
        <v>0</v>
      </c>
      <c r="AC571" s="10">
        <f t="shared" si="72"/>
        <v>0</v>
      </c>
      <c r="AE571">
        <v>18</v>
      </c>
      <c r="AF571">
        <f t="shared" si="67"/>
        <v>0</v>
      </c>
    </row>
    <row r="572" spans="1:32">
      <c r="A572" s="17">
        <v>566</v>
      </c>
      <c r="B572" s="18" t="s">
        <v>1619</v>
      </c>
      <c r="C572" s="7" t="s">
        <v>1237</v>
      </c>
      <c r="D572" s="18" t="s">
        <v>27</v>
      </c>
      <c r="E572" s="18">
        <v>7583</v>
      </c>
      <c r="F572" s="18">
        <v>41</v>
      </c>
      <c r="G572" s="18">
        <v>0</v>
      </c>
      <c r="H572" s="18">
        <v>0</v>
      </c>
      <c r="I572" s="18">
        <f t="shared" si="66"/>
        <v>41</v>
      </c>
      <c r="J572" s="18">
        <v>0</v>
      </c>
      <c r="K572" s="66">
        <v>80</v>
      </c>
      <c r="L572" s="18">
        <v>0</v>
      </c>
      <c r="M572" s="18">
        <f t="shared" si="68"/>
        <v>0</v>
      </c>
      <c r="N572" s="66">
        <v>61</v>
      </c>
      <c r="O572" s="66">
        <v>175</v>
      </c>
      <c r="P572" s="18">
        <v>0</v>
      </c>
      <c r="Q572" s="18">
        <f t="shared" si="69"/>
        <v>0</v>
      </c>
      <c r="R572" s="66">
        <v>4</v>
      </c>
      <c r="S572" s="66">
        <v>16</v>
      </c>
      <c r="T572" s="18">
        <v>0</v>
      </c>
      <c r="U572" s="18">
        <f t="shared" si="70"/>
        <v>0</v>
      </c>
      <c r="V572" s="66">
        <v>19</v>
      </c>
      <c r="W572" s="66">
        <v>96</v>
      </c>
      <c r="X572" s="18">
        <v>0</v>
      </c>
      <c r="Y572" s="18">
        <f t="shared" si="71"/>
        <v>0</v>
      </c>
      <c r="Z572" s="66">
        <v>127</v>
      </c>
      <c r="AA572" s="66">
        <v>300</v>
      </c>
      <c r="AB572" s="18">
        <v>0</v>
      </c>
      <c r="AC572" s="10">
        <f t="shared" si="72"/>
        <v>0</v>
      </c>
      <c r="AE572">
        <v>41</v>
      </c>
      <c r="AF572">
        <f t="shared" si="67"/>
        <v>0</v>
      </c>
    </row>
    <row r="573" spans="1:32">
      <c r="A573" s="17">
        <v>567</v>
      </c>
      <c r="B573" s="18" t="s">
        <v>1619</v>
      </c>
      <c r="C573" s="7" t="s">
        <v>1300</v>
      </c>
      <c r="D573" s="18" t="s">
        <v>27</v>
      </c>
      <c r="E573" s="18">
        <v>7728</v>
      </c>
      <c r="F573" s="18">
        <v>52</v>
      </c>
      <c r="G573" s="18">
        <v>0</v>
      </c>
      <c r="H573" s="18">
        <v>0</v>
      </c>
      <c r="I573" s="18">
        <f t="shared" si="66"/>
        <v>52</v>
      </c>
      <c r="J573" s="18">
        <v>0</v>
      </c>
      <c r="K573" s="66">
        <v>80</v>
      </c>
      <c r="L573" s="18">
        <v>0</v>
      </c>
      <c r="M573" s="18">
        <f t="shared" si="68"/>
        <v>0</v>
      </c>
      <c r="N573" s="66">
        <v>157</v>
      </c>
      <c r="O573" s="66">
        <v>175</v>
      </c>
      <c r="P573" s="18">
        <v>0</v>
      </c>
      <c r="Q573" s="18">
        <f t="shared" si="69"/>
        <v>0</v>
      </c>
      <c r="R573" s="66">
        <v>155</v>
      </c>
      <c r="S573" s="66">
        <v>16</v>
      </c>
      <c r="T573" s="18">
        <v>0</v>
      </c>
      <c r="U573" s="18">
        <f t="shared" si="70"/>
        <v>7728</v>
      </c>
      <c r="V573" s="66">
        <v>287</v>
      </c>
      <c r="W573" s="66">
        <v>96</v>
      </c>
      <c r="X573" s="18">
        <v>0</v>
      </c>
      <c r="Y573" s="18">
        <f t="shared" si="71"/>
        <v>7728</v>
      </c>
      <c r="Z573" s="66">
        <v>398</v>
      </c>
      <c r="AA573" s="66">
        <v>300</v>
      </c>
      <c r="AB573" s="18">
        <v>0</v>
      </c>
      <c r="AC573" s="10">
        <f t="shared" si="72"/>
        <v>7728</v>
      </c>
      <c r="AE573">
        <v>52</v>
      </c>
      <c r="AF573">
        <f t="shared" si="67"/>
        <v>0</v>
      </c>
    </row>
    <row r="574" spans="1:32">
      <c r="A574" s="17">
        <v>568</v>
      </c>
      <c r="B574" s="18" t="s">
        <v>1619</v>
      </c>
      <c r="C574" s="7" t="s">
        <v>1301</v>
      </c>
      <c r="D574" s="18" t="s">
        <v>27</v>
      </c>
      <c r="E574" s="18">
        <v>6990</v>
      </c>
      <c r="F574" s="18">
        <v>24</v>
      </c>
      <c r="G574" s="18">
        <v>0</v>
      </c>
      <c r="H574" s="18">
        <v>0</v>
      </c>
      <c r="I574" s="18">
        <f t="shared" si="66"/>
        <v>24</v>
      </c>
      <c r="J574" s="18">
        <v>0</v>
      </c>
      <c r="K574" s="66">
        <v>80</v>
      </c>
      <c r="L574" s="18">
        <v>0</v>
      </c>
      <c r="M574" s="18">
        <f t="shared" si="68"/>
        <v>0</v>
      </c>
      <c r="N574" s="66">
        <v>97</v>
      </c>
      <c r="O574" s="66">
        <v>175</v>
      </c>
      <c r="P574" s="18">
        <v>0</v>
      </c>
      <c r="Q574" s="18">
        <f t="shared" si="69"/>
        <v>0</v>
      </c>
      <c r="R574" s="66">
        <v>165</v>
      </c>
      <c r="S574" s="66">
        <v>16</v>
      </c>
      <c r="T574" s="18">
        <v>0</v>
      </c>
      <c r="U574" s="18">
        <f t="shared" si="70"/>
        <v>6990</v>
      </c>
      <c r="V574" s="66">
        <v>461</v>
      </c>
      <c r="W574" s="66">
        <v>96</v>
      </c>
      <c r="X574" s="18">
        <v>0</v>
      </c>
      <c r="Y574" s="18">
        <f t="shared" si="71"/>
        <v>6990</v>
      </c>
      <c r="Z574" s="66">
        <v>324</v>
      </c>
      <c r="AA574" s="66">
        <v>300</v>
      </c>
      <c r="AB574" s="18">
        <v>0</v>
      </c>
      <c r="AC574" s="10">
        <f t="shared" si="72"/>
        <v>6990</v>
      </c>
      <c r="AE574">
        <v>24</v>
      </c>
      <c r="AF574">
        <f t="shared" si="67"/>
        <v>0</v>
      </c>
    </row>
    <row r="575" spans="1:32">
      <c r="A575" s="17">
        <v>569</v>
      </c>
      <c r="B575" s="18" t="s">
        <v>1619</v>
      </c>
      <c r="C575" s="7" t="s">
        <v>1302</v>
      </c>
      <c r="D575" s="18" t="s">
        <v>27</v>
      </c>
      <c r="E575" s="18">
        <v>8763</v>
      </c>
      <c r="F575" s="18">
        <v>72</v>
      </c>
      <c r="G575" s="18">
        <v>0</v>
      </c>
      <c r="H575" s="18">
        <v>0</v>
      </c>
      <c r="I575" s="18">
        <f t="shared" si="66"/>
        <v>71</v>
      </c>
      <c r="J575" s="18">
        <v>1</v>
      </c>
      <c r="K575" s="66">
        <v>80</v>
      </c>
      <c r="L575" s="18">
        <v>0</v>
      </c>
      <c r="M575" s="18">
        <f t="shared" si="68"/>
        <v>0</v>
      </c>
      <c r="N575" s="66">
        <v>209</v>
      </c>
      <c r="O575" s="66">
        <v>175</v>
      </c>
      <c r="P575" s="18">
        <v>0</v>
      </c>
      <c r="Q575" s="18">
        <f t="shared" si="69"/>
        <v>8763</v>
      </c>
      <c r="R575" s="66">
        <v>179</v>
      </c>
      <c r="S575" s="66">
        <v>16</v>
      </c>
      <c r="T575" s="18">
        <v>0</v>
      </c>
      <c r="U575" s="18">
        <f t="shared" si="70"/>
        <v>8763</v>
      </c>
      <c r="V575" s="66">
        <v>340</v>
      </c>
      <c r="W575" s="66">
        <v>96</v>
      </c>
      <c r="X575" s="18">
        <v>0</v>
      </c>
      <c r="Y575" s="18">
        <f t="shared" si="71"/>
        <v>8763</v>
      </c>
      <c r="Z575" s="66">
        <v>373</v>
      </c>
      <c r="AA575" s="66">
        <v>300</v>
      </c>
      <c r="AB575" s="18">
        <v>0</v>
      </c>
      <c r="AC575" s="10">
        <f t="shared" si="72"/>
        <v>8763</v>
      </c>
      <c r="AE575">
        <v>72</v>
      </c>
      <c r="AF575">
        <f t="shared" si="67"/>
        <v>0</v>
      </c>
    </row>
    <row r="576" spans="1:32">
      <c r="A576" s="17">
        <v>570</v>
      </c>
      <c r="B576" s="18" t="s">
        <v>1619</v>
      </c>
      <c r="C576" s="7" t="s">
        <v>1303</v>
      </c>
      <c r="D576" s="18" t="s">
        <v>27</v>
      </c>
      <c r="E576" s="18">
        <v>10670</v>
      </c>
      <c r="F576" s="18">
        <v>69</v>
      </c>
      <c r="G576" s="18">
        <v>0</v>
      </c>
      <c r="H576" s="18">
        <v>0</v>
      </c>
      <c r="I576" s="18">
        <f t="shared" si="66"/>
        <v>69</v>
      </c>
      <c r="J576" s="18">
        <v>0</v>
      </c>
      <c r="K576" s="66">
        <v>80</v>
      </c>
      <c r="L576" s="18">
        <v>0</v>
      </c>
      <c r="M576" s="18">
        <f t="shared" si="68"/>
        <v>0</v>
      </c>
      <c r="N576" s="66">
        <v>120</v>
      </c>
      <c r="O576" s="66">
        <v>175</v>
      </c>
      <c r="P576" s="18">
        <v>0</v>
      </c>
      <c r="Q576" s="18">
        <f t="shared" si="69"/>
        <v>0</v>
      </c>
      <c r="R576" s="66">
        <v>13</v>
      </c>
      <c r="S576" s="66">
        <v>16</v>
      </c>
      <c r="T576" s="18">
        <v>0</v>
      </c>
      <c r="U576" s="18">
        <f t="shared" si="70"/>
        <v>0</v>
      </c>
      <c r="V576" s="66">
        <v>63</v>
      </c>
      <c r="W576" s="66">
        <v>96</v>
      </c>
      <c r="X576" s="18">
        <v>0</v>
      </c>
      <c r="Y576" s="18">
        <f t="shared" si="71"/>
        <v>0</v>
      </c>
      <c r="Z576" s="66">
        <v>555</v>
      </c>
      <c r="AA576" s="66">
        <v>300</v>
      </c>
      <c r="AB576" s="18">
        <v>0</v>
      </c>
      <c r="AC576" s="10">
        <f t="shared" si="72"/>
        <v>10670</v>
      </c>
      <c r="AE576">
        <v>69</v>
      </c>
      <c r="AF576">
        <f t="shared" si="67"/>
        <v>0</v>
      </c>
    </row>
    <row r="577" spans="1:32">
      <c r="A577" s="17">
        <v>571</v>
      </c>
      <c r="B577" s="18" t="s">
        <v>1619</v>
      </c>
      <c r="C577" s="7" t="s">
        <v>1304</v>
      </c>
      <c r="D577" s="18" t="s">
        <v>27</v>
      </c>
      <c r="E577" s="18">
        <v>10061</v>
      </c>
      <c r="F577" s="18">
        <v>39</v>
      </c>
      <c r="G577" s="18">
        <v>0</v>
      </c>
      <c r="H577" s="18">
        <v>0</v>
      </c>
      <c r="I577" s="18">
        <f t="shared" si="66"/>
        <v>39</v>
      </c>
      <c r="J577" s="18">
        <v>0</v>
      </c>
      <c r="K577" s="66">
        <v>80</v>
      </c>
      <c r="L577" s="18">
        <v>0</v>
      </c>
      <c r="M577" s="18">
        <f t="shared" si="68"/>
        <v>0</v>
      </c>
      <c r="N577" s="66">
        <v>83</v>
      </c>
      <c r="O577" s="66">
        <v>175</v>
      </c>
      <c r="P577" s="18">
        <v>0</v>
      </c>
      <c r="Q577" s="18">
        <f t="shared" si="69"/>
        <v>0</v>
      </c>
      <c r="R577" s="66">
        <v>6</v>
      </c>
      <c r="S577" s="66">
        <v>16</v>
      </c>
      <c r="T577" s="18">
        <v>0</v>
      </c>
      <c r="U577" s="18">
        <f t="shared" si="70"/>
        <v>0</v>
      </c>
      <c r="V577" s="66">
        <v>24</v>
      </c>
      <c r="W577" s="66">
        <v>96</v>
      </c>
      <c r="X577" s="18">
        <v>0</v>
      </c>
      <c r="Y577" s="18">
        <f t="shared" si="71"/>
        <v>0</v>
      </c>
      <c r="Z577" s="66">
        <v>262</v>
      </c>
      <c r="AA577" s="66">
        <v>300</v>
      </c>
      <c r="AB577" s="18">
        <v>0</v>
      </c>
      <c r="AC577" s="10">
        <f t="shared" si="72"/>
        <v>0</v>
      </c>
      <c r="AE577">
        <v>39</v>
      </c>
      <c r="AF577">
        <f t="shared" si="67"/>
        <v>0</v>
      </c>
    </row>
    <row r="578" spans="1:32">
      <c r="A578" s="17">
        <v>572</v>
      </c>
      <c r="B578" s="18" t="s">
        <v>1619</v>
      </c>
      <c r="C578" s="7" t="s">
        <v>1305</v>
      </c>
      <c r="D578" s="18" t="s">
        <v>27</v>
      </c>
      <c r="E578" s="18">
        <v>10428</v>
      </c>
      <c r="F578" s="18">
        <v>30</v>
      </c>
      <c r="G578" s="18">
        <v>0</v>
      </c>
      <c r="H578" s="18">
        <v>0</v>
      </c>
      <c r="I578" s="18">
        <f t="shared" si="66"/>
        <v>30</v>
      </c>
      <c r="J578" s="18">
        <v>0</v>
      </c>
      <c r="K578" s="66">
        <v>80</v>
      </c>
      <c r="L578" s="18">
        <v>0</v>
      </c>
      <c r="M578" s="18">
        <f t="shared" si="68"/>
        <v>0</v>
      </c>
      <c r="N578" s="66">
        <v>55</v>
      </c>
      <c r="O578" s="66">
        <v>175</v>
      </c>
      <c r="P578" s="18">
        <v>0</v>
      </c>
      <c r="Q578" s="18">
        <f t="shared" si="69"/>
        <v>0</v>
      </c>
      <c r="R578" s="66">
        <v>4</v>
      </c>
      <c r="S578" s="66">
        <v>16</v>
      </c>
      <c r="T578" s="18">
        <v>0</v>
      </c>
      <c r="U578" s="18">
        <f t="shared" si="70"/>
        <v>0</v>
      </c>
      <c r="V578" s="66">
        <v>19</v>
      </c>
      <c r="W578" s="66">
        <v>96</v>
      </c>
      <c r="X578" s="18">
        <v>0</v>
      </c>
      <c r="Y578" s="18">
        <f t="shared" si="71"/>
        <v>0</v>
      </c>
      <c r="Z578" s="66">
        <v>128</v>
      </c>
      <c r="AA578" s="66">
        <v>300</v>
      </c>
      <c r="AB578" s="18">
        <v>0</v>
      </c>
      <c r="AC578" s="10">
        <f t="shared" si="72"/>
        <v>0</v>
      </c>
      <c r="AE578">
        <v>30</v>
      </c>
      <c r="AF578">
        <f t="shared" si="67"/>
        <v>0</v>
      </c>
    </row>
    <row r="579" spans="1:32">
      <c r="A579" s="17">
        <v>573</v>
      </c>
      <c r="B579" s="18" t="s">
        <v>1619</v>
      </c>
      <c r="C579" s="7" t="s">
        <v>1306</v>
      </c>
      <c r="D579" s="18" t="s">
        <v>27</v>
      </c>
      <c r="E579" s="18">
        <v>3270</v>
      </c>
      <c r="F579" s="18">
        <v>21</v>
      </c>
      <c r="G579" s="18">
        <v>0</v>
      </c>
      <c r="H579" s="18">
        <v>0</v>
      </c>
      <c r="I579" s="18">
        <f t="shared" ref="I579:I642" si="73">F579-J579</f>
        <v>21</v>
      </c>
      <c r="J579" s="18">
        <v>0</v>
      </c>
      <c r="K579" s="66">
        <v>80</v>
      </c>
      <c r="L579" s="18">
        <v>0</v>
      </c>
      <c r="M579" s="18">
        <f t="shared" si="68"/>
        <v>0</v>
      </c>
      <c r="N579" s="66">
        <v>47</v>
      </c>
      <c r="O579" s="66">
        <v>175</v>
      </c>
      <c r="P579" s="18">
        <v>0</v>
      </c>
      <c r="Q579" s="18">
        <f t="shared" si="69"/>
        <v>0</v>
      </c>
      <c r="R579" s="66">
        <v>6</v>
      </c>
      <c r="S579" s="66">
        <v>16</v>
      </c>
      <c r="T579" s="18">
        <v>0</v>
      </c>
      <c r="U579" s="18">
        <f t="shared" si="70"/>
        <v>0</v>
      </c>
      <c r="V579" s="66">
        <v>24</v>
      </c>
      <c r="W579" s="66">
        <v>96</v>
      </c>
      <c r="X579" s="18">
        <v>0</v>
      </c>
      <c r="Y579" s="18">
        <f t="shared" si="71"/>
        <v>0</v>
      </c>
      <c r="Z579" s="66">
        <v>222</v>
      </c>
      <c r="AA579" s="66">
        <v>300</v>
      </c>
      <c r="AB579" s="18">
        <v>0</v>
      </c>
      <c r="AC579" s="10">
        <f t="shared" si="72"/>
        <v>0</v>
      </c>
      <c r="AE579">
        <v>21</v>
      </c>
      <c r="AF579">
        <f t="shared" si="67"/>
        <v>0</v>
      </c>
    </row>
    <row r="580" spans="1:32">
      <c r="A580" s="17">
        <v>574</v>
      </c>
      <c r="B580" s="18" t="s">
        <v>1619</v>
      </c>
      <c r="C580" s="7" t="s">
        <v>1307</v>
      </c>
      <c r="D580" s="18" t="s">
        <v>27</v>
      </c>
      <c r="E580" s="18">
        <v>4310</v>
      </c>
      <c r="F580" s="18">
        <v>22</v>
      </c>
      <c r="G580" s="18">
        <v>0</v>
      </c>
      <c r="H580" s="18">
        <v>0</v>
      </c>
      <c r="I580" s="18">
        <f t="shared" si="73"/>
        <v>22</v>
      </c>
      <c r="J580" s="18">
        <v>0</v>
      </c>
      <c r="K580" s="66">
        <v>80</v>
      </c>
      <c r="L580" s="18">
        <v>0</v>
      </c>
      <c r="M580" s="18">
        <f t="shared" si="68"/>
        <v>0</v>
      </c>
      <c r="N580" s="66">
        <v>43</v>
      </c>
      <c r="O580" s="66">
        <v>175</v>
      </c>
      <c r="P580" s="18">
        <v>0</v>
      </c>
      <c r="Q580" s="18">
        <f t="shared" si="69"/>
        <v>0</v>
      </c>
      <c r="R580" s="66">
        <v>6</v>
      </c>
      <c r="S580" s="66">
        <v>16</v>
      </c>
      <c r="T580" s="18">
        <v>0</v>
      </c>
      <c r="U580" s="18">
        <f t="shared" si="70"/>
        <v>0</v>
      </c>
      <c r="V580" s="66">
        <v>24</v>
      </c>
      <c r="W580" s="66">
        <v>96</v>
      </c>
      <c r="X580" s="18">
        <v>0</v>
      </c>
      <c r="Y580" s="18">
        <f t="shared" si="71"/>
        <v>0</v>
      </c>
      <c r="Z580" s="66">
        <v>268</v>
      </c>
      <c r="AA580" s="66">
        <v>300</v>
      </c>
      <c r="AB580" s="18">
        <v>0</v>
      </c>
      <c r="AC580" s="10">
        <f t="shared" si="72"/>
        <v>0</v>
      </c>
      <c r="AE580">
        <v>22</v>
      </c>
      <c r="AF580">
        <f t="shared" si="67"/>
        <v>0</v>
      </c>
    </row>
    <row r="581" spans="1:32">
      <c r="A581" s="17">
        <v>575</v>
      </c>
      <c r="B581" s="18" t="s">
        <v>1619</v>
      </c>
      <c r="C581" s="7" t="s">
        <v>1308</v>
      </c>
      <c r="D581" s="18" t="s">
        <v>27</v>
      </c>
      <c r="E581" s="18">
        <v>6373</v>
      </c>
      <c r="F581" s="18">
        <v>29</v>
      </c>
      <c r="G581" s="18">
        <v>0</v>
      </c>
      <c r="H581" s="18">
        <v>0</v>
      </c>
      <c r="I581" s="18">
        <f t="shared" si="73"/>
        <v>29</v>
      </c>
      <c r="J581" s="18">
        <v>0</v>
      </c>
      <c r="K581" s="66">
        <v>80</v>
      </c>
      <c r="L581" s="18">
        <v>0</v>
      </c>
      <c r="M581" s="18">
        <f t="shared" si="68"/>
        <v>0</v>
      </c>
      <c r="N581" s="66">
        <v>49</v>
      </c>
      <c r="O581" s="66">
        <v>175</v>
      </c>
      <c r="P581" s="18">
        <v>0</v>
      </c>
      <c r="Q581" s="18">
        <f t="shared" si="69"/>
        <v>0</v>
      </c>
      <c r="R581" s="66">
        <v>9</v>
      </c>
      <c r="S581" s="66">
        <v>16</v>
      </c>
      <c r="T581" s="18">
        <v>0</v>
      </c>
      <c r="U581" s="18">
        <f t="shared" si="70"/>
        <v>0</v>
      </c>
      <c r="V581" s="66">
        <v>32</v>
      </c>
      <c r="W581" s="66">
        <v>96</v>
      </c>
      <c r="X581" s="18">
        <v>0</v>
      </c>
      <c r="Y581" s="18">
        <f t="shared" si="71"/>
        <v>0</v>
      </c>
      <c r="Z581" s="66">
        <v>173</v>
      </c>
      <c r="AA581" s="66">
        <v>300</v>
      </c>
      <c r="AB581" s="18">
        <v>0</v>
      </c>
      <c r="AC581" s="10">
        <f t="shared" si="72"/>
        <v>0</v>
      </c>
      <c r="AE581">
        <v>29</v>
      </c>
      <c r="AF581">
        <f t="shared" si="67"/>
        <v>0</v>
      </c>
    </row>
    <row r="582" spans="1:32">
      <c r="A582" s="17">
        <v>576</v>
      </c>
      <c r="B582" s="18" t="s">
        <v>1619</v>
      </c>
      <c r="C582" s="7" t="s">
        <v>1309</v>
      </c>
      <c r="D582" s="18" t="s">
        <v>27</v>
      </c>
      <c r="E582" s="18">
        <v>4316</v>
      </c>
      <c r="F582" s="18">
        <v>22</v>
      </c>
      <c r="G582" s="18">
        <v>0</v>
      </c>
      <c r="H582" s="18">
        <v>0</v>
      </c>
      <c r="I582" s="18">
        <f t="shared" si="73"/>
        <v>22</v>
      </c>
      <c r="J582" s="18">
        <v>0</v>
      </c>
      <c r="K582" s="66">
        <v>80</v>
      </c>
      <c r="L582" s="18">
        <v>0</v>
      </c>
      <c r="M582" s="18">
        <f t="shared" si="68"/>
        <v>0</v>
      </c>
      <c r="N582" s="66">
        <v>48</v>
      </c>
      <c r="O582" s="66">
        <v>175</v>
      </c>
      <c r="P582" s="18">
        <v>0</v>
      </c>
      <c r="Q582" s="18">
        <f t="shared" si="69"/>
        <v>0</v>
      </c>
      <c r="R582" s="66">
        <v>5</v>
      </c>
      <c r="S582" s="66">
        <v>16</v>
      </c>
      <c r="T582" s="18">
        <v>0</v>
      </c>
      <c r="U582" s="18">
        <f t="shared" si="70"/>
        <v>0</v>
      </c>
      <c r="V582" s="66">
        <v>18</v>
      </c>
      <c r="W582" s="66">
        <v>96</v>
      </c>
      <c r="X582" s="18">
        <v>0</v>
      </c>
      <c r="Y582" s="18">
        <f t="shared" si="71"/>
        <v>0</v>
      </c>
      <c r="Z582" s="66">
        <v>192</v>
      </c>
      <c r="AA582" s="66">
        <v>300</v>
      </c>
      <c r="AB582" s="18">
        <v>0</v>
      </c>
      <c r="AC582" s="10">
        <f t="shared" si="72"/>
        <v>0</v>
      </c>
      <c r="AE582">
        <v>22</v>
      </c>
      <c r="AF582">
        <f t="shared" si="67"/>
        <v>0</v>
      </c>
    </row>
    <row r="583" spans="1:32">
      <c r="A583" s="17">
        <v>577</v>
      </c>
      <c r="B583" s="18" t="s">
        <v>1619</v>
      </c>
      <c r="C583" s="7" t="s">
        <v>1310</v>
      </c>
      <c r="D583" s="18" t="s">
        <v>27</v>
      </c>
      <c r="E583" s="18">
        <v>4316</v>
      </c>
      <c r="F583" s="18">
        <v>56</v>
      </c>
      <c r="G583" s="18">
        <v>0</v>
      </c>
      <c r="H583" s="18">
        <v>0</v>
      </c>
      <c r="I583" s="18">
        <f t="shared" si="73"/>
        <v>56</v>
      </c>
      <c r="J583" s="18">
        <v>0</v>
      </c>
      <c r="K583" s="66">
        <v>80</v>
      </c>
      <c r="L583" s="18">
        <v>0</v>
      </c>
      <c r="M583" s="18">
        <f t="shared" si="68"/>
        <v>0</v>
      </c>
      <c r="N583" s="66">
        <v>85</v>
      </c>
      <c r="O583" s="66">
        <v>175</v>
      </c>
      <c r="P583" s="18">
        <v>0</v>
      </c>
      <c r="Q583" s="18">
        <f t="shared" si="69"/>
        <v>0</v>
      </c>
      <c r="R583" s="66">
        <v>6</v>
      </c>
      <c r="S583" s="66">
        <v>16</v>
      </c>
      <c r="T583" s="18">
        <v>0</v>
      </c>
      <c r="U583" s="18">
        <f t="shared" si="70"/>
        <v>0</v>
      </c>
      <c r="V583" s="66">
        <v>23</v>
      </c>
      <c r="W583" s="66">
        <v>96</v>
      </c>
      <c r="X583" s="18">
        <v>0</v>
      </c>
      <c r="Y583" s="18">
        <f t="shared" si="71"/>
        <v>0</v>
      </c>
      <c r="Z583" s="66">
        <v>364</v>
      </c>
      <c r="AA583" s="66">
        <v>300</v>
      </c>
      <c r="AB583" s="18">
        <v>0</v>
      </c>
      <c r="AC583" s="10">
        <f t="shared" si="72"/>
        <v>4316</v>
      </c>
      <c r="AE583">
        <v>56</v>
      </c>
      <c r="AF583">
        <f t="shared" si="67"/>
        <v>0</v>
      </c>
    </row>
    <row r="584" spans="1:32">
      <c r="A584" s="17">
        <v>578</v>
      </c>
      <c r="B584" s="18" t="s">
        <v>1619</v>
      </c>
      <c r="C584" s="7" t="s">
        <v>1311</v>
      </c>
      <c r="D584" s="18" t="s">
        <v>27</v>
      </c>
      <c r="E584" s="18">
        <v>4616</v>
      </c>
      <c r="F584" s="18">
        <v>31</v>
      </c>
      <c r="G584" s="18">
        <v>0</v>
      </c>
      <c r="H584" s="18">
        <v>0</v>
      </c>
      <c r="I584" s="18">
        <f t="shared" si="73"/>
        <v>31</v>
      </c>
      <c r="J584" s="18">
        <v>0</v>
      </c>
      <c r="K584" s="66">
        <v>80</v>
      </c>
      <c r="L584" s="18">
        <v>0</v>
      </c>
      <c r="M584" s="18">
        <f t="shared" si="68"/>
        <v>0</v>
      </c>
      <c r="N584" s="66">
        <v>55</v>
      </c>
      <c r="O584" s="66">
        <v>175</v>
      </c>
      <c r="P584" s="18">
        <v>0</v>
      </c>
      <c r="Q584" s="18">
        <f t="shared" si="69"/>
        <v>0</v>
      </c>
      <c r="R584" s="66">
        <v>9</v>
      </c>
      <c r="S584" s="66">
        <v>16</v>
      </c>
      <c r="T584" s="18">
        <v>0</v>
      </c>
      <c r="U584" s="18">
        <f t="shared" si="70"/>
        <v>0</v>
      </c>
      <c r="V584" s="66">
        <v>27</v>
      </c>
      <c r="W584" s="66">
        <v>96</v>
      </c>
      <c r="X584" s="18">
        <v>0</v>
      </c>
      <c r="Y584" s="18">
        <f t="shared" si="71"/>
        <v>0</v>
      </c>
      <c r="Z584" s="66">
        <v>315</v>
      </c>
      <c r="AA584" s="66">
        <v>300</v>
      </c>
      <c r="AB584" s="18">
        <v>0</v>
      </c>
      <c r="AC584" s="10">
        <f t="shared" si="72"/>
        <v>4616</v>
      </c>
      <c r="AE584">
        <v>31</v>
      </c>
      <c r="AF584">
        <f t="shared" ref="AF584:AF647" si="74">AE584-F584</f>
        <v>0</v>
      </c>
    </row>
    <row r="585" spans="1:32">
      <c r="A585" s="17">
        <v>579</v>
      </c>
      <c r="B585" s="18" t="s">
        <v>1619</v>
      </c>
      <c r="C585" s="7" t="s">
        <v>1312</v>
      </c>
      <c r="D585" s="18" t="s">
        <v>27</v>
      </c>
      <c r="E585" s="18">
        <v>5107</v>
      </c>
      <c r="F585" s="18">
        <v>45</v>
      </c>
      <c r="G585" s="18">
        <v>0</v>
      </c>
      <c r="H585" s="18">
        <v>0</v>
      </c>
      <c r="I585" s="18">
        <f t="shared" si="73"/>
        <v>45</v>
      </c>
      <c r="J585" s="18">
        <v>0</v>
      </c>
      <c r="K585" s="66">
        <v>80</v>
      </c>
      <c r="L585" s="18">
        <v>0</v>
      </c>
      <c r="M585" s="18">
        <f t="shared" si="68"/>
        <v>0</v>
      </c>
      <c r="N585" s="66">
        <v>83</v>
      </c>
      <c r="O585" s="66">
        <v>175</v>
      </c>
      <c r="P585" s="18">
        <v>0</v>
      </c>
      <c r="Q585" s="18">
        <f t="shared" si="69"/>
        <v>0</v>
      </c>
      <c r="R585" s="66">
        <v>8</v>
      </c>
      <c r="S585" s="66">
        <v>16</v>
      </c>
      <c r="T585" s="18">
        <v>0</v>
      </c>
      <c r="U585" s="18">
        <f t="shared" si="70"/>
        <v>0</v>
      </c>
      <c r="V585" s="66">
        <v>29</v>
      </c>
      <c r="W585" s="66">
        <v>96</v>
      </c>
      <c r="X585" s="18">
        <v>0</v>
      </c>
      <c r="Y585" s="18">
        <f t="shared" si="71"/>
        <v>0</v>
      </c>
      <c r="Z585" s="66">
        <v>217</v>
      </c>
      <c r="AA585" s="66">
        <v>300</v>
      </c>
      <c r="AB585" s="18">
        <v>0</v>
      </c>
      <c r="AC585" s="10">
        <f t="shared" si="72"/>
        <v>0</v>
      </c>
      <c r="AE585">
        <v>45</v>
      </c>
      <c r="AF585">
        <f t="shared" si="74"/>
        <v>0</v>
      </c>
    </row>
    <row r="586" spans="1:32">
      <c r="A586" s="17">
        <v>580</v>
      </c>
      <c r="B586" s="18" t="s">
        <v>1619</v>
      </c>
      <c r="C586" s="7" t="s">
        <v>1109</v>
      </c>
      <c r="D586" s="18" t="s">
        <v>27</v>
      </c>
      <c r="E586" s="18">
        <v>2302</v>
      </c>
      <c r="F586" s="18">
        <v>17</v>
      </c>
      <c r="G586" s="18">
        <v>0</v>
      </c>
      <c r="H586" s="18">
        <v>0</v>
      </c>
      <c r="I586" s="18">
        <f t="shared" si="73"/>
        <v>17</v>
      </c>
      <c r="J586" s="18">
        <v>0</v>
      </c>
      <c r="K586" s="66">
        <v>80</v>
      </c>
      <c r="L586" s="18">
        <v>0</v>
      </c>
      <c r="M586" s="18">
        <f t="shared" ref="M586:M649" si="75">IF((F586&gt;K586),E586,0)</f>
        <v>0</v>
      </c>
      <c r="N586" s="66">
        <v>49</v>
      </c>
      <c r="O586" s="66">
        <v>175</v>
      </c>
      <c r="P586" s="18">
        <v>0</v>
      </c>
      <c r="Q586" s="18">
        <f t="shared" ref="Q586:Q649" si="76">IF((N586&gt;O586),E586,0)</f>
        <v>0</v>
      </c>
      <c r="R586" s="66">
        <v>5</v>
      </c>
      <c r="S586" s="66">
        <v>16</v>
      </c>
      <c r="T586" s="18">
        <v>0</v>
      </c>
      <c r="U586" s="18">
        <f t="shared" ref="U586:U649" si="77">IF((R586&gt;S586),E586,0)</f>
        <v>0</v>
      </c>
      <c r="V586" s="66">
        <v>18</v>
      </c>
      <c r="W586" s="66">
        <v>96</v>
      </c>
      <c r="X586" s="18">
        <v>0</v>
      </c>
      <c r="Y586" s="18">
        <f t="shared" ref="Y586:Y649" si="78">IF((V586&gt;W586),E586,0)</f>
        <v>0</v>
      </c>
      <c r="Z586" s="66">
        <v>988</v>
      </c>
      <c r="AA586" s="66">
        <v>300</v>
      </c>
      <c r="AB586" s="18">
        <v>0</v>
      </c>
      <c r="AC586" s="10">
        <f t="shared" ref="AC586:AC649" si="79">IF((Z586&gt;AA586),E586,0)</f>
        <v>2302</v>
      </c>
      <c r="AE586">
        <v>17</v>
      </c>
      <c r="AF586">
        <f t="shared" si="74"/>
        <v>0</v>
      </c>
    </row>
    <row r="587" spans="1:32">
      <c r="A587" s="17">
        <v>581</v>
      </c>
      <c r="B587" s="18" t="s">
        <v>1619</v>
      </c>
      <c r="C587" s="7" t="s">
        <v>1313</v>
      </c>
      <c r="D587" s="18" t="s">
        <v>27</v>
      </c>
      <c r="E587" s="18">
        <v>4990</v>
      </c>
      <c r="F587" s="18">
        <v>27</v>
      </c>
      <c r="G587" s="18">
        <v>0</v>
      </c>
      <c r="H587" s="18">
        <v>0</v>
      </c>
      <c r="I587" s="18">
        <f t="shared" si="73"/>
        <v>27</v>
      </c>
      <c r="J587" s="18">
        <v>0</v>
      </c>
      <c r="K587" s="66">
        <v>80</v>
      </c>
      <c r="L587" s="18">
        <v>0</v>
      </c>
      <c r="M587" s="18">
        <f t="shared" si="75"/>
        <v>0</v>
      </c>
      <c r="N587" s="66">
        <v>86</v>
      </c>
      <c r="O587" s="66">
        <v>175</v>
      </c>
      <c r="P587" s="18">
        <v>0</v>
      </c>
      <c r="Q587" s="18">
        <f t="shared" si="76"/>
        <v>0</v>
      </c>
      <c r="R587" s="66">
        <v>4</v>
      </c>
      <c r="S587" s="66">
        <v>16</v>
      </c>
      <c r="T587" s="18">
        <v>0</v>
      </c>
      <c r="U587" s="18">
        <f t="shared" si="77"/>
        <v>0</v>
      </c>
      <c r="V587" s="66">
        <v>28</v>
      </c>
      <c r="W587" s="66">
        <v>96</v>
      </c>
      <c r="X587" s="18">
        <v>0</v>
      </c>
      <c r="Y587" s="18">
        <f t="shared" si="78"/>
        <v>0</v>
      </c>
      <c r="Z587" s="66">
        <v>327</v>
      </c>
      <c r="AA587" s="66">
        <v>300</v>
      </c>
      <c r="AB587" s="18">
        <v>0</v>
      </c>
      <c r="AC587" s="10">
        <f t="shared" si="79"/>
        <v>4990</v>
      </c>
      <c r="AE587">
        <v>27</v>
      </c>
      <c r="AF587">
        <f t="shared" si="74"/>
        <v>0</v>
      </c>
    </row>
    <row r="588" spans="1:32">
      <c r="A588" s="17">
        <v>582</v>
      </c>
      <c r="B588" s="18" t="s">
        <v>1619</v>
      </c>
      <c r="C588" s="7" t="s">
        <v>590</v>
      </c>
      <c r="D588" s="18" t="s">
        <v>27</v>
      </c>
      <c r="E588" s="18">
        <v>8504</v>
      </c>
      <c r="F588" s="18">
        <v>32</v>
      </c>
      <c r="G588" s="18">
        <v>0</v>
      </c>
      <c r="H588" s="18">
        <v>0</v>
      </c>
      <c r="I588" s="18">
        <f t="shared" si="73"/>
        <v>32</v>
      </c>
      <c r="J588" s="18">
        <v>0</v>
      </c>
      <c r="K588" s="66">
        <v>80</v>
      </c>
      <c r="L588" s="18">
        <v>0</v>
      </c>
      <c r="M588" s="18">
        <f t="shared" si="75"/>
        <v>0</v>
      </c>
      <c r="N588" s="66">
        <v>78</v>
      </c>
      <c r="O588" s="66">
        <v>175</v>
      </c>
      <c r="P588" s="18">
        <v>0</v>
      </c>
      <c r="Q588" s="18">
        <f t="shared" si="76"/>
        <v>0</v>
      </c>
      <c r="R588" s="66">
        <v>126</v>
      </c>
      <c r="S588" s="66">
        <v>16</v>
      </c>
      <c r="T588" s="18">
        <v>0</v>
      </c>
      <c r="U588" s="18">
        <f t="shared" si="77"/>
        <v>8504</v>
      </c>
      <c r="V588" s="66">
        <v>149</v>
      </c>
      <c r="W588" s="66">
        <v>96</v>
      </c>
      <c r="X588" s="18">
        <v>0</v>
      </c>
      <c r="Y588" s="18">
        <f t="shared" si="78"/>
        <v>8504</v>
      </c>
      <c r="Z588" s="66">
        <v>160</v>
      </c>
      <c r="AA588" s="66">
        <v>300</v>
      </c>
      <c r="AB588" s="18">
        <v>0</v>
      </c>
      <c r="AC588" s="10">
        <f t="shared" si="79"/>
        <v>0</v>
      </c>
      <c r="AE588">
        <v>32</v>
      </c>
      <c r="AF588">
        <f t="shared" si="74"/>
        <v>0</v>
      </c>
    </row>
    <row r="589" spans="1:32">
      <c r="A589" s="17">
        <v>583</v>
      </c>
      <c r="B589" s="18" t="s">
        <v>1619</v>
      </c>
      <c r="C589" s="7" t="s">
        <v>1314</v>
      </c>
      <c r="D589" s="18" t="s">
        <v>27</v>
      </c>
      <c r="E589" s="18">
        <v>356</v>
      </c>
      <c r="F589" s="18">
        <v>30</v>
      </c>
      <c r="G589" s="18">
        <v>0</v>
      </c>
      <c r="H589" s="18">
        <v>0</v>
      </c>
      <c r="I589" s="18">
        <f t="shared" si="73"/>
        <v>30</v>
      </c>
      <c r="J589" s="18">
        <v>0</v>
      </c>
      <c r="K589" s="66">
        <v>80</v>
      </c>
      <c r="L589" s="18">
        <v>0</v>
      </c>
      <c r="M589" s="18">
        <f t="shared" si="75"/>
        <v>0</v>
      </c>
      <c r="N589" s="66">
        <v>84</v>
      </c>
      <c r="O589" s="66">
        <v>175</v>
      </c>
      <c r="P589" s="18">
        <v>0</v>
      </c>
      <c r="Q589" s="18">
        <f t="shared" si="76"/>
        <v>0</v>
      </c>
      <c r="R589" s="66">
        <v>19</v>
      </c>
      <c r="S589" s="66">
        <v>16</v>
      </c>
      <c r="T589" s="18">
        <v>0</v>
      </c>
      <c r="U589" s="18">
        <f t="shared" si="77"/>
        <v>356</v>
      </c>
      <c r="V589" s="66">
        <v>85</v>
      </c>
      <c r="W589" s="66">
        <v>96</v>
      </c>
      <c r="X589" s="18">
        <v>0</v>
      </c>
      <c r="Y589" s="18">
        <f t="shared" si="78"/>
        <v>0</v>
      </c>
      <c r="Z589" s="66">
        <v>190</v>
      </c>
      <c r="AA589" s="66">
        <v>300</v>
      </c>
      <c r="AB589" s="18">
        <v>0</v>
      </c>
      <c r="AC589" s="10">
        <f t="shared" si="79"/>
        <v>0</v>
      </c>
      <c r="AE589">
        <v>30</v>
      </c>
      <c r="AF589">
        <f t="shared" si="74"/>
        <v>0</v>
      </c>
    </row>
    <row r="590" spans="1:32">
      <c r="A590" s="17">
        <v>584</v>
      </c>
      <c r="B590" s="18" t="s">
        <v>1619</v>
      </c>
      <c r="C590" s="7" t="s">
        <v>1274</v>
      </c>
      <c r="D590" s="18" t="s">
        <v>27</v>
      </c>
      <c r="E590" s="18">
        <v>11186</v>
      </c>
      <c r="F590" s="18">
        <v>34</v>
      </c>
      <c r="G590" s="18">
        <v>0</v>
      </c>
      <c r="H590" s="18">
        <v>0</v>
      </c>
      <c r="I590" s="18">
        <f t="shared" si="73"/>
        <v>34</v>
      </c>
      <c r="J590" s="18">
        <v>0</v>
      </c>
      <c r="K590" s="66">
        <v>80</v>
      </c>
      <c r="L590" s="18">
        <v>0</v>
      </c>
      <c r="M590" s="18">
        <f t="shared" si="75"/>
        <v>0</v>
      </c>
      <c r="N590" s="66">
        <v>74</v>
      </c>
      <c r="O590" s="66">
        <v>175</v>
      </c>
      <c r="P590" s="18">
        <v>0</v>
      </c>
      <c r="Q590" s="18">
        <f t="shared" si="76"/>
        <v>0</v>
      </c>
      <c r="R590" s="66">
        <v>132</v>
      </c>
      <c r="S590" s="66">
        <v>16</v>
      </c>
      <c r="T590" s="18">
        <v>0</v>
      </c>
      <c r="U590" s="18">
        <f t="shared" si="77"/>
        <v>11186</v>
      </c>
      <c r="V590" s="66">
        <v>149</v>
      </c>
      <c r="W590" s="66">
        <v>96</v>
      </c>
      <c r="X590" s="18">
        <v>0</v>
      </c>
      <c r="Y590" s="18">
        <f t="shared" si="78"/>
        <v>11186</v>
      </c>
      <c r="Z590" s="66">
        <v>167</v>
      </c>
      <c r="AA590" s="66">
        <v>300</v>
      </c>
      <c r="AB590" s="18">
        <v>0</v>
      </c>
      <c r="AC590" s="10">
        <f t="shared" si="79"/>
        <v>0</v>
      </c>
      <c r="AE590">
        <v>34</v>
      </c>
      <c r="AF590">
        <f t="shared" si="74"/>
        <v>0</v>
      </c>
    </row>
    <row r="591" spans="1:32">
      <c r="A591" s="17">
        <v>585</v>
      </c>
      <c r="B591" s="18" t="s">
        <v>1619</v>
      </c>
      <c r="C591" s="7" t="s">
        <v>1315</v>
      </c>
      <c r="D591" s="18" t="s">
        <v>27</v>
      </c>
      <c r="E591" s="18">
        <v>8763</v>
      </c>
      <c r="F591" s="18">
        <v>64</v>
      </c>
      <c r="G591" s="18">
        <v>0</v>
      </c>
      <c r="H591" s="18">
        <v>0</v>
      </c>
      <c r="I591" s="18">
        <f t="shared" si="73"/>
        <v>64</v>
      </c>
      <c r="J591" s="18">
        <v>0</v>
      </c>
      <c r="K591" s="66">
        <v>80</v>
      </c>
      <c r="L591" s="18">
        <v>0</v>
      </c>
      <c r="M591" s="18">
        <f t="shared" si="75"/>
        <v>0</v>
      </c>
      <c r="N591" s="66">
        <v>102</v>
      </c>
      <c r="O591" s="66">
        <v>175</v>
      </c>
      <c r="P591" s="18">
        <v>0</v>
      </c>
      <c r="Q591" s="18">
        <f t="shared" si="76"/>
        <v>0</v>
      </c>
      <c r="R591" s="66">
        <v>9</v>
      </c>
      <c r="S591" s="66">
        <v>16</v>
      </c>
      <c r="T591" s="18">
        <v>0</v>
      </c>
      <c r="U591" s="18">
        <f t="shared" si="77"/>
        <v>0</v>
      </c>
      <c r="V591" s="66">
        <v>24</v>
      </c>
      <c r="W591" s="66">
        <v>96</v>
      </c>
      <c r="X591" s="18">
        <v>0</v>
      </c>
      <c r="Y591" s="18">
        <f t="shared" si="78"/>
        <v>0</v>
      </c>
      <c r="Z591" s="66">
        <v>362</v>
      </c>
      <c r="AA591" s="66">
        <v>300</v>
      </c>
      <c r="AB591" s="18">
        <v>0</v>
      </c>
      <c r="AC591" s="10">
        <f t="shared" si="79"/>
        <v>8763</v>
      </c>
      <c r="AE591">
        <v>64</v>
      </c>
      <c r="AF591">
        <f t="shared" si="74"/>
        <v>0</v>
      </c>
    </row>
    <row r="592" spans="1:32">
      <c r="A592" s="17">
        <v>586</v>
      </c>
      <c r="B592" s="18" t="s">
        <v>1619</v>
      </c>
      <c r="C592" s="7" t="s">
        <v>1316</v>
      </c>
      <c r="D592" s="18" t="s">
        <v>27</v>
      </c>
      <c r="E592" s="18">
        <v>7877</v>
      </c>
      <c r="F592" s="18">
        <v>81</v>
      </c>
      <c r="G592" s="18">
        <v>0</v>
      </c>
      <c r="H592" s="18">
        <v>0</v>
      </c>
      <c r="I592" s="18">
        <f t="shared" si="73"/>
        <v>81</v>
      </c>
      <c r="J592" s="18">
        <v>0</v>
      </c>
      <c r="K592" s="66">
        <v>80</v>
      </c>
      <c r="L592" s="18">
        <v>0</v>
      </c>
      <c r="M592" s="18">
        <f t="shared" si="75"/>
        <v>7877</v>
      </c>
      <c r="N592" s="66">
        <v>129</v>
      </c>
      <c r="O592" s="66">
        <v>175</v>
      </c>
      <c r="P592" s="18">
        <v>0</v>
      </c>
      <c r="Q592" s="18">
        <f t="shared" si="76"/>
        <v>0</v>
      </c>
      <c r="R592" s="66">
        <v>18</v>
      </c>
      <c r="S592" s="66">
        <v>16</v>
      </c>
      <c r="T592" s="18">
        <v>0</v>
      </c>
      <c r="U592" s="18">
        <f t="shared" si="77"/>
        <v>7877</v>
      </c>
      <c r="V592" s="66">
        <v>70</v>
      </c>
      <c r="W592" s="66">
        <v>96</v>
      </c>
      <c r="X592" s="18">
        <v>0</v>
      </c>
      <c r="Y592" s="18">
        <f t="shared" si="78"/>
        <v>0</v>
      </c>
      <c r="Z592" s="66">
        <v>463</v>
      </c>
      <c r="AA592" s="66">
        <v>300</v>
      </c>
      <c r="AB592" s="18">
        <v>0</v>
      </c>
      <c r="AC592" s="10">
        <f t="shared" si="79"/>
        <v>7877</v>
      </c>
      <c r="AE592">
        <v>81</v>
      </c>
      <c r="AF592">
        <f t="shared" si="74"/>
        <v>0</v>
      </c>
    </row>
    <row r="593" spans="1:32">
      <c r="A593" s="17">
        <v>587</v>
      </c>
      <c r="B593" s="18" t="s">
        <v>1619</v>
      </c>
      <c r="C593" s="7" t="s">
        <v>1317</v>
      </c>
      <c r="D593" s="18" t="s">
        <v>27</v>
      </c>
      <c r="E593" s="18">
        <v>7458</v>
      </c>
      <c r="F593" s="18">
        <v>66</v>
      </c>
      <c r="G593" s="18">
        <v>0</v>
      </c>
      <c r="H593" s="18">
        <v>0</v>
      </c>
      <c r="I593" s="18">
        <f t="shared" si="73"/>
        <v>66</v>
      </c>
      <c r="J593" s="18">
        <v>0</v>
      </c>
      <c r="K593" s="66">
        <v>80</v>
      </c>
      <c r="L593" s="18">
        <v>0</v>
      </c>
      <c r="M593" s="18">
        <f t="shared" si="75"/>
        <v>0</v>
      </c>
      <c r="N593" s="66">
        <v>106</v>
      </c>
      <c r="O593" s="66">
        <v>175</v>
      </c>
      <c r="P593" s="18">
        <v>0</v>
      </c>
      <c r="Q593" s="18">
        <f t="shared" si="76"/>
        <v>0</v>
      </c>
      <c r="R593" s="66">
        <v>5</v>
      </c>
      <c r="S593" s="66">
        <v>16</v>
      </c>
      <c r="T593" s="18">
        <v>0</v>
      </c>
      <c r="U593" s="18">
        <f t="shared" si="77"/>
        <v>0</v>
      </c>
      <c r="V593" s="66">
        <v>16</v>
      </c>
      <c r="W593" s="66">
        <v>96</v>
      </c>
      <c r="X593" s="18">
        <v>0</v>
      </c>
      <c r="Y593" s="18">
        <f t="shared" si="78"/>
        <v>0</v>
      </c>
      <c r="Z593" s="66">
        <v>392</v>
      </c>
      <c r="AA593" s="66">
        <v>300</v>
      </c>
      <c r="AB593" s="18">
        <v>0</v>
      </c>
      <c r="AC593" s="10">
        <f t="shared" si="79"/>
        <v>7458</v>
      </c>
      <c r="AE593">
        <v>66</v>
      </c>
      <c r="AF593">
        <f t="shared" si="74"/>
        <v>0</v>
      </c>
    </row>
    <row r="594" spans="1:32">
      <c r="A594" s="17">
        <v>588</v>
      </c>
      <c r="B594" s="18" t="s">
        <v>1619</v>
      </c>
      <c r="C594" s="7" t="s">
        <v>1318</v>
      </c>
      <c r="D594" s="18" t="s">
        <v>27</v>
      </c>
      <c r="E594" s="18">
        <v>9076</v>
      </c>
      <c r="F594" s="18">
        <v>84</v>
      </c>
      <c r="G594" s="18">
        <v>0</v>
      </c>
      <c r="H594" s="18">
        <v>0</v>
      </c>
      <c r="I594" s="18">
        <f t="shared" si="73"/>
        <v>84</v>
      </c>
      <c r="J594" s="18">
        <v>0</v>
      </c>
      <c r="K594" s="66">
        <v>80</v>
      </c>
      <c r="L594" s="18">
        <v>0</v>
      </c>
      <c r="M594" s="18">
        <f t="shared" si="75"/>
        <v>9076</v>
      </c>
      <c r="N594" s="66">
        <v>141</v>
      </c>
      <c r="O594" s="66">
        <v>175</v>
      </c>
      <c r="P594" s="18">
        <v>0</v>
      </c>
      <c r="Q594" s="18">
        <f t="shared" si="76"/>
        <v>0</v>
      </c>
      <c r="R594" s="66">
        <v>7</v>
      </c>
      <c r="S594" s="66">
        <v>16</v>
      </c>
      <c r="T594" s="18">
        <v>0</v>
      </c>
      <c r="U594" s="18">
        <f t="shared" si="77"/>
        <v>0</v>
      </c>
      <c r="V594" s="66">
        <v>24</v>
      </c>
      <c r="W594" s="66">
        <v>96</v>
      </c>
      <c r="X594" s="18">
        <v>0</v>
      </c>
      <c r="Y594" s="18">
        <f t="shared" si="78"/>
        <v>0</v>
      </c>
      <c r="Z594" s="66">
        <v>428</v>
      </c>
      <c r="AA594" s="66">
        <v>300</v>
      </c>
      <c r="AB594" s="18">
        <v>0</v>
      </c>
      <c r="AC594" s="10">
        <f t="shared" si="79"/>
        <v>9076</v>
      </c>
      <c r="AE594">
        <v>84</v>
      </c>
      <c r="AF594">
        <f t="shared" si="74"/>
        <v>0</v>
      </c>
    </row>
    <row r="595" spans="1:32">
      <c r="A595" s="17">
        <v>589</v>
      </c>
      <c r="B595" s="18" t="s">
        <v>1619</v>
      </c>
      <c r="C595" s="7" t="s">
        <v>1319</v>
      </c>
      <c r="D595" s="18" t="s">
        <v>27</v>
      </c>
      <c r="E595" s="18">
        <v>8346</v>
      </c>
      <c r="F595" s="18">
        <v>85</v>
      </c>
      <c r="G595" s="18">
        <v>0</v>
      </c>
      <c r="H595" s="18">
        <v>0</v>
      </c>
      <c r="I595" s="18">
        <f t="shared" si="73"/>
        <v>85</v>
      </c>
      <c r="J595" s="18">
        <v>0</v>
      </c>
      <c r="K595" s="66">
        <v>80</v>
      </c>
      <c r="L595" s="18">
        <v>0</v>
      </c>
      <c r="M595" s="18">
        <f t="shared" si="75"/>
        <v>8346</v>
      </c>
      <c r="N595" s="66">
        <v>123</v>
      </c>
      <c r="O595" s="66">
        <v>175</v>
      </c>
      <c r="P595" s="18">
        <v>0</v>
      </c>
      <c r="Q595" s="18">
        <f t="shared" si="76"/>
        <v>0</v>
      </c>
      <c r="R595" s="66">
        <v>42</v>
      </c>
      <c r="S595" s="66">
        <v>16</v>
      </c>
      <c r="T595" s="18">
        <v>0</v>
      </c>
      <c r="U595" s="18">
        <f t="shared" si="77"/>
        <v>8346</v>
      </c>
      <c r="V595" s="66">
        <v>98</v>
      </c>
      <c r="W595" s="66">
        <v>96</v>
      </c>
      <c r="X595" s="18">
        <v>0</v>
      </c>
      <c r="Y595" s="18">
        <f t="shared" si="78"/>
        <v>8346</v>
      </c>
      <c r="Z595" s="66">
        <v>220</v>
      </c>
      <c r="AA595" s="66">
        <v>300</v>
      </c>
      <c r="AB595" s="18">
        <v>0</v>
      </c>
      <c r="AC595" s="10">
        <f t="shared" si="79"/>
        <v>0</v>
      </c>
      <c r="AE595">
        <v>85</v>
      </c>
      <c r="AF595">
        <f t="shared" si="74"/>
        <v>0</v>
      </c>
    </row>
    <row r="596" spans="1:32">
      <c r="A596" s="17">
        <v>590</v>
      </c>
      <c r="B596" s="18" t="s">
        <v>1619</v>
      </c>
      <c r="C596" s="7" t="s">
        <v>1320</v>
      </c>
      <c r="D596" s="18" t="s">
        <v>27</v>
      </c>
      <c r="E596" s="18">
        <v>8011</v>
      </c>
      <c r="F596" s="18">
        <v>56</v>
      </c>
      <c r="G596" s="18">
        <v>0</v>
      </c>
      <c r="H596" s="18">
        <v>0</v>
      </c>
      <c r="I596" s="18">
        <f t="shared" si="73"/>
        <v>56</v>
      </c>
      <c r="J596" s="18">
        <v>0</v>
      </c>
      <c r="K596" s="66">
        <v>80</v>
      </c>
      <c r="L596" s="18">
        <v>0</v>
      </c>
      <c r="M596" s="18">
        <f t="shared" si="75"/>
        <v>0</v>
      </c>
      <c r="N596" s="66">
        <v>127</v>
      </c>
      <c r="O596" s="66">
        <v>175</v>
      </c>
      <c r="P596" s="18">
        <v>0</v>
      </c>
      <c r="Q596" s="18">
        <f t="shared" si="76"/>
        <v>0</v>
      </c>
      <c r="R596" s="66">
        <v>161</v>
      </c>
      <c r="S596" s="66">
        <v>16</v>
      </c>
      <c r="T596" s="18">
        <v>0</v>
      </c>
      <c r="U596" s="18">
        <f t="shared" si="77"/>
        <v>8011</v>
      </c>
      <c r="V596" s="66">
        <v>321</v>
      </c>
      <c r="W596" s="66">
        <v>96</v>
      </c>
      <c r="X596" s="18">
        <v>0</v>
      </c>
      <c r="Y596" s="18">
        <f t="shared" si="78"/>
        <v>8011</v>
      </c>
      <c r="Z596" s="66">
        <v>208</v>
      </c>
      <c r="AA596" s="66">
        <v>300</v>
      </c>
      <c r="AB596" s="18">
        <v>0</v>
      </c>
      <c r="AC596" s="10">
        <f t="shared" si="79"/>
        <v>0</v>
      </c>
      <c r="AE596">
        <v>56</v>
      </c>
      <c r="AF596">
        <f t="shared" si="74"/>
        <v>0</v>
      </c>
    </row>
    <row r="597" spans="1:32">
      <c r="A597" s="17">
        <v>591</v>
      </c>
      <c r="B597" s="18" t="s">
        <v>1619</v>
      </c>
      <c r="C597" s="7" t="s">
        <v>1321</v>
      </c>
      <c r="D597" s="18" t="s">
        <v>27</v>
      </c>
      <c r="E597" s="18">
        <v>6924</v>
      </c>
      <c r="F597" s="18">
        <v>51</v>
      </c>
      <c r="G597" s="18">
        <v>0</v>
      </c>
      <c r="H597" s="18">
        <v>0</v>
      </c>
      <c r="I597" s="18">
        <f t="shared" si="73"/>
        <v>51</v>
      </c>
      <c r="J597" s="18">
        <v>0</v>
      </c>
      <c r="K597" s="66">
        <v>80</v>
      </c>
      <c r="L597" s="18">
        <v>0</v>
      </c>
      <c r="M597" s="18">
        <f t="shared" si="75"/>
        <v>0</v>
      </c>
      <c r="N597" s="66">
        <v>125</v>
      </c>
      <c r="O597" s="66">
        <v>175</v>
      </c>
      <c r="P597" s="18">
        <v>0</v>
      </c>
      <c r="Q597" s="18">
        <f t="shared" si="76"/>
        <v>0</v>
      </c>
      <c r="R597" s="66">
        <v>131</v>
      </c>
      <c r="S597" s="66">
        <v>16</v>
      </c>
      <c r="T597" s="18">
        <v>0</v>
      </c>
      <c r="U597" s="18">
        <f t="shared" si="77"/>
        <v>6924</v>
      </c>
      <c r="V597" s="66">
        <v>181</v>
      </c>
      <c r="W597" s="66">
        <v>96</v>
      </c>
      <c r="X597" s="18">
        <v>0</v>
      </c>
      <c r="Y597" s="18">
        <f t="shared" si="78"/>
        <v>6924</v>
      </c>
      <c r="Z597" s="66">
        <v>295</v>
      </c>
      <c r="AA597" s="66">
        <v>300</v>
      </c>
      <c r="AB597" s="18">
        <v>0</v>
      </c>
      <c r="AC597" s="10">
        <f t="shared" si="79"/>
        <v>0</v>
      </c>
      <c r="AE597">
        <v>51</v>
      </c>
      <c r="AF597">
        <f t="shared" si="74"/>
        <v>0</v>
      </c>
    </row>
    <row r="598" spans="1:32">
      <c r="A598" s="17">
        <v>592</v>
      </c>
      <c r="B598" s="18" t="s">
        <v>1619</v>
      </c>
      <c r="C598" s="7" t="s">
        <v>1322</v>
      </c>
      <c r="D598" s="18" t="s">
        <v>27</v>
      </c>
      <c r="E598" s="18">
        <v>6634</v>
      </c>
      <c r="F598" s="18">
        <v>23</v>
      </c>
      <c r="G598" s="18">
        <v>0</v>
      </c>
      <c r="H598" s="18">
        <v>0</v>
      </c>
      <c r="I598" s="18">
        <f t="shared" si="73"/>
        <v>23</v>
      </c>
      <c r="J598" s="18">
        <v>0</v>
      </c>
      <c r="K598" s="66">
        <v>80</v>
      </c>
      <c r="L598" s="18">
        <v>0</v>
      </c>
      <c r="M598" s="18">
        <f t="shared" si="75"/>
        <v>0</v>
      </c>
      <c r="N598" s="66">
        <v>70</v>
      </c>
      <c r="O598" s="66">
        <v>175</v>
      </c>
      <c r="P598" s="18">
        <v>0</v>
      </c>
      <c r="Q598" s="18">
        <f t="shared" si="76"/>
        <v>0</v>
      </c>
      <c r="R598" s="66">
        <v>146</v>
      </c>
      <c r="S598" s="66">
        <v>16</v>
      </c>
      <c r="T598" s="18">
        <v>0</v>
      </c>
      <c r="U598" s="18">
        <f t="shared" si="77"/>
        <v>6634</v>
      </c>
      <c r="V598" s="66">
        <v>228</v>
      </c>
      <c r="W598" s="66">
        <v>96</v>
      </c>
      <c r="X598" s="18">
        <v>0</v>
      </c>
      <c r="Y598" s="18">
        <f t="shared" si="78"/>
        <v>6634</v>
      </c>
      <c r="Z598" s="66">
        <v>137</v>
      </c>
      <c r="AA598" s="66">
        <v>300</v>
      </c>
      <c r="AB598" s="18">
        <v>0</v>
      </c>
      <c r="AC598" s="10">
        <f t="shared" si="79"/>
        <v>0</v>
      </c>
      <c r="AE598">
        <v>23</v>
      </c>
      <c r="AF598">
        <f t="shared" si="74"/>
        <v>0</v>
      </c>
    </row>
    <row r="599" spans="1:32">
      <c r="A599" s="17">
        <v>593</v>
      </c>
      <c r="B599" s="18" t="s">
        <v>1619</v>
      </c>
      <c r="C599" s="7" t="s">
        <v>1323</v>
      </c>
      <c r="D599" s="18" t="s">
        <v>27</v>
      </c>
      <c r="E599" s="18">
        <v>8789</v>
      </c>
      <c r="F599" s="18">
        <v>49</v>
      </c>
      <c r="G599" s="18">
        <v>0</v>
      </c>
      <c r="H599" s="18">
        <v>0</v>
      </c>
      <c r="I599" s="18">
        <f t="shared" si="73"/>
        <v>49</v>
      </c>
      <c r="J599" s="18">
        <v>0</v>
      </c>
      <c r="K599" s="66">
        <v>80</v>
      </c>
      <c r="L599" s="18">
        <v>0</v>
      </c>
      <c r="M599" s="18">
        <f t="shared" si="75"/>
        <v>0</v>
      </c>
      <c r="N599" s="66">
        <v>126</v>
      </c>
      <c r="O599" s="66">
        <v>175</v>
      </c>
      <c r="P599" s="18">
        <v>0</v>
      </c>
      <c r="Q599" s="18">
        <f t="shared" si="76"/>
        <v>0</v>
      </c>
      <c r="R599" s="66">
        <v>154</v>
      </c>
      <c r="S599" s="66">
        <v>16</v>
      </c>
      <c r="T599" s="18">
        <v>0</v>
      </c>
      <c r="U599" s="18">
        <f t="shared" si="77"/>
        <v>8789</v>
      </c>
      <c r="V599" s="66">
        <v>299</v>
      </c>
      <c r="W599" s="66">
        <v>96</v>
      </c>
      <c r="X599" s="18">
        <v>0</v>
      </c>
      <c r="Y599" s="18">
        <f t="shared" si="78"/>
        <v>8789</v>
      </c>
      <c r="Z599" s="66">
        <v>320</v>
      </c>
      <c r="AA599" s="66">
        <v>300</v>
      </c>
      <c r="AB599" s="18">
        <v>0</v>
      </c>
      <c r="AC599" s="10">
        <f t="shared" si="79"/>
        <v>8789</v>
      </c>
      <c r="AE599">
        <v>49</v>
      </c>
      <c r="AF599">
        <f t="shared" si="74"/>
        <v>0</v>
      </c>
    </row>
    <row r="600" spans="1:32">
      <c r="A600" s="17">
        <v>594</v>
      </c>
      <c r="B600" s="18" t="s">
        <v>1619</v>
      </c>
      <c r="C600" s="7" t="s">
        <v>1324</v>
      </c>
      <c r="D600" s="18" t="s">
        <v>27</v>
      </c>
      <c r="E600" s="18">
        <v>9690</v>
      </c>
      <c r="F600" s="18">
        <v>77</v>
      </c>
      <c r="G600" s="18">
        <v>0</v>
      </c>
      <c r="H600" s="18">
        <v>0</v>
      </c>
      <c r="I600" s="18">
        <f t="shared" si="73"/>
        <v>77</v>
      </c>
      <c r="J600" s="18">
        <v>0</v>
      </c>
      <c r="K600" s="66">
        <v>80</v>
      </c>
      <c r="L600" s="18">
        <v>0</v>
      </c>
      <c r="M600" s="18">
        <f t="shared" si="75"/>
        <v>0</v>
      </c>
      <c r="N600" s="66">
        <v>124</v>
      </c>
      <c r="O600" s="66">
        <v>175</v>
      </c>
      <c r="P600" s="18">
        <v>0</v>
      </c>
      <c r="Q600" s="18">
        <f t="shared" si="76"/>
        <v>0</v>
      </c>
      <c r="R600" s="66">
        <v>41</v>
      </c>
      <c r="S600" s="66">
        <v>16</v>
      </c>
      <c r="T600" s="18">
        <v>0</v>
      </c>
      <c r="U600" s="18">
        <f t="shared" si="77"/>
        <v>9690</v>
      </c>
      <c r="V600" s="66">
        <v>94</v>
      </c>
      <c r="W600" s="66">
        <v>96</v>
      </c>
      <c r="X600" s="18">
        <v>0</v>
      </c>
      <c r="Y600" s="18">
        <f t="shared" si="78"/>
        <v>0</v>
      </c>
      <c r="Z600" s="66">
        <v>429</v>
      </c>
      <c r="AA600" s="66">
        <v>300</v>
      </c>
      <c r="AB600" s="18">
        <v>0</v>
      </c>
      <c r="AC600" s="10">
        <f t="shared" si="79"/>
        <v>9690</v>
      </c>
      <c r="AE600">
        <v>77</v>
      </c>
      <c r="AF600">
        <f t="shared" si="74"/>
        <v>0</v>
      </c>
    </row>
    <row r="601" spans="1:32">
      <c r="A601" s="17">
        <v>595</v>
      </c>
      <c r="B601" s="18" t="s">
        <v>1619</v>
      </c>
      <c r="C601" s="7" t="s">
        <v>1325</v>
      </c>
      <c r="D601" s="18" t="s">
        <v>27</v>
      </c>
      <c r="E601" s="18">
        <v>6037</v>
      </c>
      <c r="F601" s="18">
        <v>106</v>
      </c>
      <c r="G601" s="18">
        <v>0</v>
      </c>
      <c r="H601" s="18">
        <v>0</v>
      </c>
      <c r="I601" s="18">
        <f t="shared" si="73"/>
        <v>102</v>
      </c>
      <c r="J601" s="18">
        <v>4</v>
      </c>
      <c r="K601" s="66">
        <v>80</v>
      </c>
      <c r="L601" s="18">
        <v>0</v>
      </c>
      <c r="M601" s="18">
        <f t="shared" si="75"/>
        <v>6037</v>
      </c>
      <c r="N601" s="66">
        <v>272</v>
      </c>
      <c r="O601" s="66">
        <v>175</v>
      </c>
      <c r="P601" s="18">
        <v>0</v>
      </c>
      <c r="Q601" s="18">
        <f t="shared" si="76"/>
        <v>6037</v>
      </c>
      <c r="R601" s="66">
        <v>16</v>
      </c>
      <c r="S601" s="66">
        <v>16</v>
      </c>
      <c r="T601" s="18">
        <v>0</v>
      </c>
      <c r="U601" s="18">
        <f t="shared" si="77"/>
        <v>0</v>
      </c>
      <c r="V601" s="66">
        <v>45</v>
      </c>
      <c r="W601" s="66">
        <v>96</v>
      </c>
      <c r="X601" s="18">
        <v>0</v>
      </c>
      <c r="Y601" s="18">
        <f t="shared" si="78"/>
        <v>0</v>
      </c>
      <c r="Z601" s="66">
        <v>500</v>
      </c>
      <c r="AA601" s="66">
        <v>300</v>
      </c>
      <c r="AB601" s="18">
        <v>0</v>
      </c>
      <c r="AC601" s="10">
        <f t="shared" si="79"/>
        <v>6037</v>
      </c>
      <c r="AE601">
        <v>106</v>
      </c>
      <c r="AF601">
        <f t="shared" si="74"/>
        <v>0</v>
      </c>
    </row>
    <row r="602" spans="1:32">
      <c r="A602" s="17">
        <v>596</v>
      </c>
      <c r="B602" s="18" t="s">
        <v>1619</v>
      </c>
      <c r="C602" s="7" t="s">
        <v>1326</v>
      </c>
      <c r="D602" s="18" t="s">
        <v>27</v>
      </c>
      <c r="E602" s="18">
        <v>194</v>
      </c>
      <c r="F602" s="18">
        <v>15</v>
      </c>
      <c r="G602" s="18">
        <v>0</v>
      </c>
      <c r="H602" s="18">
        <v>0</v>
      </c>
      <c r="I602" s="18">
        <f t="shared" si="73"/>
        <v>15</v>
      </c>
      <c r="J602" s="18">
        <v>0</v>
      </c>
      <c r="K602" s="66">
        <v>80</v>
      </c>
      <c r="L602" s="18">
        <v>0</v>
      </c>
      <c r="M602" s="18">
        <f t="shared" si="75"/>
        <v>0</v>
      </c>
      <c r="N602" s="66">
        <v>46</v>
      </c>
      <c r="O602" s="66">
        <v>175</v>
      </c>
      <c r="P602" s="18">
        <v>0</v>
      </c>
      <c r="Q602" s="18">
        <f t="shared" si="76"/>
        <v>0</v>
      </c>
      <c r="R602" s="66">
        <v>43</v>
      </c>
      <c r="S602" s="66">
        <v>16</v>
      </c>
      <c r="T602" s="18">
        <v>0</v>
      </c>
      <c r="U602" s="18">
        <f t="shared" si="77"/>
        <v>194</v>
      </c>
      <c r="V602" s="66">
        <v>177</v>
      </c>
      <c r="W602" s="66">
        <v>96</v>
      </c>
      <c r="X602" s="18">
        <v>0</v>
      </c>
      <c r="Y602" s="18">
        <f t="shared" si="78"/>
        <v>194</v>
      </c>
      <c r="Z602" s="66">
        <v>52</v>
      </c>
      <c r="AA602" s="66">
        <v>300</v>
      </c>
      <c r="AB602" s="18">
        <v>0</v>
      </c>
      <c r="AC602" s="10">
        <f t="shared" si="79"/>
        <v>0</v>
      </c>
      <c r="AE602">
        <v>15</v>
      </c>
      <c r="AF602">
        <f t="shared" si="74"/>
        <v>0</v>
      </c>
    </row>
    <row r="603" spans="1:32">
      <c r="A603" s="17">
        <v>597</v>
      </c>
      <c r="B603" s="18" t="s">
        <v>1619</v>
      </c>
      <c r="C603" s="7" t="s">
        <v>1327</v>
      </c>
      <c r="D603" s="18" t="s">
        <v>27</v>
      </c>
      <c r="E603" s="18">
        <v>2983</v>
      </c>
      <c r="F603" s="18">
        <v>36</v>
      </c>
      <c r="G603" s="18">
        <v>0</v>
      </c>
      <c r="H603" s="18">
        <v>0</v>
      </c>
      <c r="I603" s="18">
        <f t="shared" si="73"/>
        <v>35</v>
      </c>
      <c r="J603" s="18">
        <v>1</v>
      </c>
      <c r="K603" s="66">
        <v>80</v>
      </c>
      <c r="L603" s="18">
        <v>0</v>
      </c>
      <c r="M603" s="18">
        <f t="shared" si="75"/>
        <v>0</v>
      </c>
      <c r="N603" s="66">
        <v>97</v>
      </c>
      <c r="O603" s="66">
        <v>175</v>
      </c>
      <c r="P603" s="18">
        <v>0</v>
      </c>
      <c r="Q603" s="18">
        <f t="shared" si="76"/>
        <v>0</v>
      </c>
      <c r="R603" s="66">
        <v>10</v>
      </c>
      <c r="S603" s="66">
        <v>16</v>
      </c>
      <c r="T603" s="18">
        <v>0</v>
      </c>
      <c r="U603" s="18">
        <f t="shared" si="77"/>
        <v>0</v>
      </c>
      <c r="V603" s="66">
        <v>35</v>
      </c>
      <c r="W603" s="66">
        <v>96</v>
      </c>
      <c r="X603" s="18">
        <v>0</v>
      </c>
      <c r="Y603" s="18">
        <f t="shared" si="78"/>
        <v>0</v>
      </c>
      <c r="Z603" s="66">
        <v>235</v>
      </c>
      <c r="AA603" s="66">
        <v>300</v>
      </c>
      <c r="AB603" s="18">
        <v>0</v>
      </c>
      <c r="AC603" s="10">
        <f t="shared" si="79"/>
        <v>0</v>
      </c>
      <c r="AE603">
        <v>36</v>
      </c>
      <c r="AF603">
        <f t="shared" si="74"/>
        <v>0</v>
      </c>
    </row>
    <row r="604" spans="1:32">
      <c r="A604" s="17">
        <v>598</v>
      </c>
      <c r="B604" s="18" t="s">
        <v>1619</v>
      </c>
      <c r="C604" s="7" t="s">
        <v>403</v>
      </c>
      <c r="D604" s="18" t="s">
        <v>27</v>
      </c>
      <c r="E604" s="18">
        <v>11736</v>
      </c>
      <c r="F604" s="18">
        <v>118</v>
      </c>
      <c r="G604" s="18">
        <v>0</v>
      </c>
      <c r="H604" s="18">
        <v>0</v>
      </c>
      <c r="I604" s="18">
        <f t="shared" si="73"/>
        <v>116</v>
      </c>
      <c r="J604" s="18">
        <v>2</v>
      </c>
      <c r="K604" s="66">
        <v>80</v>
      </c>
      <c r="L604" s="18">
        <v>0</v>
      </c>
      <c r="M604" s="18">
        <f t="shared" si="75"/>
        <v>11736</v>
      </c>
      <c r="N604" s="66">
        <v>239</v>
      </c>
      <c r="O604" s="66">
        <v>175</v>
      </c>
      <c r="P604" s="18">
        <v>0</v>
      </c>
      <c r="Q604" s="18">
        <f t="shared" si="76"/>
        <v>11736</v>
      </c>
      <c r="R604" s="66">
        <v>61</v>
      </c>
      <c r="S604" s="66">
        <v>16</v>
      </c>
      <c r="T604" s="18">
        <v>0</v>
      </c>
      <c r="U604" s="18">
        <f t="shared" si="77"/>
        <v>11736</v>
      </c>
      <c r="V604" s="66">
        <v>212</v>
      </c>
      <c r="W604" s="66">
        <v>96</v>
      </c>
      <c r="X604" s="18">
        <v>0</v>
      </c>
      <c r="Y604" s="18">
        <f t="shared" si="78"/>
        <v>11736</v>
      </c>
      <c r="Z604" s="66">
        <v>635</v>
      </c>
      <c r="AA604" s="66">
        <v>300</v>
      </c>
      <c r="AB604" s="18">
        <v>0</v>
      </c>
      <c r="AC604" s="10">
        <f t="shared" si="79"/>
        <v>11736</v>
      </c>
      <c r="AE604">
        <v>118</v>
      </c>
      <c r="AF604">
        <f t="shared" si="74"/>
        <v>0</v>
      </c>
    </row>
    <row r="605" spans="1:32">
      <c r="A605" s="17">
        <v>599</v>
      </c>
      <c r="B605" s="18" t="s">
        <v>1619</v>
      </c>
      <c r="C605" s="7" t="s">
        <v>1328</v>
      </c>
      <c r="D605" s="18" t="s">
        <v>27</v>
      </c>
      <c r="E605" s="18">
        <v>7761</v>
      </c>
      <c r="F605" s="18">
        <v>89</v>
      </c>
      <c r="G605" s="18">
        <v>0</v>
      </c>
      <c r="H605" s="18">
        <v>0</v>
      </c>
      <c r="I605" s="18">
        <f t="shared" si="73"/>
        <v>88</v>
      </c>
      <c r="J605" s="18">
        <v>1</v>
      </c>
      <c r="K605" s="66">
        <v>80</v>
      </c>
      <c r="L605" s="18">
        <v>0</v>
      </c>
      <c r="M605" s="18">
        <f t="shared" si="75"/>
        <v>7761</v>
      </c>
      <c r="N605" s="66">
        <v>190</v>
      </c>
      <c r="O605" s="66">
        <v>175</v>
      </c>
      <c r="P605" s="18">
        <v>0</v>
      </c>
      <c r="Q605" s="18">
        <f t="shared" si="76"/>
        <v>7761</v>
      </c>
      <c r="R605" s="66">
        <v>23</v>
      </c>
      <c r="S605" s="66">
        <v>16</v>
      </c>
      <c r="T605" s="18">
        <v>0</v>
      </c>
      <c r="U605" s="18">
        <f t="shared" si="77"/>
        <v>7761</v>
      </c>
      <c r="V605" s="66">
        <v>61</v>
      </c>
      <c r="W605" s="66">
        <v>96</v>
      </c>
      <c r="X605" s="18">
        <v>0</v>
      </c>
      <c r="Y605" s="18">
        <f t="shared" si="78"/>
        <v>0</v>
      </c>
      <c r="Z605" s="66">
        <v>462</v>
      </c>
      <c r="AA605" s="66">
        <v>300</v>
      </c>
      <c r="AB605" s="18">
        <v>0</v>
      </c>
      <c r="AC605" s="10">
        <f t="shared" si="79"/>
        <v>7761</v>
      </c>
      <c r="AE605">
        <v>89</v>
      </c>
      <c r="AF605">
        <f t="shared" si="74"/>
        <v>0</v>
      </c>
    </row>
    <row r="606" spans="1:32">
      <c r="A606" s="17">
        <v>600</v>
      </c>
      <c r="B606" s="18" t="s">
        <v>1619</v>
      </c>
      <c r="C606" s="7" t="s">
        <v>590</v>
      </c>
      <c r="D606" s="18" t="s">
        <v>27</v>
      </c>
      <c r="E606" s="18">
        <v>8074</v>
      </c>
      <c r="F606" s="18">
        <v>79</v>
      </c>
      <c r="G606" s="18">
        <v>0</v>
      </c>
      <c r="H606" s="18">
        <v>0</v>
      </c>
      <c r="I606" s="18">
        <f t="shared" si="73"/>
        <v>78</v>
      </c>
      <c r="J606" s="18">
        <v>1</v>
      </c>
      <c r="K606" s="66">
        <v>80</v>
      </c>
      <c r="L606" s="18">
        <v>0</v>
      </c>
      <c r="M606" s="18">
        <f t="shared" si="75"/>
        <v>0</v>
      </c>
      <c r="N606" s="66">
        <v>154</v>
      </c>
      <c r="O606" s="66">
        <v>175</v>
      </c>
      <c r="P606" s="18">
        <v>0</v>
      </c>
      <c r="Q606" s="18">
        <f t="shared" si="76"/>
        <v>0</v>
      </c>
      <c r="R606" s="66">
        <v>25</v>
      </c>
      <c r="S606" s="66">
        <v>16</v>
      </c>
      <c r="T606" s="18">
        <v>0</v>
      </c>
      <c r="U606" s="18">
        <f t="shared" si="77"/>
        <v>8074</v>
      </c>
      <c r="V606" s="66">
        <v>58</v>
      </c>
      <c r="W606" s="66">
        <v>96</v>
      </c>
      <c r="X606" s="18">
        <v>0</v>
      </c>
      <c r="Y606" s="18">
        <f t="shared" si="78"/>
        <v>0</v>
      </c>
      <c r="Z606" s="66">
        <v>418</v>
      </c>
      <c r="AA606" s="66">
        <v>300</v>
      </c>
      <c r="AB606" s="18">
        <v>0</v>
      </c>
      <c r="AC606" s="10">
        <f t="shared" si="79"/>
        <v>8074</v>
      </c>
      <c r="AE606">
        <v>79</v>
      </c>
      <c r="AF606">
        <f t="shared" si="74"/>
        <v>0</v>
      </c>
    </row>
    <row r="607" spans="1:32">
      <c r="A607" s="17">
        <v>601</v>
      </c>
      <c r="B607" s="18" t="s">
        <v>1619</v>
      </c>
      <c r="C607" s="7" t="s">
        <v>1329</v>
      </c>
      <c r="D607" s="18" t="s">
        <v>27</v>
      </c>
      <c r="E607" s="18">
        <v>6460</v>
      </c>
      <c r="F607" s="18">
        <v>11</v>
      </c>
      <c r="G607" s="18">
        <v>0</v>
      </c>
      <c r="H607" s="18">
        <v>0</v>
      </c>
      <c r="I607" s="18">
        <f t="shared" si="73"/>
        <v>11</v>
      </c>
      <c r="J607" s="18">
        <v>0</v>
      </c>
      <c r="K607" s="66">
        <v>80</v>
      </c>
      <c r="L607" s="18">
        <v>0</v>
      </c>
      <c r="M607" s="18">
        <f t="shared" si="75"/>
        <v>0</v>
      </c>
      <c r="N607" s="66">
        <v>426</v>
      </c>
      <c r="O607" s="66">
        <v>175</v>
      </c>
      <c r="P607" s="18">
        <v>0</v>
      </c>
      <c r="Q607" s="18">
        <f t="shared" si="76"/>
        <v>6460</v>
      </c>
      <c r="R607" s="66">
        <v>4</v>
      </c>
      <c r="S607" s="66">
        <v>16</v>
      </c>
      <c r="T607" s="18">
        <v>0</v>
      </c>
      <c r="U607" s="18">
        <f t="shared" si="77"/>
        <v>0</v>
      </c>
      <c r="V607" s="66">
        <v>19</v>
      </c>
      <c r="W607" s="66">
        <v>96</v>
      </c>
      <c r="X607" s="18">
        <v>0</v>
      </c>
      <c r="Y607" s="18">
        <f t="shared" si="78"/>
        <v>0</v>
      </c>
      <c r="Z607" s="66">
        <v>173</v>
      </c>
      <c r="AA607" s="66">
        <v>300</v>
      </c>
      <c r="AB607" s="18">
        <v>0</v>
      </c>
      <c r="AC607" s="10">
        <f t="shared" si="79"/>
        <v>0</v>
      </c>
      <c r="AE607">
        <v>11</v>
      </c>
      <c r="AF607">
        <f t="shared" si="74"/>
        <v>0</v>
      </c>
    </row>
    <row r="608" spans="1:32">
      <c r="A608" s="17">
        <v>602</v>
      </c>
      <c r="B608" s="18" t="s">
        <v>1619</v>
      </c>
      <c r="C608" s="7" t="s">
        <v>1330</v>
      </c>
      <c r="D608" s="18" t="s">
        <v>27</v>
      </c>
      <c r="E608" s="18">
        <v>5850</v>
      </c>
      <c r="F608" s="18">
        <v>24</v>
      </c>
      <c r="G608" s="18">
        <v>0</v>
      </c>
      <c r="H608" s="18">
        <v>0</v>
      </c>
      <c r="I608" s="18">
        <f t="shared" si="73"/>
        <v>24</v>
      </c>
      <c r="J608" s="18">
        <v>0</v>
      </c>
      <c r="K608" s="66">
        <v>80</v>
      </c>
      <c r="L608" s="18">
        <v>0</v>
      </c>
      <c r="M608" s="18">
        <f t="shared" si="75"/>
        <v>0</v>
      </c>
      <c r="N608" s="66">
        <v>471</v>
      </c>
      <c r="O608" s="66">
        <v>175</v>
      </c>
      <c r="P608" s="18">
        <v>0</v>
      </c>
      <c r="Q608" s="18">
        <f t="shared" si="76"/>
        <v>5850</v>
      </c>
      <c r="R608" s="66">
        <v>5</v>
      </c>
      <c r="S608" s="66">
        <v>16</v>
      </c>
      <c r="T608" s="18">
        <v>0</v>
      </c>
      <c r="U608" s="18">
        <f t="shared" si="77"/>
        <v>0</v>
      </c>
      <c r="V608" s="66">
        <v>23</v>
      </c>
      <c r="W608" s="66">
        <v>96</v>
      </c>
      <c r="X608" s="18">
        <v>0</v>
      </c>
      <c r="Y608" s="18">
        <f t="shared" si="78"/>
        <v>0</v>
      </c>
      <c r="Z608" s="66">
        <v>218</v>
      </c>
      <c r="AA608" s="66">
        <v>300</v>
      </c>
      <c r="AB608" s="18">
        <v>0</v>
      </c>
      <c r="AC608" s="10">
        <f t="shared" si="79"/>
        <v>0</v>
      </c>
      <c r="AE608">
        <v>24</v>
      </c>
      <c r="AF608">
        <f t="shared" si="74"/>
        <v>0</v>
      </c>
    </row>
    <row r="609" spans="1:32">
      <c r="A609" s="17">
        <v>603</v>
      </c>
      <c r="B609" s="18" t="s">
        <v>1619</v>
      </c>
      <c r="C609" s="7" t="s">
        <v>1331</v>
      </c>
      <c r="D609" s="18" t="s">
        <v>27</v>
      </c>
      <c r="E609" s="18">
        <v>4113</v>
      </c>
      <c r="F609" s="18">
        <v>34</v>
      </c>
      <c r="G609" s="18">
        <v>0</v>
      </c>
      <c r="H609" s="18">
        <v>0</v>
      </c>
      <c r="I609" s="18">
        <f t="shared" si="73"/>
        <v>34</v>
      </c>
      <c r="J609" s="18">
        <v>0</v>
      </c>
      <c r="K609" s="66">
        <v>80</v>
      </c>
      <c r="L609" s="18">
        <v>0</v>
      </c>
      <c r="M609" s="18">
        <f t="shared" si="75"/>
        <v>0</v>
      </c>
      <c r="N609" s="66">
        <v>461</v>
      </c>
      <c r="O609" s="66">
        <v>175</v>
      </c>
      <c r="P609" s="18">
        <v>0</v>
      </c>
      <c r="Q609" s="18">
        <f t="shared" si="76"/>
        <v>4113</v>
      </c>
      <c r="R609" s="66">
        <v>8</v>
      </c>
      <c r="S609" s="66">
        <v>16</v>
      </c>
      <c r="T609" s="18">
        <v>0</v>
      </c>
      <c r="U609" s="18">
        <f t="shared" si="77"/>
        <v>0</v>
      </c>
      <c r="V609" s="66">
        <v>34</v>
      </c>
      <c r="W609" s="66">
        <v>96</v>
      </c>
      <c r="X609" s="18">
        <v>0</v>
      </c>
      <c r="Y609" s="18">
        <f t="shared" si="78"/>
        <v>0</v>
      </c>
      <c r="Z609" s="66">
        <v>361</v>
      </c>
      <c r="AA609" s="66">
        <v>300</v>
      </c>
      <c r="AB609" s="18">
        <v>0</v>
      </c>
      <c r="AC609" s="10">
        <f t="shared" si="79"/>
        <v>4113</v>
      </c>
      <c r="AE609">
        <v>34</v>
      </c>
      <c r="AF609">
        <f t="shared" si="74"/>
        <v>0</v>
      </c>
    </row>
    <row r="610" spans="1:32">
      <c r="A610" s="17">
        <v>604</v>
      </c>
      <c r="B610" s="18" t="s">
        <v>1619</v>
      </c>
      <c r="C610" s="7" t="s">
        <v>1332</v>
      </c>
      <c r="D610" s="18" t="s">
        <v>27</v>
      </c>
      <c r="E610" s="18">
        <v>4571</v>
      </c>
      <c r="F610" s="18">
        <v>37</v>
      </c>
      <c r="G610" s="18">
        <v>0</v>
      </c>
      <c r="H610" s="18">
        <v>0</v>
      </c>
      <c r="I610" s="18">
        <f t="shared" si="73"/>
        <v>37</v>
      </c>
      <c r="J610" s="18">
        <v>0</v>
      </c>
      <c r="K610" s="66">
        <v>80</v>
      </c>
      <c r="L610" s="18">
        <v>0</v>
      </c>
      <c r="M610" s="18">
        <f t="shared" si="75"/>
        <v>0</v>
      </c>
      <c r="N610" s="66">
        <v>342</v>
      </c>
      <c r="O610" s="66">
        <v>175</v>
      </c>
      <c r="P610" s="18">
        <v>0</v>
      </c>
      <c r="Q610" s="18">
        <f t="shared" si="76"/>
        <v>4571</v>
      </c>
      <c r="R610" s="66">
        <v>7</v>
      </c>
      <c r="S610" s="66">
        <v>16</v>
      </c>
      <c r="T610" s="18">
        <v>0</v>
      </c>
      <c r="U610" s="18">
        <f t="shared" si="77"/>
        <v>0</v>
      </c>
      <c r="V610" s="66">
        <v>33</v>
      </c>
      <c r="W610" s="66">
        <v>96</v>
      </c>
      <c r="X610" s="18">
        <v>0</v>
      </c>
      <c r="Y610" s="18">
        <f t="shared" si="78"/>
        <v>0</v>
      </c>
      <c r="Z610" s="66">
        <v>171</v>
      </c>
      <c r="AA610" s="66">
        <v>300</v>
      </c>
      <c r="AB610" s="18">
        <v>0</v>
      </c>
      <c r="AC610" s="10">
        <f t="shared" si="79"/>
        <v>0</v>
      </c>
      <c r="AE610">
        <v>37</v>
      </c>
      <c r="AF610">
        <f t="shared" si="74"/>
        <v>0</v>
      </c>
    </row>
    <row r="611" spans="1:32">
      <c r="A611" s="17">
        <v>605</v>
      </c>
      <c r="B611" s="18" t="s">
        <v>1619</v>
      </c>
      <c r="C611" s="7" t="s">
        <v>1333</v>
      </c>
      <c r="D611" s="18" t="s">
        <v>27</v>
      </c>
      <c r="E611" s="18">
        <v>4276</v>
      </c>
      <c r="F611" s="18">
        <v>18</v>
      </c>
      <c r="G611" s="18">
        <v>0</v>
      </c>
      <c r="H611" s="18">
        <v>0</v>
      </c>
      <c r="I611" s="18">
        <f t="shared" si="73"/>
        <v>18</v>
      </c>
      <c r="J611" s="18">
        <v>0</v>
      </c>
      <c r="K611" s="66">
        <v>80</v>
      </c>
      <c r="L611" s="18">
        <v>0</v>
      </c>
      <c r="M611" s="18">
        <f t="shared" si="75"/>
        <v>0</v>
      </c>
      <c r="N611" s="66">
        <v>391</v>
      </c>
      <c r="O611" s="66">
        <v>175</v>
      </c>
      <c r="P611" s="18">
        <v>0</v>
      </c>
      <c r="Q611" s="18">
        <f t="shared" si="76"/>
        <v>4276</v>
      </c>
      <c r="R611" s="66">
        <v>5</v>
      </c>
      <c r="S611" s="66">
        <v>16</v>
      </c>
      <c r="T611" s="18">
        <v>0</v>
      </c>
      <c r="U611" s="18">
        <f t="shared" si="77"/>
        <v>0</v>
      </c>
      <c r="V611" s="66">
        <v>23</v>
      </c>
      <c r="W611" s="66">
        <v>96</v>
      </c>
      <c r="X611" s="18">
        <v>0</v>
      </c>
      <c r="Y611" s="18">
        <f t="shared" si="78"/>
        <v>0</v>
      </c>
      <c r="Z611" s="66">
        <v>122</v>
      </c>
      <c r="AA611" s="66">
        <v>300</v>
      </c>
      <c r="AB611" s="18">
        <v>0</v>
      </c>
      <c r="AC611" s="10">
        <f t="shared" si="79"/>
        <v>0</v>
      </c>
      <c r="AE611">
        <v>18</v>
      </c>
      <c r="AF611">
        <f t="shared" si="74"/>
        <v>0</v>
      </c>
    </row>
    <row r="612" spans="1:32">
      <c r="A612" s="17">
        <v>606</v>
      </c>
      <c r="B612" s="18" t="s">
        <v>1619</v>
      </c>
      <c r="C612" s="7" t="s">
        <v>1334</v>
      </c>
      <c r="D612" s="18" t="s">
        <v>27</v>
      </c>
      <c r="E612" s="18">
        <v>9541</v>
      </c>
      <c r="F612" s="18">
        <v>54</v>
      </c>
      <c r="G612" s="18">
        <v>0</v>
      </c>
      <c r="H612" s="18">
        <v>0</v>
      </c>
      <c r="I612" s="18">
        <f t="shared" si="73"/>
        <v>54</v>
      </c>
      <c r="J612" s="18">
        <v>0</v>
      </c>
      <c r="K612" s="66">
        <v>80</v>
      </c>
      <c r="L612" s="18">
        <v>0</v>
      </c>
      <c r="M612" s="18">
        <f t="shared" si="75"/>
        <v>0</v>
      </c>
      <c r="N612" s="66">
        <v>501</v>
      </c>
      <c r="O612" s="66">
        <v>175</v>
      </c>
      <c r="P612" s="18">
        <v>0</v>
      </c>
      <c r="Q612" s="18">
        <f t="shared" si="76"/>
        <v>9541</v>
      </c>
      <c r="R612" s="66">
        <v>6</v>
      </c>
      <c r="S612" s="66">
        <v>16</v>
      </c>
      <c r="T612" s="18">
        <v>0</v>
      </c>
      <c r="U612" s="18">
        <f t="shared" si="77"/>
        <v>0</v>
      </c>
      <c r="V612" s="66">
        <v>25</v>
      </c>
      <c r="W612" s="66">
        <v>96</v>
      </c>
      <c r="X612" s="18">
        <v>0</v>
      </c>
      <c r="Y612" s="18">
        <f t="shared" si="78"/>
        <v>0</v>
      </c>
      <c r="Z612" s="66">
        <v>422</v>
      </c>
      <c r="AA612" s="66">
        <v>300</v>
      </c>
      <c r="AB612" s="18">
        <v>0</v>
      </c>
      <c r="AC612" s="10">
        <f t="shared" si="79"/>
        <v>9541</v>
      </c>
      <c r="AE612">
        <v>54</v>
      </c>
      <c r="AF612">
        <f t="shared" si="74"/>
        <v>0</v>
      </c>
    </row>
    <row r="613" spans="1:32">
      <c r="A613" s="17">
        <v>607</v>
      </c>
      <c r="B613" s="18" t="s">
        <v>1619</v>
      </c>
      <c r="C613" s="7" t="s">
        <v>1335</v>
      </c>
      <c r="D613" s="18" t="s">
        <v>27</v>
      </c>
      <c r="E613" s="18">
        <v>3302</v>
      </c>
      <c r="F613" s="18">
        <v>20</v>
      </c>
      <c r="G613" s="18">
        <v>0</v>
      </c>
      <c r="H613" s="18">
        <v>0</v>
      </c>
      <c r="I613" s="18">
        <f t="shared" si="73"/>
        <v>20</v>
      </c>
      <c r="J613" s="18">
        <v>0</v>
      </c>
      <c r="K613" s="66">
        <v>80</v>
      </c>
      <c r="L613" s="18">
        <v>0</v>
      </c>
      <c r="M613" s="18">
        <f t="shared" si="75"/>
        <v>0</v>
      </c>
      <c r="N613" s="66">
        <v>108</v>
      </c>
      <c r="O613" s="66">
        <v>175</v>
      </c>
      <c r="P613" s="18">
        <v>0</v>
      </c>
      <c r="Q613" s="18">
        <f t="shared" si="76"/>
        <v>0</v>
      </c>
      <c r="R613" s="66">
        <v>15</v>
      </c>
      <c r="S613" s="66">
        <v>16</v>
      </c>
      <c r="T613" s="18">
        <v>0</v>
      </c>
      <c r="U613" s="18">
        <f t="shared" si="77"/>
        <v>0</v>
      </c>
      <c r="V613" s="66">
        <v>43</v>
      </c>
      <c r="W613" s="66">
        <v>96</v>
      </c>
      <c r="X613" s="18">
        <v>0</v>
      </c>
      <c r="Y613" s="18">
        <f t="shared" si="78"/>
        <v>0</v>
      </c>
      <c r="Z613" s="66">
        <v>209</v>
      </c>
      <c r="AA613" s="66">
        <v>300</v>
      </c>
      <c r="AB613" s="18">
        <v>0</v>
      </c>
      <c r="AC613" s="10">
        <f t="shared" si="79"/>
        <v>0</v>
      </c>
      <c r="AE613">
        <v>20</v>
      </c>
      <c r="AF613">
        <f t="shared" si="74"/>
        <v>0</v>
      </c>
    </row>
    <row r="614" spans="1:32">
      <c r="A614" s="17">
        <v>608</v>
      </c>
      <c r="B614" s="18" t="s">
        <v>1619</v>
      </c>
      <c r="C614" s="7" t="s">
        <v>590</v>
      </c>
      <c r="D614" s="18" t="s">
        <v>27</v>
      </c>
      <c r="E614" s="18">
        <v>2645</v>
      </c>
      <c r="F614" s="18">
        <v>29</v>
      </c>
      <c r="G614" s="18">
        <v>0</v>
      </c>
      <c r="H614" s="18">
        <v>0</v>
      </c>
      <c r="I614" s="18">
        <f t="shared" si="73"/>
        <v>29</v>
      </c>
      <c r="J614" s="18">
        <v>0</v>
      </c>
      <c r="K614" s="66">
        <v>80</v>
      </c>
      <c r="L614" s="18">
        <v>0</v>
      </c>
      <c r="M614" s="18">
        <f t="shared" si="75"/>
        <v>0</v>
      </c>
      <c r="N614" s="66">
        <v>15</v>
      </c>
      <c r="O614" s="66">
        <v>175</v>
      </c>
      <c r="P614" s="18">
        <v>0</v>
      </c>
      <c r="Q614" s="18">
        <f t="shared" si="76"/>
        <v>0</v>
      </c>
      <c r="R614" s="66">
        <v>12</v>
      </c>
      <c r="S614" s="66">
        <v>16</v>
      </c>
      <c r="T614" s="18">
        <v>0</v>
      </c>
      <c r="U614" s="18">
        <f t="shared" si="77"/>
        <v>0</v>
      </c>
      <c r="V614" s="66">
        <v>56</v>
      </c>
      <c r="W614" s="66">
        <v>96</v>
      </c>
      <c r="X614" s="18">
        <v>0</v>
      </c>
      <c r="Y614" s="18">
        <f t="shared" si="78"/>
        <v>0</v>
      </c>
      <c r="Z614" s="66">
        <v>160</v>
      </c>
      <c r="AA614" s="66">
        <v>300</v>
      </c>
      <c r="AB614" s="18">
        <v>0</v>
      </c>
      <c r="AC614" s="10">
        <f t="shared" si="79"/>
        <v>0</v>
      </c>
      <c r="AE614">
        <v>29</v>
      </c>
      <c r="AF614">
        <f t="shared" si="74"/>
        <v>0</v>
      </c>
    </row>
    <row r="615" spans="1:32">
      <c r="A615" s="17">
        <v>609</v>
      </c>
      <c r="B615" s="18" t="s">
        <v>1619</v>
      </c>
      <c r="C615" s="7" t="s">
        <v>1336</v>
      </c>
      <c r="D615" s="18" t="s">
        <v>27</v>
      </c>
      <c r="E615" s="18">
        <v>5671</v>
      </c>
      <c r="F615" s="18">
        <v>17</v>
      </c>
      <c r="G615" s="18">
        <v>0</v>
      </c>
      <c r="H615" s="18">
        <v>0</v>
      </c>
      <c r="I615" s="18">
        <f t="shared" si="73"/>
        <v>17</v>
      </c>
      <c r="J615" s="18">
        <v>0</v>
      </c>
      <c r="K615" s="66">
        <v>80</v>
      </c>
      <c r="L615" s="18">
        <v>0</v>
      </c>
      <c r="M615" s="18">
        <f t="shared" si="75"/>
        <v>0</v>
      </c>
      <c r="N615" s="66">
        <v>95</v>
      </c>
      <c r="O615" s="66">
        <v>175</v>
      </c>
      <c r="P615" s="18">
        <v>0</v>
      </c>
      <c r="Q615" s="18">
        <f t="shared" si="76"/>
        <v>0</v>
      </c>
      <c r="R615" s="66">
        <v>13</v>
      </c>
      <c r="S615" s="66">
        <v>16</v>
      </c>
      <c r="T615" s="18">
        <v>0</v>
      </c>
      <c r="U615" s="18">
        <f t="shared" si="77"/>
        <v>0</v>
      </c>
      <c r="V615" s="66">
        <v>57</v>
      </c>
      <c r="W615" s="66">
        <v>96</v>
      </c>
      <c r="X615" s="18">
        <v>0</v>
      </c>
      <c r="Y615" s="18">
        <f t="shared" si="78"/>
        <v>0</v>
      </c>
      <c r="Z615" s="66">
        <v>206</v>
      </c>
      <c r="AA615" s="66">
        <v>300</v>
      </c>
      <c r="AB615" s="18">
        <v>0</v>
      </c>
      <c r="AC615" s="10">
        <f t="shared" si="79"/>
        <v>0</v>
      </c>
      <c r="AE615">
        <v>17</v>
      </c>
      <c r="AF615">
        <f t="shared" si="74"/>
        <v>0</v>
      </c>
    </row>
    <row r="616" spans="1:32">
      <c r="A616" s="17">
        <v>610</v>
      </c>
      <c r="B616" s="18" t="s">
        <v>1619</v>
      </c>
      <c r="C616" s="7" t="s">
        <v>1337</v>
      </c>
      <c r="D616" s="18" t="s">
        <v>27</v>
      </c>
      <c r="E616" s="18">
        <v>4012</v>
      </c>
      <c r="F616" s="18">
        <v>10</v>
      </c>
      <c r="G616" s="18">
        <v>0</v>
      </c>
      <c r="H616" s="18">
        <v>0</v>
      </c>
      <c r="I616" s="18">
        <f t="shared" si="73"/>
        <v>10</v>
      </c>
      <c r="J616" s="18">
        <v>0</v>
      </c>
      <c r="K616" s="66">
        <v>80</v>
      </c>
      <c r="L616" s="18">
        <v>0</v>
      </c>
      <c r="M616" s="18">
        <f t="shared" si="75"/>
        <v>0</v>
      </c>
      <c r="N616" s="66">
        <v>58</v>
      </c>
      <c r="O616" s="66">
        <v>175</v>
      </c>
      <c r="P616" s="18">
        <v>0</v>
      </c>
      <c r="Q616" s="18">
        <f t="shared" si="76"/>
        <v>0</v>
      </c>
      <c r="R616" s="66">
        <v>10</v>
      </c>
      <c r="S616" s="66">
        <v>16</v>
      </c>
      <c r="T616" s="18">
        <v>0</v>
      </c>
      <c r="U616" s="18">
        <f t="shared" si="77"/>
        <v>0</v>
      </c>
      <c r="V616" s="66">
        <v>48</v>
      </c>
      <c r="W616" s="66">
        <v>96</v>
      </c>
      <c r="X616" s="18">
        <v>0</v>
      </c>
      <c r="Y616" s="18">
        <f t="shared" si="78"/>
        <v>0</v>
      </c>
      <c r="Z616" s="66">
        <v>190</v>
      </c>
      <c r="AA616" s="66">
        <v>300</v>
      </c>
      <c r="AB616" s="18">
        <v>0</v>
      </c>
      <c r="AC616" s="10">
        <f t="shared" si="79"/>
        <v>0</v>
      </c>
      <c r="AE616">
        <v>10</v>
      </c>
      <c r="AF616">
        <f t="shared" si="74"/>
        <v>0</v>
      </c>
    </row>
    <row r="617" spans="1:32">
      <c r="A617" s="17">
        <v>611</v>
      </c>
      <c r="B617" s="18" t="s">
        <v>1619</v>
      </c>
      <c r="C617" s="7" t="s">
        <v>1338</v>
      </c>
      <c r="D617" s="18" t="s">
        <v>27</v>
      </c>
      <c r="E617" s="18">
        <v>2373</v>
      </c>
      <c r="F617" s="18">
        <v>17</v>
      </c>
      <c r="G617" s="18">
        <v>0</v>
      </c>
      <c r="H617" s="18">
        <v>0</v>
      </c>
      <c r="I617" s="18">
        <f t="shared" si="73"/>
        <v>17</v>
      </c>
      <c r="J617" s="18">
        <v>0</v>
      </c>
      <c r="K617" s="66">
        <v>80</v>
      </c>
      <c r="L617" s="18">
        <v>0</v>
      </c>
      <c r="M617" s="18">
        <f t="shared" si="75"/>
        <v>0</v>
      </c>
      <c r="N617" s="66">
        <v>98</v>
      </c>
      <c r="O617" s="66">
        <v>175</v>
      </c>
      <c r="P617" s="18">
        <v>0</v>
      </c>
      <c r="Q617" s="18">
        <f t="shared" si="76"/>
        <v>0</v>
      </c>
      <c r="R617" s="66">
        <v>8</v>
      </c>
      <c r="S617" s="66">
        <v>16</v>
      </c>
      <c r="T617" s="18">
        <v>0</v>
      </c>
      <c r="U617" s="18">
        <f t="shared" si="77"/>
        <v>0</v>
      </c>
      <c r="V617" s="66">
        <v>36</v>
      </c>
      <c r="W617" s="66">
        <v>96</v>
      </c>
      <c r="X617" s="18">
        <v>0</v>
      </c>
      <c r="Y617" s="18">
        <f t="shared" si="78"/>
        <v>0</v>
      </c>
      <c r="Z617" s="66">
        <v>307</v>
      </c>
      <c r="AA617" s="66">
        <v>300</v>
      </c>
      <c r="AB617" s="18">
        <v>0</v>
      </c>
      <c r="AC617" s="10">
        <f t="shared" si="79"/>
        <v>2373</v>
      </c>
      <c r="AE617">
        <v>17</v>
      </c>
      <c r="AF617">
        <f t="shared" si="74"/>
        <v>0</v>
      </c>
    </row>
    <row r="618" spans="1:32">
      <c r="A618" s="17">
        <v>612</v>
      </c>
      <c r="B618" s="18" t="s">
        <v>1619</v>
      </c>
      <c r="C618" s="7" t="s">
        <v>1339</v>
      </c>
      <c r="D618" s="18" t="s">
        <v>27</v>
      </c>
      <c r="E618" s="18">
        <v>1618</v>
      </c>
      <c r="F618" s="18">
        <v>12</v>
      </c>
      <c r="G618" s="18">
        <v>0</v>
      </c>
      <c r="H618" s="18">
        <v>0</v>
      </c>
      <c r="I618" s="18">
        <f t="shared" si="73"/>
        <v>12</v>
      </c>
      <c r="J618" s="18">
        <v>0</v>
      </c>
      <c r="K618" s="66">
        <v>80</v>
      </c>
      <c r="L618" s="18">
        <v>0</v>
      </c>
      <c r="M618" s="18">
        <f t="shared" si="75"/>
        <v>0</v>
      </c>
      <c r="N618" s="66">
        <v>75</v>
      </c>
      <c r="O618" s="66">
        <v>175</v>
      </c>
      <c r="P618" s="18">
        <v>0</v>
      </c>
      <c r="Q618" s="18">
        <f t="shared" si="76"/>
        <v>0</v>
      </c>
      <c r="R618" s="66">
        <v>5</v>
      </c>
      <c r="S618" s="66">
        <v>16</v>
      </c>
      <c r="T618" s="18">
        <v>0</v>
      </c>
      <c r="U618" s="18">
        <f t="shared" si="77"/>
        <v>0</v>
      </c>
      <c r="V618" s="66">
        <v>23</v>
      </c>
      <c r="W618" s="66">
        <v>96</v>
      </c>
      <c r="X618" s="18">
        <v>0</v>
      </c>
      <c r="Y618" s="18">
        <f t="shared" si="78"/>
        <v>0</v>
      </c>
      <c r="Z618" s="66">
        <v>108</v>
      </c>
      <c r="AA618" s="66">
        <v>300</v>
      </c>
      <c r="AB618" s="18">
        <v>0</v>
      </c>
      <c r="AC618" s="10">
        <f t="shared" si="79"/>
        <v>0</v>
      </c>
      <c r="AE618">
        <v>12</v>
      </c>
      <c r="AF618">
        <f t="shared" si="74"/>
        <v>0</v>
      </c>
    </row>
    <row r="619" spans="1:32">
      <c r="A619" s="17">
        <v>613</v>
      </c>
      <c r="B619" s="18" t="s">
        <v>1619</v>
      </c>
      <c r="C619" s="7" t="s">
        <v>403</v>
      </c>
      <c r="D619" s="18" t="s">
        <v>27</v>
      </c>
      <c r="E619" s="18">
        <v>6403</v>
      </c>
      <c r="F619" s="18">
        <v>15</v>
      </c>
      <c r="G619" s="18">
        <v>0</v>
      </c>
      <c r="H619" s="18">
        <v>0</v>
      </c>
      <c r="I619" s="18">
        <f t="shared" si="73"/>
        <v>15</v>
      </c>
      <c r="J619" s="18">
        <v>0</v>
      </c>
      <c r="K619" s="66">
        <v>80</v>
      </c>
      <c r="L619" s="18">
        <v>0</v>
      </c>
      <c r="M619" s="18">
        <f t="shared" si="75"/>
        <v>0</v>
      </c>
      <c r="N619" s="66">
        <v>155</v>
      </c>
      <c r="O619" s="66">
        <v>175</v>
      </c>
      <c r="P619" s="18">
        <v>0</v>
      </c>
      <c r="Q619" s="18">
        <f t="shared" si="76"/>
        <v>0</v>
      </c>
      <c r="R619" s="66">
        <v>9</v>
      </c>
      <c r="S619" s="66">
        <v>16</v>
      </c>
      <c r="T619" s="18">
        <v>0</v>
      </c>
      <c r="U619" s="18">
        <f t="shared" si="77"/>
        <v>0</v>
      </c>
      <c r="V619" s="66">
        <v>39</v>
      </c>
      <c r="W619" s="66">
        <v>96</v>
      </c>
      <c r="X619" s="18">
        <v>0</v>
      </c>
      <c r="Y619" s="18">
        <f t="shared" si="78"/>
        <v>0</v>
      </c>
      <c r="Z619" s="66">
        <v>241</v>
      </c>
      <c r="AA619" s="66">
        <v>300</v>
      </c>
      <c r="AB619" s="18">
        <v>0</v>
      </c>
      <c r="AC619" s="10">
        <f t="shared" si="79"/>
        <v>0</v>
      </c>
      <c r="AE619">
        <v>15</v>
      </c>
      <c r="AF619">
        <f t="shared" si="74"/>
        <v>0</v>
      </c>
    </row>
    <row r="620" spans="1:32">
      <c r="A620" s="17">
        <v>614</v>
      </c>
      <c r="B620" s="18" t="s">
        <v>1619</v>
      </c>
      <c r="C620" s="7" t="s">
        <v>1340</v>
      </c>
      <c r="D620" s="18" t="s">
        <v>27</v>
      </c>
      <c r="E620" s="18">
        <v>2457</v>
      </c>
      <c r="F620" s="18">
        <v>10</v>
      </c>
      <c r="G620" s="18">
        <v>0</v>
      </c>
      <c r="H620" s="18">
        <v>0</v>
      </c>
      <c r="I620" s="18">
        <f t="shared" si="73"/>
        <v>10</v>
      </c>
      <c r="J620" s="18">
        <v>0</v>
      </c>
      <c r="K620" s="66">
        <v>80</v>
      </c>
      <c r="L620" s="18">
        <v>0</v>
      </c>
      <c r="M620" s="18">
        <f t="shared" si="75"/>
        <v>0</v>
      </c>
      <c r="N620" s="66">
        <v>53</v>
      </c>
      <c r="O620" s="66">
        <v>175</v>
      </c>
      <c r="P620" s="18">
        <v>0</v>
      </c>
      <c r="Q620" s="18">
        <f t="shared" si="76"/>
        <v>0</v>
      </c>
      <c r="R620" s="66">
        <v>6</v>
      </c>
      <c r="S620" s="66">
        <v>16</v>
      </c>
      <c r="T620" s="18">
        <v>0</v>
      </c>
      <c r="U620" s="18">
        <f t="shared" si="77"/>
        <v>0</v>
      </c>
      <c r="V620" s="66">
        <v>34</v>
      </c>
      <c r="W620" s="66">
        <v>96</v>
      </c>
      <c r="X620" s="18">
        <v>0</v>
      </c>
      <c r="Y620" s="18">
        <f t="shared" si="78"/>
        <v>0</v>
      </c>
      <c r="Z620" s="66">
        <v>160</v>
      </c>
      <c r="AA620" s="66">
        <v>300</v>
      </c>
      <c r="AB620" s="18">
        <v>0</v>
      </c>
      <c r="AC620" s="10">
        <f t="shared" si="79"/>
        <v>0</v>
      </c>
      <c r="AE620">
        <v>10</v>
      </c>
      <c r="AF620">
        <f t="shared" si="74"/>
        <v>0</v>
      </c>
    </row>
    <row r="621" spans="1:32">
      <c r="A621" s="17">
        <v>615</v>
      </c>
      <c r="B621" s="18" t="s">
        <v>1619</v>
      </c>
      <c r="C621" s="7" t="s">
        <v>1341</v>
      </c>
      <c r="D621" s="18" t="s">
        <v>27</v>
      </c>
      <c r="E621" s="18">
        <v>1660</v>
      </c>
      <c r="F621" s="18">
        <v>16</v>
      </c>
      <c r="G621" s="18">
        <v>0</v>
      </c>
      <c r="H621" s="18">
        <v>0</v>
      </c>
      <c r="I621" s="18">
        <f t="shared" si="73"/>
        <v>16</v>
      </c>
      <c r="J621" s="18">
        <v>0</v>
      </c>
      <c r="K621" s="66">
        <v>80</v>
      </c>
      <c r="L621" s="18">
        <v>0</v>
      </c>
      <c r="M621" s="18">
        <f t="shared" si="75"/>
        <v>0</v>
      </c>
      <c r="N621" s="66">
        <v>102</v>
      </c>
      <c r="O621" s="66">
        <v>175</v>
      </c>
      <c r="P621" s="18">
        <v>0</v>
      </c>
      <c r="Q621" s="18">
        <f t="shared" si="76"/>
        <v>0</v>
      </c>
      <c r="R621" s="66">
        <v>8</v>
      </c>
      <c r="S621" s="66">
        <v>16</v>
      </c>
      <c r="T621" s="18">
        <v>0</v>
      </c>
      <c r="U621" s="18">
        <f t="shared" si="77"/>
        <v>0</v>
      </c>
      <c r="V621" s="66">
        <v>36</v>
      </c>
      <c r="W621" s="66">
        <v>96</v>
      </c>
      <c r="X621" s="18">
        <v>0</v>
      </c>
      <c r="Y621" s="18">
        <f t="shared" si="78"/>
        <v>0</v>
      </c>
      <c r="Z621" s="66">
        <v>120</v>
      </c>
      <c r="AA621" s="66">
        <v>300</v>
      </c>
      <c r="AB621" s="18">
        <v>0</v>
      </c>
      <c r="AC621" s="10">
        <f t="shared" si="79"/>
        <v>0</v>
      </c>
      <c r="AE621">
        <v>16</v>
      </c>
      <c r="AF621">
        <f t="shared" si="74"/>
        <v>0</v>
      </c>
    </row>
    <row r="622" spans="1:32">
      <c r="A622" s="17">
        <v>616</v>
      </c>
      <c r="B622" s="18" t="s">
        <v>1619</v>
      </c>
      <c r="C622" s="7" t="s">
        <v>1342</v>
      </c>
      <c r="D622" s="18" t="s">
        <v>27</v>
      </c>
      <c r="E622" s="18">
        <v>1662</v>
      </c>
      <c r="F622" s="18">
        <v>14</v>
      </c>
      <c r="G622" s="18">
        <v>0</v>
      </c>
      <c r="H622" s="18">
        <v>0</v>
      </c>
      <c r="I622" s="18">
        <f t="shared" si="73"/>
        <v>14</v>
      </c>
      <c r="J622" s="18">
        <v>0</v>
      </c>
      <c r="K622" s="66">
        <v>80</v>
      </c>
      <c r="L622" s="18">
        <v>0</v>
      </c>
      <c r="M622" s="18">
        <f t="shared" si="75"/>
        <v>0</v>
      </c>
      <c r="N622" s="66">
        <v>86</v>
      </c>
      <c r="O622" s="66">
        <v>175</v>
      </c>
      <c r="P622" s="18">
        <v>0</v>
      </c>
      <c r="Q622" s="18">
        <f t="shared" si="76"/>
        <v>0</v>
      </c>
      <c r="R622" s="66">
        <v>7</v>
      </c>
      <c r="S622" s="66">
        <v>16</v>
      </c>
      <c r="T622" s="18">
        <v>0</v>
      </c>
      <c r="U622" s="18">
        <f t="shared" si="77"/>
        <v>0</v>
      </c>
      <c r="V622" s="66">
        <v>35</v>
      </c>
      <c r="W622" s="66">
        <v>96</v>
      </c>
      <c r="X622" s="18">
        <v>0</v>
      </c>
      <c r="Y622" s="18">
        <f t="shared" si="78"/>
        <v>0</v>
      </c>
      <c r="Z622" s="66">
        <v>160</v>
      </c>
      <c r="AA622" s="66">
        <v>300</v>
      </c>
      <c r="AB622" s="18">
        <v>0</v>
      </c>
      <c r="AC622" s="10">
        <f t="shared" si="79"/>
        <v>0</v>
      </c>
      <c r="AE622">
        <v>14</v>
      </c>
      <c r="AF622">
        <f t="shared" si="74"/>
        <v>0</v>
      </c>
    </row>
    <row r="623" spans="1:32">
      <c r="A623" s="17">
        <v>617</v>
      </c>
      <c r="B623" s="18" t="s">
        <v>1619</v>
      </c>
      <c r="C623" s="7" t="s">
        <v>1343</v>
      </c>
      <c r="D623" s="18" t="s">
        <v>27</v>
      </c>
      <c r="E623" s="18">
        <v>2270</v>
      </c>
      <c r="F623" s="18">
        <v>18</v>
      </c>
      <c r="G623" s="18">
        <v>0</v>
      </c>
      <c r="H623" s="18">
        <v>0</v>
      </c>
      <c r="I623" s="18">
        <f t="shared" si="73"/>
        <v>18</v>
      </c>
      <c r="J623" s="18">
        <v>0</v>
      </c>
      <c r="K623" s="66">
        <v>80</v>
      </c>
      <c r="L623" s="18">
        <v>0</v>
      </c>
      <c r="M623" s="18">
        <f t="shared" si="75"/>
        <v>0</v>
      </c>
      <c r="N623" s="66">
        <v>107</v>
      </c>
      <c r="O623" s="66">
        <v>175</v>
      </c>
      <c r="P623" s="18">
        <v>0</v>
      </c>
      <c r="Q623" s="18">
        <f t="shared" si="76"/>
        <v>0</v>
      </c>
      <c r="R623" s="66">
        <v>6</v>
      </c>
      <c r="S623" s="66">
        <v>16</v>
      </c>
      <c r="T623" s="18">
        <v>0</v>
      </c>
      <c r="U623" s="18">
        <f t="shared" si="77"/>
        <v>0</v>
      </c>
      <c r="V623" s="66">
        <v>33</v>
      </c>
      <c r="W623" s="66">
        <v>96</v>
      </c>
      <c r="X623" s="18">
        <v>0</v>
      </c>
      <c r="Y623" s="18">
        <f t="shared" si="78"/>
        <v>0</v>
      </c>
      <c r="Z623" s="66">
        <v>220</v>
      </c>
      <c r="AA623" s="66">
        <v>300</v>
      </c>
      <c r="AB623" s="18">
        <v>0</v>
      </c>
      <c r="AC623" s="10">
        <f t="shared" si="79"/>
        <v>0</v>
      </c>
      <c r="AE623">
        <v>18</v>
      </c>
      <c r="AF623">
        <f t="shared" si="74"/>
        <v>0</v>
      </c>
    </row>
    <row r="624" spans="1:32">
      <c r="A624" s="17">
        <v>618</v>
      </c>
      <c r="B624" s="18" t="s">
        <v>1619</v>
      </c>
      <c r="C624" s="7" t="s">
        <v>1344</v>
      </c>
      <c r="D624" s="18" t="s">
        <v>27</v>
      </c>
      <c r="E624" s="18">
        <v>2322</v>
      </c>
      <c r="F624" s="18">
        <v>12</v>
      </c>
      <c r="G624" s="18">
        <v>0</v>
      </c>
      <c r="H624" s="18">
        <v>0</v>
      </c>
      <c r="I624" s="18">
        <f t="shared" si="73"/>
        <v>12</v>
      </c>
      <c r="J624" s="18">
        <v>0</v>
      </c>
      <c r="K624" s="66">
        <v>80</v>
      </c>
      <c r="L624" s="18">
        <v>0</v>
      </c>
      <c r="M624" s="18">
        <f t="shared" si="75"/>
        <v>0</v>
      </c>
      <c r="N624" s="66">
        <v>75</v>
      </c>
      <c r="O624" s="66">
        <v>175</v>
      </c>
      <c r="P624" s="18">
        <v>0</v>
      </c>
      <c r="Q624" s="18">
        <f t="shared" si="76"/>
        <v>0</v>
      </c>
      <c r="R624" s="66">
        <v>7</v>
      </c>
      <c r="S624" s="66">
        <v>16</v>
      </c>
      <c r="T624" s="18">
        <v>0</v>
      </c>
      <c r="U624" s="18">
        <f t="shared" si="77"/>
        <v>0</v>
      </c>
      <c r="V624" s="66">
        <v>37</v>
      </c>
      <c r="W624" s="66">
        <v>96</v>
      </c>
      <c r="X624" s="18">
        <v>0</v>
      </c>
      <c r="Y624" s="18">
        <f t="shared" si="78"/>
        <v>0</v>
      </c>
      <c r="Z624" s="66">
        <v>205</v>
      </c>
      <c r="AA624" s="66">
        <v>300</v>
      </c>
      <c r="AB624" s="18">
        <v>0</v>
      </c>
      <c r="AC624" s="10">
        <f t="shared" si="79"/>
        <v>0</v>
      </c>
      <c r="AE624">
        <v>12</v>
      </c>
      <c r="AF624">
        <f t="shared" si="74"/>
        <v>0</v>
      </c>
    </row>
    <row r="625" spans="1:32">
      <c r="A625" s="17">
        <v>619</v>
      </c>
      <c r="B625" s="18" t="s">
        <v>1619</v>
      </c>
      <c r="C625" s="7" t="s">
        <v>1345</v>
      </c>
      <c r="D625" s="18" t="s">
        <v>27</v>
      </c>
      <c r="E625" s="18">
        <v>4136</v>
      </c>
      <c r="F625" s="18">
        <v>20</v>
      </c>
      <c r="G625" s="18">
        <v>0</v>
      </c>
      <c r="H625" s="18">
        <v>0</v>
      </c>
      <c r="I625" s="18">
        <f t="shared" si="73"/>
        <v>20</v>
      </c>
      <c r="J625" s="18">
        <v>0</v>
      </c>
      <c r="K625" s="66">
        <v>80</v>
      </c>
      <c r="L625" s="18">
        <v>0</v>
      </c>
      <c r="M625" s="18">
        <f t="shared" si="75"/>
        <v>0</v>
      </c>
      <c r="N625" s="66">
        <v>140</v>
      </c>
      <c r="O625" s="66">
        <v>175</v>
      </c>
      <c r="P625" s="18">
        <v>0</v>
      </c>
      <c r="Q625" s="18">
        <f t="shared" si="76"/>
        <v>0</v>
      </c>
      <c r="R625" s="66">
        <v>5</v>
      </c>
      <c r="S625" s="66">
        <v>16</v>
      </c>
      <c r="T625" s="18">
        <v>0</v>
      </c>
      <c r="U625" s="18">
        <f t="shared" si="77"/>
        <v>0</v>
      </c>
      <c r="V625" s="66">
        <v>34</v>
      </c>
      <c r="W625" s="66">
        <v>96</v>
      </c>
      <c r="X625" s="18">
        <v>0</v>
      </c>
      <c r="Y625" s="18">
        <f t="shared" si="78"/>
        <v>0</v>
      </c>
      <c r="Z625" s="66">
        <v>195</v>
      </c>
      <c r="AA625" s="66">
        <v>300</v>
      </c>
      <c r="AB625" s="18">
        <v>0</v>
      </c>
      <c r="AC625" s="10">
        <f t="shared" si="79"/>
        <v>0</v>
      </c>
      <c r="AE625">
        <v>20</v>
      </c>
      <c r="AF625">
        <f t="shared" si="74"/>
        <v>0</v>
      </c>
    </row>
    <row r="626" spans="1:32">
      <c r="A626" s="17">
        <v>620</v>
      </c>
      <c r="B626" s="18" t="s">
        <v>1619</v>
      </c>
      <c r="C626" s="7" t="s">
        <v>1346</v>
      </c>
      <c r="D626" s="18" t="s">
        <v>27</v>
      </c>
      <c r="E626" s="18">
        <v>1682</v>
      </c>
      <c r="F626" s="18">
        <v>8</v>
      </c>
      <c r="G626" s="18">
        <v>0</v>
      </c>
      <c r="H626" s="18">
        <v>0</v>
      </c>
      <c r="I626" s="18">
        <f t="shared" si="73"/>
        <v>8</v>
      </c>
      <c r="J626" s="18">
        <v>0</v>
      </c>
      <c r="K626" s="66">
        <v>80</v>
      </c>
      <c r="L626" s="18">
        <v>0</v>
      </c>
      <c r="M626" s="18">
        <f t="shared" si="75"/>
        <v>0</v>
      </c>
      <c r="N626" s="66">
        <v>57</v>
      </c>
      <c r="O626" s="66">
        <v>175</v>
      </c>
      <c r="P626" s="18">
        <v>0</v>
      </c>
      <c r="Q626" s="18">
        <f t="shared" si="76"/>
        <v>0</v>
      </c>
      <c r="R626" s="66">
        <v>12</v>
      </c>
      <c r="S626" s="66">
        <v>16</v>
      </c>
      <c r="T626" s="18">
        <v>0</v>
      </c>
      <c r="U626" s="18">
        <f t="shared" si="77"/>
        <v>0</v>
      </c>
      <c r="V626" s="66">
        <v>54</v>
      </c>
      <c r="W626" s="66">
        <v>96</v>
      </c>
      <c r="X626" s="18">
        <v>0</v>
      </c>
      <c r="Y626" s="18">
        <f t="shared" si="78"/>
        <v>0</v>
      </c>
      <c r="Z626" s="66">
        <v>125</v>
      </c>
      <c r="AA626" s="66">
        <v>300</v>
      </c>
      <c r="AB626" s="18">
        <v>0</v>
      </c>
      <c r="AC626" s="10">
        <f t="shared" si="79"/>
        <v>0</v>
      </c>
      <c r="AE626">
        <v>8</v>
      </c>
      <c r="AF626">
        <f t="shared" si="74"/>
        <v>0</v>
      </c>
    </row>
    <row r="627" spans="1:32">
      <c r="A627" s="17">
        <v>621</v>
      </c>
      <c r="B627" s="18" t="s">
        <v>1619</v>
      </c>
      <c r="C627" s="7" t="s">
        <v>1347</v>
      </c>
      <c r="D627" s="18" t="s">
        <v>27</v>
      </c>
      <c r="E627" s="18">
        <v>2635</v>
      </c>
      <c r="F627" s="18">
        <v>28</v>
      </c>
      <c r="G627" s="18">
        <v>0</v>
      </c>
      <c r="H627" s="18">
        <v>0</v>
      </c>
      <c r="I627" s="18">
        <f t="shared" si="73"/>
        <v>28</v>
      </c>
      <c r="J627" s="18">
        <v>0</v>
      </c>
      <c r="K627" s="66">
        <v>80</v>
      </c>
      <c r="L627" s="18">
        <v>0</v>
      </c>
      <c r="M627" s="18">
        <f t="shared" si="75"/>
        <v>0</v>
      </c>
      <c r="N627" s="66">
        <v>195</v>
      </c>
      <c r="O627" s="66">
        <v>175</v>
      </c>
      <c r="P627" s="18">
        <v>0</v>
      </c>
      <c r="Q627" s="18">
        <f t="shared" si="76"/>
        <v>2635</v>
      </c>
      <c r="R627" s="66">
        <v>6</v>
      </c>
      <c r="S627" s="66">
        <v>16</v>
      </c>
      <c r="T627" s="18">
        <v>0</v>
      </c>
      <c r="U627" s="18">
        <f t="shared" si="77"/>
        <v>0</v>
      </c>
      <c r="V627" s="66">
        <v>32</v>
      </c>
      <c r="W627" s="66">
        <v>96</v>
      </c>
      <c r="X627" s="18">
        <v>0</v>
      </c>
      <c r="Y627" s="18">
        <f t="shared" si="78"/>
        <v>0</v>
      </c>
      <c r="Z627" s="66">
        <v>181</v>
      </c>
      <c r="AA627" s="66">
        <v>300</v>
      </c>
      <c r="AB627" s="18">
        <v>0</v>
      </c>
      <c r="AC627" s="10">
        <f t="shared" si="79"/>
        <v>0</v>
      </c>
      <c r="AE627">
        <v>28</v>
      </c>
      <c r="AF627">
        <f t="shared" si="74"/>
        <v>0</v>
      </c>
    </row>
    <row r="628" spans="1:32">
      <c r="A628" s="17">
        <v>622</v>
      </c>
      <c r="B628" s="18" t="s">
        <v>1619</v>
      </c>
      <c r="C628" s="7" t="s">
        <v>1348</v>
      </c>
      <c r="D628" s="18" t="s">
        <v>27</v>
      </c>
      <c r="E628" s="18">
        <v>3953</v>
      </c>
      <c r="F628" s="18">
        <v>30</v>
      </c>
      <c r="G628" s="18">
        <v>0</v>
      </c>
      <c r="H628" s="18">
        <v>0</v>
      </c>
      <c r="I628" s="18">
        <f t="shared" si="73"/>
        <v>28</v>
      </c>
      <c r="J628" s="18">
        <v>2</v>
      </c>
      <c r="K628" s="66">
        <v>80</v>
      </c>
      <c r="L628" s="18">
        <v>0</v>
      </c>
      <c r="M628" s="18">
        <f t="shared" si="75"/>
        <v>0</v>
      </c>
      <c r="N628" s="66">
        <v>206</v>
      </c>
      <c r="O628" s="66">
        <v>175</v>
      </c>
      <c r="P628" s="18">
        <v>0</v>
      </c>
      <c r="Q628" s="18">
        <f t="shared" si="76"/>
        <v>3953</v>
      </c>
      <c r="R628" s="66">
        <v>35</v>
      </c>
      <c r="S628" s="66">
        <v>16</v>
      </c>
      <c r="T628" s="18">
        <v>0</v>
      </c>
      <c r="U628" s="18">
        <f t="shared" si="77"/>
        <v>3953</v>
      </c>
      <c r="V628" s="66">
        <v>168</v>
      </c>
      <c r="W628" s="66">
        <v>96</v>
      </c>
      <c r="X628" s="18">
        <v>0</v>
      </c>
      <c r="Y628" s="18">
        <f t="shared" si="78"/>
        <v>3953</v>
      </c>
      <c r="Z628" s="66">
        <v>155</v>
      </c>
      <c r="AA628" s="66">
        <v>300</v>
      </c>
      <c r="AB628" s="18">
        <v>0</v>
      </c>
      <c r="AC628" s="10">
        <f t="shared" si="79"/>
        <v>0</v>
      </c>
      <c r="AE628">
        <v>30</v>
      </c>
      <c r="AF628">
        <f t="shared" si="74"/>
        <v>0</v>
      </c>
    </row>
    <row r="629" spans="1:32">
      <c r="A629" s="17">
        <v>623</v>
      </c>
      <c r="B629" s="18" t="s">
        <v>1619</v>
      </c>
      <c r="C629" s="7" t="s">
        <v>1349</v>
      </c>
      <c r="D629" s="18" t="s">
        <v>27</v>
      </c>
      <c r="E629" s="18">
        <v>4928</v>
      </c>
      <c r="F629" s="18">
        <v>30</v>
      </c>
      <c r="G629" s="18">
        <v>0</v>
      </c>
      <c r="H629" s="18">
        <v>0</v>
      </c>
      <c r="I629" s="18">
        <f t="shared" si="73"/>
        <v>30</v>
      </c>
      <c r="J629" s="18">
        <v>0</v>
      </c>
      <c r="K629" s="66">
        <v>80</v>
      </c>
      <c r="L629" s="18">
        <v>0</v>
      </c>
      <c r="M629" s="18">
        <f t="shared" si="75"/>
        <v>0</v>
      </c>
      <c r="N629" s="66">
        <v>311</v>
      </c>
      <c r="O629" s="66">
        <v>175</v>
      </c>
      <c r="P629" s="18">
        <v>0</v>
      </c>
      <c r="Q629" s="18">
        <f t="shared" si="76"/>
        <v>4928</v>
      </c>
      <c r="R629" s="66">
        <v>10</v>
      </c>
      <c r="S629" s="66">
        <v>16</v>
      </c>
      <c r="T629" s="18">
        <v>0</v>
      </c>
      <c r="U629" s="18">
        <f t="shared" si="77"/>
        <v>0</v>
      </c>
      <c r="V629" s="66">
        <v>49</v>
      </c>
      <c r="W629" s="66">
        <v>96</v>
      </c>
      <c r="X629" s="18">
        <v>0</v>
      </c>
      <c r="Y629" s="18">
        <f t="shared" si="78"/>
        <v>0</v>
      </c>
      <c r="Z629" s="66">
        <v>191</v>
      </c>
      <c r="AA629" s="66">
        <v>300</v>
      </c>
      <c r="AB629" s="18">
        <v>0</v>
      </c>
      <c r="AC629" s="10">
        <f t="shared" si="79"/>
        <v>0</v>
      </c>
      <c r="AE629">
        <v>30</v>
      </c>
      <c r="AF629">
        <f t="shared" si="74"/>
        <v>0</v>
      </c>
    </row>
    <row r="630" spans="1:32">
      <c r="A630" s="17">
        <v>624</v>
      </c>
      <c r="B630" s="18" t="s">
        <v>1619</v>
      </c>
      <c r="C630" s="7" t="s">
        <v>1350</v>
      </c>
      <c r="D630" s="18" t="s">
        <v>27</v>
      </c>
      <c r="E630" s="18">
        <v>2402</v>
      </c>
      <c r="F630" s="18">
        <v>24</v>
      </c>
      <c r="G630" s="18">
        <v>0</v>
      </c>
      <c r="H630" s="18">
        <v>0</v>
      </c>
      <c r="I630" s="18">
        <f t="shared" si="73"/>
        <v>24</v>
      </c>
      <c r="J630" s="18">
        <v>0</v>
      </c>
      <c r="K630" s="66">
        <v>80</v>
      </c>
      <c r="L630" s="18">
        <v>0</v>
      </c>
      <c r="M630" s="18">
        <f t="shared" si="75"/>
        <v>0</v>
      </c>
      <c r="N630" s="66">
        <v>350</v>
      </c>
      <c r="O630" s="66">
        <v>175</v>
      </c>
      <c r="P630" s="18">
        <v>0</v>
      </c>
      <c r="Q630" s="18">
        <f t="shared" si="76"/>
        <v>2402</v>
      </c>
      <c r="R630" s="66">
        <v>15</v>
      </c>
      <c r="S630" s="66">
        <v>16</v>
      </c>
      <c r="T630" s="18">
        <v>0</v>
      </c>
      <c r="U630" s="18">
        <f t="shared" si="77"/>
        <v>0</v>
      </c>
      <c r="V630" s="66">
        <v>70</v>
      </c>
      <c r="W630" s="66">
        <v>96</v>
      </c>
      <c r="X630" s="18">
        <v>0</v>
      </c>
      <c r="Y630" s="18">
        <f t="shared" si="78"/>
        <v>0</v>
      </c>
      <c r="Z630" s="66">
        <v>170</v>
      </c>
      <c r="AA630" s="66">
        <v>300</v>
      </c>
      <c r="AB630" s="18">
        <v>0</v>
      </c>
      <c r="AC630" s="10">
        <f t="shared" si="79"/>
        <v>0</v>
      </c>
      <c r="AE630">
        <v>24</v>
      </c>
      <c r="AF630">
        <f t="shared" si="74"/>
        <v>0</v>
      </c>
    </row>
    <row r="631" spans="1:32">
      <c r="A631" s="17">
        <v>625</v>
      </c>
      <c r="B631" s="18" t="s">
        <v>1619</v>
      </c>
      <c r="C631" s="7" t="s">
        <v>1351</v>
      </c>
      <c r="D631" s="18" t="s">
        <v>27</v>
      </c>
      <c r="E631" s="18">
        <v>5205</v>
      </c>
      <c r="F631" s="18">
        <v>20</v>
      </c>
      <c r="G631" s="18">
        <v>0</v>
      </c>
      <c r="H631" s="18">
        <v>0</v>
      </c>
      <c r="I631" s="18">
        <f t="shared" si="73"/>
        <v>20</v>
      </c>
      <c r="J631" s="18">
        <v>0</v>
      </c>
      <c r="K631" s="66">
        <v>80</v>
      </c>
      <c r="L631" s="18">
        <v>0</v>
      </c>
      <c r="M631" s="18">
        <f t="shared" si="75"/>
        <v>0</v>
      </c>
      <c r="N631" s="66">
        <v>171</v>
      </c>
      <c r="O631" s="66">
        <v>175</v>
      </c>
      <c r="P631" s="18">
        <v>0</v>
      </c>
      <c r="Q631" s="18">
        <f t="shared" si="76"/>
        <v>0</v>
      </c>
      <c r="R631" s="66">
        <v>5</v>
      </c>
      <c r="S631" s="66">
        <v>16</v>
      </c>
      <c r="T631" s="18">
        <v>0</v>
      </c>
      <c r="U631" s="18">
        <f t="shared" si="77"/>
        <v>0</v>
      </c>
      <c r="V631" s="66">
        <v>28</v>
      </c>
      <c r="W631" s="66">
        <v>96</v>
      </c>
      <c r="X631" s="18">
        <v>0</v>
      </c>
      <c r="Y631" s="18">
        <f t="shared" si="78"/>
        <v>0</v>
      </c>
      <c r="Z631" s="66">
        <v>208</v>
      </c>
      <c r="AA631" s="66">
        <v>300</v>
      </c>
      <c r="AB631" s="18">
        <v>0</v>
      </c>
      <c r="AC631" s="10">
        <f t="shared" si="79"/>
        <v>0</v>
      </c>
      <c r="AE631">
        <v>20</v>
      </c>
      <c r="AF631">
        <f t="shared" si="74"/>
        <v>0</v>
      </c>
    </row>
    <row r="632" spans="1:32">
      <c r="A632" s="17">
        <v>626</v>
      </c>
      <c r="B632" s="18" t="s">
        <v>1619</v>
      </c>
      <c r="C632" s="7" t="s">
        <v>1352</v>
      </c>
      <c r="D632" s="18" t="s">
        <v>27</v>
      </c>
      <c r="E632" s="18">
        <v>5344</v>
      </c>
      <c r="F632" s="18">
        <v>16</v>
      </c>
      <c r="G632" s="18">
        <v>0</v>
      </c>
      <c r="H632" s="18">
        <v>0</v>
      </c>
      <c r="I632" s="18">
        <f t="shared" si="73"/>
        <v>16</v>
      </c>
      <c r="J632" s="18">
        <v>0</v>
      </c>
      <c r="K632" s="66">
        <v>80</v>
      </c>
      <c r="L632" s="18">
        <v>0</v>
      </c>
      <c r="M632" s="18">
        <f t="shared" si="75"/>
        <v>0</v>
      </c>
      <c r="N632" s="66">
        <v>260</v>
      </c>
      <c r="O632" s="66">
        <v>175</v>
      </c>
      <c r="P632" s="18">
        <v>0</v>
      </c>
      <c r="Q632" s="18">
        <f t="shared" si="76"/>
        <v>5344</v>
      </c>
      <c r="R632" s="66">
        <v>6</v>
      </c>
      <c r="S632" s="66">
        <v>16</v>
      </c>
      <c r="T632" s="18">
        <v>0</v>
      </c>
      <c r="U632" s="18">
        <f t="shared" si="77"/>
        <v>0</v>
      </c>
      <c r="V632" s="66">
        <v>27</v>
      </c>
      <c r="W632" s="66">
        <v>96</v>
      </c>
      <c r="X632" s="18">
        <v>0</v>
      </c>
      <c r="Y632" s="18">
        <f t="shared" si="78"/>
        <v>0</v>
      </c>
      <c r="Z632" s="66">
        <v>128</v>
      </c>
      <c r="AA632" s="66">
        <v>300</v>
      </c>
      <c r="AB632" s="18">
        <v>0</v>
      </c>
      <c r="AC632" s="10">
        <f t="shared" si="79"/>
        <v>0</v>
      </c>
      <c r="AE632">
        <v>16</v>
      </c>
      <c r="AF632">
        <f t="shared" si="74"/>
        <v>0</v>
      </c>
    </row>
    <row r="633" spans="1:32">
      <c r="A633" s="17">
        <v>627</v>
      </c>
      <c r="B633" s="18" t="s">
        <v>1619</v>
      </c>
      <c r="C633" s="7" t="s">
        <v>1353</v>
      </c>
      <c r="D633" s="18" t="s">
        <v>27</v>
      </c>
      <c r="E633" s="18">
        <v>6257</v>
      </c>
      <c r="F633" s="18">
        <v>30</v>
      </c>
      <c r="G633" s="18">
        <v>0</v>
      </c>
      <c r="H633" s="18">
        <v>0</v>
      </c>
      <c r="I633" s="18">
        <f t="shared" si="73"/>
        <v>30</v>
      </c>
      <c r="J633" s="18">
        <v>0</v>
      </c>
      <c r="K633" s="66">
        <v>80</v>
      </c>
      <c r="L633" s="18">
        <v>0</v>
      </c>
      <c r="M633" s="18">
        <f t="shared" si="75"/>
        <v>0</v>
      </c>
      <c r="N633" s="66">
        <v>263</v>
      </c>
      <c r="O633" s="66">
        <v>175</v>
      </c>
      <c r="P633" s="18">
        <v>0</v>
      </c>
      <c r="Q633" s="18">
        <f t="shared" si="76"/>
        <v>6257</v>
      </c>
      <c r="R633" s="66">
        <v>5</v>
      </c>
      <c r="S633" s="66">
        <v>16</v>
      </c>
      <c r="T633" s="18">
        <v>0</v>
      </c>
      <c r="U633" s="18">
        <f t="shared" si="77"/>
        <v>0</v>
      </c>
      <c r="V633" s="66">
        <v>23</v>
      </c>
      <c r="W633" s="66">
        <v>96</v>
      </c>
      <c r="X633" s="18">
        <v>0</v>
      </c>
      <c r="Y633" s="18">
        <f t="shared" si="78"/>
        <v>0</v>
      </c>
      <c r="Z633" s="66">
        <v>656</v>
      </c>
      <c r="AA633" s="66">
        <v>300</v>
      </c>
      <c r="AB633" s="18">
        <v>0</v>
      </c>
      <c r="AC633" s="10">
        <f t="shared" si="79"/>
        <v>6257</v>
      </c>
      <c r="AE633">
        <v>30</v>
      </c>
      <c r="AF633">
        <f t="shared" si="74"/>
        <v>0</v>
      </c>
    </row>
    <row r="634" spans="1:32">
      <c r="A634" s="17">
        <v>628</v>
      </c>
      <c r="B634" s="18" t="s">
        <v>1619</v>
      </c>
      <c r="C634" s="7" t="s">
        <v>521</v>
      </c>
      <c r="D634" s="18" t="s">
        <v>27</v>
      </c>
      <c r="E634" s="18">
        <v>5798</v>
      </c>
      <c r="F634" s="18">
        <v>21</v>
      </c>
      <c r="G634" s="18">
        <v>0</v>
      </c>
      <c r="H634" s="18">
        <v>0</v>
      </c>
      <c r="I634" s="18">
        <f t="shared" si="73"/>
        <v>21</v>
      </c>
      <c r="J634" s="18">
        <v>0</v>
      </c>
      <c r="K634" s="66">
        <v>80</v>
      </c>
      <c r="L634" s="18">
        <v>0</v>
      </c>
      <c r="M634" s="18">
        <f t="shared" si="75"/>
        <v>0</v>
      </c>
      <c r="N634" s="66">
        <v>516</v>
      </c>
      <c r="O634" s="66">
        <v>175</v>
      </c>
      <c r="P634" s="18">
        <v>0</v>
      </c>
      <c r="Q634" s="18">
        <f t="shared" si="76"/>
        <v>5798</v>
      </c>
      <c r="R634" s="66">
        <v>6</v>
      </c>
      <c r="S634" s="66">
        <v>16</v>
      </c>
      <c r="T634" s="18">
        <v>0</v>
      </c>
      <c r="U634" s="18">
        <f t="shared" si="77"/>
        <v>0</v>
      </c>
      <c r="V634" s="66">
        <v>27</v>
      </c>
      <c r="W634" s="66">
        <v>96</v>
      </c>
      <c r="X634" s="18">
        <v>0</v>
      </c>
      <c r="Y634" s="18">
        <f t="shared" si="78"/>
        <v>0</v>
      </c>
      <c r="Z634" s="66">
        <v>176</v>
      </c>
      <c r="AA634" s="66">
        <v>300</v>
      </c>
      <c r="AB634" s="18">
        <v>0</v>
      </c>
      <c r="AC634" s="10">
        <f t="shared" si="79"/>
        <v>0</v>
      </c>
      <c r="AE634">
        <v>21</v>
      </c>
      <c r="AF634">
        <f t="shared" si="74"/>
        <v>0</v>
      </c>
    </row>
    <row r="635" spans="1:32">
      <c r="A635" s="17">
        <v>629</v>
      </c>
      <c r="B635" s="18" t="s">
        <v>1619</v>
      </c>
      <c r="C635" s="7" t="s">
        <v>1354</v>
      </c>
      <c r="D635" s="18" t="s">
        <v>27</v>
      </c>
      <c r="E635" s="18">
        <v>6474</v>
      </c>
      <c r="F635" s="18">
        <v>13</v>
      </c>
      <c r="G635" s="18">
        <v>0</v>
      </c>
      <c r="H635" s="18">
        <v>0</v>
      </c>
      <c r="I635" s="18">
        <f t="shared" si="73"/>
        <v>13</v>
      </c>
      <c r="J635" s="18">
        <v>0</v>
      </c>
      <c r="K635" s="66">
        <v>80</v>
      </c>
      <c r="L635" s="18">
        <v>0</v>
      </c>
      <c r="M635" s="18">
        <f t="shared" si="75"/>
        <v>0</v>
      </c>
      <c r="N635" s="66">
        <v>33</v>
      </c>
      <c r="O635" s="66">
        <v>175</v>
      </c>
      <c r="P635" s="18">
        <v>0</v>
      </c>
      <c r="Q635" s="18">
        <f t="shared" si="76"/>
        <v>0</v>
      </c>
      <c r="R635" s="66">
        <v>27</v>
      </c>
      <c r="S635" s="66">
        <v>16</v>
      </c>
      <c r="T635" s="18">
        <v>0</v>
      </c>
      <c r="U635" s="18">
        <f t="shared" si="77"/>
        <v>6474</v>
      </c>
      <c r="V635" s="66">
        <v>69</v>
      </c>
      <c r="W635" s="66">
        <v>96</v>
      </c>
      <c r="X635" s="18">
        <v>0</v>
      </c>
      <c r="Y635" s="18">
        <f t="shared" si="78"/>
        <v>0</v>
      </c>
      <c r="Z635" s="66">
        <v>211</v>
      </c>
      <c r="AA635" s="66">
        <v>300</v>
      </c>
      <c r="AB635" s="18">
        <v>0</v>
      </c>
      <c r="AC635" s="10">
        <f t="shared" si="79"/>
        <v>0</v>
      </c>
      <c r="AE635">
        <v>13</v>
      </c>
      <c r="AF635">
        <f t="shared" si="74"/>
        <v>0</v>
      </c>
    </row>
    <row r="636" spans="1:32">
      <c r="A636" s="17">
        <v>630</v>
      </c>
      <c r="B636" s="18" t="s">
        <v>1619</v>
      </c>
      <c r="C636" s="7" t="s">
        <v>1355</v>
      </c>
      <c r="D636" s="18" t="s">
        <v>27</v>
      </c>
      <c r="E636" s="18">
        <v>2790</v>
      </c>
      <c r="F636" s="18">
        <v>15</v>
      </c>
      <c r="G636" s="18">
        <v>0</v>
      </c>
      <c r="H636" s="18">
        <v>0</v>
      </c>
      <c r="I636" s="18">
        <f t="shared" si="73"/>
        <v>15</v>
      </c>
      <c r="J636" s="18">
        <v>0</v>
      </c>
      <c r="K636" s="66">
        <v>80</v>
      </c>
      <c r="L636" s="18">
        <v>0</v>
      </c>
      <c r="M636" s="18">
        <f t="shared" si="75"/>
        <v>0</v>
      </c>
      <c r="N636" s="66">
        <v>77</v>
      </c>
      <c r="O636" s="66">
        <v>175</v>
      </c>
      <c r="P636" s="18">
        <v>0</v>
      </c>
      <c r="Q636" s="18">
        <f t="shared" si="76"/>
        <v>0</v>
      </c>
      <c r="R636" s="66">
        <v>28</v>
      </c>
      <c r="S636" s="66">
        <v>16</v>
      </c>
      <c r="T636" s="18">
        <v>0</v>
      </c>
      <c r="U636" s="18">
        <f t="shared" si="77"/>
        <v>2790</v>
      </c>
      <c r="V636" s="66">
        <v>80</v>
      </c>
      <c r="W636" s="66">
        <v>96</v>
      </c>
      <c r="X636" s="18">
        <v>0</v>
      </c>
      <c r="Y636" s="18">
        <f t="shared" si="78"/>
        <v>0</v>
      </c>
      <c r="Z636" s="66">
        <v>194</v>
      </c>
      <c r="AA636" s="66">
        <v>300</v>
      </c>
      <c r="AB636" s="18">
        <v>0</v>
      </c>
      <c r="AC636" s="10">
        <f t="shared" si="79"/>
        <v>0</v>
      </c>
      <c r="AE636">
        <v>15</v>
      </c>
      <c r="AF636">
        <f t="shared" si="74"/>
        <v>0</v>
      </c>
    </row>
    <row r="637" spans="1:32">
      <c r="A637" s="17">
        <v>631</v>
      </c>
      <c r="B637" s="18" t="s">
        <v>1619</v>
      </c>
      <c r="C637" s="7" t="s">
        <v>1356</v>
      </c>
      <c r="D637" s="18" t="s">
        <v>27</v>
      </c>
      <c r="E637" s="18">
        <v>2989</v>
      </c>
      <c r="F637" s="18">
        <v>11</v>
      </c>
      <c r="G637" s="18">
        <v>0</v>
      </c>
      <c r="H637" s="18">
        <v>0</v>
      </c>
      <c r="I637" s="18">
        <f t="shared" si="73"/>
        <v>11</v>
      </c>
      <c r="J637" s="18">
        <v>0</v>
      </c>
      <c r="K637" s="66">
        <v>80</v>
      </c>
      <c r="L637" s="18">
        <v>0</v>
      </c>
      <c r="M637" s="18">
        <f t="shared" si="75"/>
        <v>0</v>
      </c>
      <c r="N637" s="66">
        <v>47</v>
      </c>
      <c r="O637" s="66">
        <v>175</v>
      </c>
      <c r="P637" s="18">
        <v>0</v>
      </c>
      <c r="Q637" s="18">
        <f t="shared" si="76"/>
        <v>0</v>
      </c>
      <c r="R637" s="66">
        <v>23</v>
      </c>
      <c r="S637" s="66">
        <v>16</v>
      </c>
      <c r="T637" s="18">
        <v>0</v>
      </c>
      <c r="U637" s="18">
        <f t="shared" si="77"/>
        <v>2989</v>
      </c>
      <c r="V637" s="66">
        <v>57</v>
      </c>
      <c r="W637" s="66">
        <v>96</v>
      </c>
      <c r="X637" s="18">
        <v>0</v>
      </c>
      <c r="Y637" s="18">
        <f t="shared" si="78"/>
        <v>0</v>
      </c>
      <c r="Z637" s="66">
        <v>136</v>
      </c>
      <c r="AA637" s="66">
        <v>300</v>
      </c>
      <c r="AB637" s="18">
        <v>0</v>
      </c>
      <c r="AC637" s="10">
        <f t="shared" si="79"/>
        <v>0</v>
      </c>
      <c r="AE637">
        <v>11</v>
      </c>
      <c r="AF637">
        <f t="shared" si="74"/>
        <v>0</v>
      </c>
    </row>
    <row r="638" spans="1:32">
      <c r="A638" s="17">
        <v>632</v>
      </c>
      <c r="B638" s="18" t="s">
        <v>1619</v>
      </c>
      <c r="C638" s="7" t="s">
        <v>1357</v>
      </c>
      <c r="D638" s="18" t="s">
        <v>27</v>
      </c>
      <c r="E638" s="18">
        <v>3036</v>
      </c>
      <c r="F638" s="18">
        <v>19</v>
      </c>
      <c r="G638" s="18">
        <v>0</v>
      </c>
      <c r="H638" s="18">
        <v>0</v>
      </c>
      <c r="I638" s="18">
        <f t="shared" si="73"/>
        <v>19</v>
      </c>
      <c r="J638" s="18">
        <v>0</v>
      </c>
      <c r="K638" s="66">
        <v>80</v>
      </c>
      <c r="L638" s="18">
        <v>0</v>
      </c>
      <c r="M638" s="18">
        <f t="shared" si="75"/>
        <v>0</v>
      </c>
      <c r="N638" s="66">
        <v>122</v>
      </c>
      <c r="O638" s="66">
        <v>175</v>
      </c>
      <c r="P638" s="18">
        <v>0</v>
      </c>
      <c r="Q638" s="18">
        <f t="shared" si="76"/>
        <v>0</v>
      </c>
      <c r="R638" s="66">
        <v>20</v>
      </c>
      <c r="S638" s="66">
        <v>16</v>
      </c>
      <c r="T638" s="18">
        <v>0</v>
      </c>
      <c r="U638" s="18">
        <f t="shared" si="77"/>
        <v>3036</v>
      </c>
      <c r="V638" s="66">
        <v>59</v>
      </c>
      <c r="W638" s="66">
        <v>96</v>
      </c>
      <c r="X638" s="18">
        <v>0</v>
      </c>
      <c r="Y638" s="18">
        <f t="shared" si="78"/>
        <v>0</v>
      </c>
      <c r="Z638" s="66">
        <v>327</v>
      </c>
      <c r="AA638" s="66">
        <v>300</v>
      </c>
      <c r="AB638" s="18">
        <v>0</v>
      </c>
      <c r="AC638" s="10">
        <f t="shared" si="79"/>
        <v>3036</v>
      </c>
      <c r="AE638">
        <v>19</v>
      </c>
      <c r="AF638">
        <f t="shared" si="74"/>
        <v>0</v>
      </c>
    </row>
    <row r="639" spans="1:32">
      <c r="A639" s="17">
        <v>633</v>
      </c>
      <c r="B639" s="18" t="s">
        <v>1619</v>
      </c>
      <c r="C639" s="7" t="s">
        <v>1358</v>
      </c>
      <c r="D639" s="18" t="s">
        <v>27</v>
      </c>
      <c r="E639" s="18">
        <v>2517</v>
      </c>
      <c r="F639" s="18">
        <v>41</v>
      </c>
      <c r="G639" s="18">
        <v>0</v>
      </c>
      <c r="H639" s="18">
        <v>0</v>
      </c>
      <c r="I639" s="18">
        <f t="shared" si="73"/>
        <v>41</v>
      </c>
      <c r="J639" s="18">
        <v>0</v>
      </c>
      <c r="K639" s="66">
        <v>80</v>
      </c>
      <c r="L639" s="18">
        <v>0</v>
      </c>
      <c r="M639" s="18">
        <f t="shared" si="75"/>
        <v>0</v>
      </c>
      <c r="N639" s="66">
        <v>126</v>
      </c>
      <c r="O639" s="66">
        <v>175</v>
      </c>
      <c r="P639" s="18">
        <v>0</v>
      </c>
      <c r="Q639" s="18">
        <f t="shared" si="76"/>
        <v>0</v>
      </c>
      <c r="R639" s="66">
        <v>11</v>
      </c>
      <c r="S639" s="66">
        <v>16</v>
      </c>
      <c r="T639" s="18">
        <v>0</v>
      </c>
      <c r="U639" s="18">
        <f t="shared" si="77"/>
        <v>0</v>
      </c>
      <c r="V639" s="66">
        <v>54</v>
      </c>
      <c r="W639" s="66">
        <v>96</v>
      </c>
      <c r="X639" s="18">
        <v>0</v>
      </c>
      <c r="Y639" s="18">
        <f t="shared" si="78"/>
        <v>0</v>
      </c>
      <c r="Z639" s="66">
        <v>215</v>
      </c>
      <c r="AA639" s="66">
        <v>300</v>
      </c>
      <c r="AB639" s="18">
        <v>0</v>
      </c>
      <c r="AC639" s="10">
        <f t="shared" si="79"/>
        <v>0</v>
      </c>
      <c r="AE639">
        <v>41</v>
      </c>
      <c r="AF639">
        <f t="shared" si="74"/>
        <v>0</v>
      </c>
    </row>
    <row r="640" spans="1:32">
      <c r="A640" s="17">
        <v>634</v>
      </c>
      <c r="B640" s="18" t="s">
        <v>1619</v>
      </c>
      <c r="C640" s="7" t="s">
        <v>1359</v>
      </c>
      <c r="D640" s="18" t="s">
        <v>27</v>
      </c>
      <c r="E640" s="18">
        <v>1828</v>
      </c>
      <c r="F640" s="18">
        <v>21</v>
      </c>
      <c r="G640" s="18">
        <v>0</v>
      </c>
      <c r="H640" s="18">
        <v>0</v>
      </c>
      <c r="I640" s="18">
        <f t="shared" si="73"/>
        <v>21</v>
      </c>
      <c r="J640" s="18">
        <v>0</v>
      </c>
      <c r="K640" s="66">
        <v>80</v>
      </c>
      <c r="L640" s="18">
        <v>0</v>
      </c>
      <c r="M640" s="18">
        <f t="shared" si="75"/>
        <v>0</v>
      </c>
      <c r="N640" s="66">
        <v>350</v>
      </c>
      <c r="O640" s="66">
        <v>175</v>
      </c>
      <c r="P640" s="18">
        <v>0</v>
      </c>
      <c r="Q640" s="18">
        <f t="shared" si="76"/>
        <v>1828</v>
      </c>
      <c r="R640" s="66">
        <v>13</v>
      </c>
      <c r="S640" s="66">
        <v>16</v>
      </c>
      <c r="T640" s="18">
        <v>0</v>
      </c>
      <c r="U640" s="18">
        <f t="shared" si="77"/>
        <v>0</v>
      </c>
      <c r="V640" s="66">
        <v>63</v>
      </c>
      <c r="W640" s="66">
        <v>96</v>
      </c>
      <c r="X640" s="18">
        <v>0</v>
      </c>
      <c r="Y640" s="18">
        <f t="shared" si="78"/>
        <v>0</v>
      </c>
      <c r="Z640" s="66">
        <v>133</v>
      </c>
      <c r="AA640" s="66">
        <v>300</v>
      </c>
      <c r="AB640" s="18">
        <v>0</v>
      </c>
      <c r="AC640" s="10">
        <f t="shared" si="79"/>
        <v>0</v>
      </c>
      <c r="AE640">
        <v>21</v>
      </c>
      <c r="AF640">
        <f t="shared" si="74"/>
        <v>0</v>
      </c>
    </row>
    <row r="641" spans="1:32">
      <c r="A641" s="17">
        <v>635</v>
      </c>
      <c r="B641" s="18" t="s">
        <v>1619</v>
      </c>
      <c r="C641" s="7" t="s">
        <v>1360</v>
      </c>
      <c r="D641" s="18" t="s">
        <v>27</v>
      </c>
      <c r="E641" s="18">
        <v>2739</v>
      </c>
      <c r="F641" s="18">
        <v>64</v>
      </c>
      <c r="G641" s="18">
        <v>0</v>
      </c>
      <c r="H641" s="18">
        <v>0</v>
      </c>
      <c r="I641" s="18">
        <f t="shared" si="73"/>
        <v>64</v>
      </c>
      <c r="J641" s="18">
        <v>0</v>
      </c>
      <c r="K641" s="66">
        <v>80</v>
      </c>
      <c r="L641" s="18">
        <v>0</v>
      </c>
      <c r="M641" s="18">
        <f t="shared" si="75"/>
        <v>0</v>
      </c>
      <c r="N641" s="66">
        <v>590</v>
      </c>
      <c r="O641" s="66">
        <v>175</v>
      </c>
      <c r="P641" s="18">
        <v>0</v>
      </c>
      <c r="Q641" s="18">
        <f t="shared" si="76"/>
        <v>2739</v>
      </c>
      <c r="R641" s="66">
        <v>4</v>
      </c>
      <c r="S641" s="66">
        <v>16</v>
      </c>
      <c r="T641" s="18">
        <v>0</v>
      </c>
      <c r="U641" s="18">
        <f t="shared" si="77"/>
        <v>0</v>
      </c>
      <c r="V641" s="66">
        <v>19</v>
      </c>
      <c r="W641" s="66">
        <v>96</v>
      </c>
      <c r="X641" s="18">
        <v>0</v>
      </c>
      <c r="Y641" s="18">
        <f t="shared" si="78"/>
        <v>0</v>
      </c>
      <c r="Z641" s="66">
        <v>180</v>
      </c>
      <c r="AA641" s="66">
        <v>300</v>
      </c>
      <c r="AB641" s="18">
        <v>0</v>
      </c>
      <c r="AC641" s="10">
        <f t="shared" si="79"/>
        <v>0</v>
      </c>
      <c r="AE641">
        <v>64</v>
      </c>
      <c r="AF641">
        <f t="shared" si="74"/>
        <v>0</v>
      </c>
    </row>
    <row r="642" spans="1:32">
      <c r="A642" s="17">
        <v>636</v>
      </c>
      <c r="B642" s="18" t="s">
        <v>1619</v>
      </c>
      <c r="C642" s="7" t="s">
        <v>1361</v>
      </c>
      <c r="D642" s="18" t="s">
        <v>27</v>
      </c>
      <c r="E642" s="18">
        <v>2971</v>
      </c>
      <c r="F642" s="18">
        <v>21</v>
      </c>
      <c r="G642" s="18">
        <v>0</v>
      </c>
      <c r="H642" s="18">
        <v>0</v>
      </c>
      <c r="I642" s="18">
        <f t="shared" si="73"/>
        <v>21</v>
      </c>
      <c r="J642" s="18">
        <v>0</v>
      </c>
      <c r="K642" s="66">
        <v>80</v>
      </c>
      <c r="L642" s="18">
        <v>0</v>
      </c>
      <c r="M642" s="18">
        <f t="shared" si="75"/>
        <v>0</v>
      </c>
      <c r="N642" s="66">
        <v>610</v>
      </c>
      <c r="O642" s="66">
        <v>175</v>
      </c>
      <c r="P642" s="18">
        <v>0</v>
      </c>
      <c r="Q642" s="18">
        <f t="shared" si="76"/>
        <v>2971</v>
      </c>
      <c r="R642" s="66">
        <v>10</v>
      </c>
      <c r="S642" s="66">
        <v>16</v>
      </c>
      <c r="T642" s="18">
        <v>0</v>
      </c>
      <c r="U642" s="18">
        <f t="shared" si="77"/>
        <v>0</v>
      </c>
      <c r="V642" s="66">
        <v>34</v>
      </c>
      <c r="W642" s="66">
        <v>96</v>
      </c>
      <c r="X642" s="18">
        <v>0</v>
      </c>
      <c r="Y642" s="18">
        <f t="shared" si="78"/>
        <v>0</v>
      </c>
      <c r="Z642" s="66">
        <v>153</v>
      </c>
      <c r="AA642" s="66">
        <v>300</v>
      </c>
      <c r="AB642" s="18">
        <v>0</v>
      </c>
      <c r="AC642" s="10">
        <f t="shared" si="79"/>
        <v>0</v>
      </c>
      <c r="AE642">
        <v>21</v>
      </c>
      <c r="AF642">
        <f t="shared" si="74"/>
        <v>0</v>
      </c>
    </row>
    <row r="643" spans="1:32">
      <c r="A643" s="17">
        <v>637</v>
      </c>
      <c r="B643" s="18" t="s">
        <v>1619</v>
      </c>
      <c r="C643" s="7" t="s">
        <v>1362</v>
      </c>
      <c r="D643" s="18" t="s">
        <v>27</v>
      </c>
      <c r="E643" s="18">
        <v>3020</v>
      </c>
      <c r="F643" s="18">
        <v>47</v>
      </c>
      <c r="G643" s="18">
        <v>0</v>
      </c>
      <c r="H643" s="18">
        <v>0</v>
      </c>
      <c r="I643" s="18">
        <f t="shared" ref="I643:I705" si="80">F643-J643</f>
        <v>42</v>
      </c>
      <c r="J643" s="18">
        <v>5</v>
      </c>
      <c r="K643" s="66">
        <v>80</v>
      </c>
      <c r="L643" s="18">
        <v>0</v>
      </c>
      <c r="M643" s="18">
        <f t="shared" si="75"/>
        <v>0</v>
      </c>
      <c r="N643" s="66">
        <v>263</v>
      </c>
      <c r="O643" s="66">
        <v>175</v>
      </c>
      <c r="P643" s="18">
        <v>0</v>
      </c>
      <c r="Q643" s="18">
        <f t="shared" si="76"/>
        <v>3020</v>
      </c>
      <c r="R643" s="66">
        <v>37</v>
      </c>
      <c r="S643" s="66">
        <v>16</v>
      </c>
      <c r="T643" s="18">
        <v>0</v>
      </c>
      <c r="U643" s="18">
        <f t="shared" si="77"/>
        <v>3020</v>
      </c>
      <c r="V643" s="66">
        <v>177</v>
      </c>
      <c r="W643" s="66">
        <v>96</v>
      </c>
      <c r="X643" s="18">
        <v>0</v>
      </c>
      <c r="Y643" s="18">
        <f t="shared" si="78"/>
        <v>3020</v>
      </c>
      <c r="Z643" s="66">
        <v>419</v>
      </c>
      <c r="AA643" s="66">
        <v>300</v>
      </c>
      <c r="AB643" s="18">
        <v>0</v>
      </c>
      <c r="AC643" s="10">
        <f t="shared" si="79"/>
        <v>3020</v>
      </c>
      <c r="AE643">
        <v>47</v>
      </c>
      <c r="AF643">
        <f t="shared" si="74"/>
        <v>0</v>
      </c>
    </row>
    <row r="644" spans="1:32">
      <c r="A644" s="17">
        <v>638</v>
      </c>
      <c r="B644" s="18" t="s">
        <v>1619</v>
      </c>
      <c r="C644" s="7" t="s">
        <v>1363</v>
      </c>
      <c r="D644" s="18" t="s">
        <v>27</v>
      </c>
      <c r="E644" s="18">
        <v>3159</v>
      </c>
      <c r="F644" s="18">
        <v>62</v>
      </c>
      <c r="G644" s="18">
        <v>0</v>
      </c>
      <c r="H644" s="18">
        <v>0</v>
      </c>
      <c r="I644" s="18">
        <f t="shared" si="80"/>
        <v>61</v>
      </c>
      <c r="J644" s="18">
        <v>1</v>
      </c>
      <c r="K644" s="66">
        <v>80</v>
      </c>
      <c r="L644" s="18">
        <v>0</v>
      </c>
      <c r="M644" s="18">
        <f t="shared" si="75"/>
        <v>0</v>
      </c>
      <c r="N644" s="66">
        <v>305</v>
      </c>
      <c r="O644" s="66">
        <v>175</v>
      </c>
      <c r="P644" s="18">
        <v>0</v>
      </c>
      <c r="Q644" s="18">
        <f t="shared" si="76"/>
        <v>3159</v>
      </c>
      <c r="R644" s="66">
        <v>37</v>
      </c>
      <c r="S644" s="66">
        <v>16</v>
      </c>
      <c r="T644" s="18">
        <v>0</v>
      </c>
      <c r="U644" s="18">
        <f t="shared" si="77"/>
        <v>3159</v>
      </c>
      <c r="V644" s="66">
        <v>173</v>
      </c>
      <c r="W644" s="66">
        <v>96</v>
      </c>
      <c r="X644" s="18">
        <v>0</v>
      </c>
      <c r="Y644" s="18">
        <f t="shared" si="78"/>
        <v>3159</v>
      </c>
      <c r="Z644" s="66">
        <v>559</v>
      </c>
      <c r="AA644" s="66">
        <v>300</v>
      </c>
      <c r="AB644" s="18">
        <v>0</v>
      </c>
      <c r="AC644" s="10">
        <f t="shared" si="79"/>
        <v>3159</v>
      </c>
      <c r="AE644">
        <v>62</v>
      </c>
      <c r="AF644">
        <f t="shared" si="74"/>
        <v>0</v>
      </c>
    </row>
    <row r="645" spans="1:32">
      <c r="A645" s="17">
        <v>639</v>
      </c>
      <c r="B645" s="18" t="s">
        <v>1619</v>
      </c>
      <c r="C645" s="7" t="s">
        <v>1364</v>
      </c>
      <c r="D645" s="18" t="s">
        <v>27</v>
      </c>
      <c r="E645" s="18">
        <v>3202</v>
      </c>
      <c r="F645" s="18">
        <v>49</v>
      </c>
      <c r="G645" s="18">
        <v>0</v>
      </c>
      <c r="H645" s="18">
        <v>0</v>
      </c>
      <c r="I645" s="18">
        <f t="shared" si="80"/>
        <v>44</v>
      </c>
      <c r="J645" s="18">
        <v>5</v>
      </c>
      <c r="K645" s="66">
        <v>80</v>
      </c>
      <c r="L645" s="18">
        <v>0</v>
      </c>
      <c r="M645" s="18">
        <f t="shared" si="75"/>
        <v>0</v>
      </c>
      <c r="N645" s="66">
        <v>262</v>
      </c>
      <c r="O645" s="66">
        <v>175</v>
      </c>
      <c r="P645" s="18">
        <v>0</v>
      </c>
      <c r="Q645" s="18">
        <f t="shared" si="76"/>
        <v>3202</v>
      </c>
      <c r="R645" s="66">
        <v>34</v>
      </c>
      <c r="S645" s="66">
        <v>16</v>
      </c>
      <c r="T645" s="18">
        <v>0</v>
      </c>
      <c r="U645" s="18">
        <f t="shared" si="77"/>
        <v>3202</v>
      </c>
      <c r="V645" s="66">
        <v>158</v>
      </c>
      <c r="W645" s="66">
        <v>96</v>
      </c>
      <c r="X645" s="18">
        <v>0</v>
      </c>
      <c r="Y645" s="18">
        <f t="shared" si="78"/>
        <v>3202</v>
      </c>
      <c r="Z645" s="66">
        <v>677</v>
      </c>
      <c r="AA645" s="66">
        <v>300</v>
      </c>
      <c r="AB645" s="18">
        <v>0</v>
      </c>
      <c r="AC645" s="10">
        <f t="shared" si="79"/>
        <v>3202</v>
      </c>
      <c r="AE645">
        <v>49</v>
      </c>
      <c r="AF645">
        <f t="shared" si="74"/>
        <v>0</v>
      </c>
    </row>
    <row r="646" spans="1:32">
      <c r="A646" s="17">
        <v>640</v>
      </c>
      <c r="B646" s="18" t="s">
        <v>1619</v>
      </c>
      <c r="C646" s="7" t="s">
        <v>1365</v>
      </c>
      <c r="D646" s="18" t="s">
        <v>27</v>
      </c>
      <c r="E646" s="18">
        <v>195</v>
      </c>
      <c r="F646" s="18">
        <v>4</v>
      </c>
      <c r="G646" s="18">
        <v>0</v>
      </c>
      <c r="H646" s="18">
        <v>0</v>
      </c>
      <c r="I646" s="18">
        <f t="shared" si="80"/>
        <v>2</v>
      </c>
      <c r="J646" s="18">
        <v>2</v>
      </c>
      <c r="K646" s="66">
        <v>80</v>
      </c>
      <c r="L646" s="18">
        <v>0</v>
      </c>
      <c r="M646" s="18">
        <f t="shared" si="75"/>
        <v>0</v>
      </c>
      <c r="N646" s="66">
        <v>33</v>
      </c>
      <c r="O646" s="66">
        <v>175</v>
      </c>
      <c r="P646" s="18">
        <v>0</v>
      </c>
      <c r="Q646" s="18">
        <f t="shared" si="76"/>
        <v>0</v>
      </c>
      <c r="R646" s="66">
        <v>10</v>
      </c>
      <c r="S646" s="66">
        <v>16</v>
      </c>
      <c r="T646" s="18">
        <v>0</v>
      </c>
      <c r="U646" s="18">
        <f t="shared" si="77"/>
        <v>0</v>
      </c>
      <c r="V646" s="66">
        <v>47</v>
      </c>
      <c r="W646" s="66">
        <v>96</v>
      </c>
      <c r="X646" s="18">
        <v>0</v>
      </c>
      <c r="Y646" s="18">
        <f t="shared" si="78"/>
        <v>0</v>
      </c>
      <c r="Z646" s="66">
        <v>28</v>
      </c>
      <c r="AA646" s="66">
        <v>300</v>
      </c>
      <c r="AB646" s="18">
        <v>0</v>
      </c>
      <c r="AC646" s="10">
        <f t="shared" si="79"/>
        <v>0</v>
      </c>
      <c r="AE646">
        <v>4</v>
      </c>
      <c r="AF646">
        <f t="shared" si="74"/>
        <v>0</v>
      </c>
    </row>
    <row r="647" spans="1:32">
      <c r="A647" s="17">
        <v>641</v>
      </c>
      <c r="B647" s="18" t="s">
        <v>1619</v>
      </c>
      <c r="C647" s="7" t="s">
        <v>1366</v>
      </c>
      <c r="D647" s="18" t="s">
        <v>27</v>
      </c>
      <c r="E647" s="18">
        <v>2464</v>
      </c>
      <c r="F647" s="18">
        <v>22</v>
      </c>
      <c r="G647" s="18">
        <v>0</v>
      </c>
      <c r="H647" s="18">
        <v>0</v>
      </c>
      <c r="I647" s="18">
        <f t="shared" si="80"/>
        <v>22</v>
      </c>
      <c r="J647" s="18">
        <v>0</v>
      </c>
      <c r="K647" s="66">
        <v>80</v>
      </c>
      <c r="L647" s="18">
        <v>0</v>
      </c>
      <c r="M647" s="18">
        <f t="shared" si="75"/>
        <v>0</v>
      </c>
      <c r="N647" s="66">
        <v>123</v>
      </c>
      <c r="O647" s="66">
        <v>175</v>
      </c>
      <c r="P647" s="18">
        <v>0</v>
      </c>
      <c r="Q647" s="18">
        <f t="shared" si="76"/>
        <v>0</v>
      </c>
      <c r="R647" s="66">
        <v>10</v>
      </c>
      <c r="S647" s="66">
        <v>16</v>
      </c>
      <c r="T647" s="18">
        <v>0</v>
      </c>
      <c r="U647" s="18">
        <f t="shared" si="77"/>
        <v>0</v>
      </c>
      <c r="V647" s="66">
        <v>47</v>
      </c>
      <c r="W647" s="66">
        <v>96</v>
      </c>
      <c r="X647" s="18">
        <v>0</v>
      </c>
      <c r="Y647" s="18">
        <f t="shared" si="78"/>
        <v>0</v>
      </c>
      <c r="Z647" s="66">
        <v>335</v>
      </c>
      <c r="AA647" s="66">
        <v>300</v>
      </c>
      <c r="AB647" s="18">
        <v>0</v>
      </c>
      <c r="AC647" s="10">
        <f t="shared" si="79"/>
        <v>2464</v>
      </c>
      <c r="AE647">
        <v>22</v>
      </c>
      <c r="AF647">
        <f t="shared" si="74"/>
        <v>0</v>
      </c>
    </row>
    <row r="648" spans="1:32">
      <c r="A648" s="17">
        <v>642</v>
      </c>
      <c r="B648" s="18" t="s">
        <v>1619</v>
      </c>
      <c r="C648" s="7" t="s">
        <v>1367</v>
      </c>
      <c r="D648" s="18" t="s">
        <v>27</v>
      </c>
      <c r="E648" s="18">
        <v>4041</v>
      </c>
      <c r="F648" s="18">
        <v>32</v>
      </c>
      <c r="G648" s="18">
        <v>0</v>
      </c>
      <c r="H648" s="18">
        <v>0</v>
      </c>
      <c r="I648" s="18">
        <f t="shared" si="80"/>
        <v>31</v>
      </c>
      <c r="J648" s="18">
        <v>1</v>
      </c>
      <c r="K648" s="66">
        <v>80</v>
      </c>
      <c r="L648" s="18">
        <v>0</v>
      </c>
      <c r="M648" s="18">
        <f t="shared" si="75"/>
        <v>0</v>
      </c>
      <c r="N648" s="66">
        <v>191</v>
      </c>
      <c r="O648" s="66">
        <v>175</v>
      </c>
      <c r="P648" s="18">
        <v>0</v>
      </c>
      <c r="Q648" s="18">
        <f t="shared" si="76"/>
        <v>4041</v>
      </c>
      <c r="R648" s="66">
        <v>41</v>
      </c>
      <c r="S648" s="66">
        <v>16</v>
      </c>
      <c r="T648" s="18">
        <v>0</v>
      </c>
      <c r="U648" s="18">
        <f t="shared" si="77"/>
        <v>4041</v>
      </c>
      <c r="V648" s="66">
        <v>194</v>
      </c>
      <c r="W648" s="66">
        <v>96</v>
      </c>
      <c r="X648" s="18">
        <v>0</v>
      </c>
      <c r="Y648" s="18">
        <f t="shared" si="78"/>
        <v>4041</v>
      </c>
      <c r="Z648" s="66">
        <v>429</v>
      </c>
      <c r="AA648" s="66">
        <v>300</v>
      </c>
      <c r="AB648" s="18">
        <v>0</v>
      </c>
      <c r="AC648" s="10">
        <f t="shared" si="79"/>
        <v>4041</v>
      </c>
      <c r="AE648">
        <v>32</v>
      </c>
      <c r="AF648">
        <f t="shared" ref="AF648:AF711" si="81">AE648-F648</f>
        <v>0</v>
      </c>
    </row>
    <row r="649" spans="1:32">
      <c r="A649" s="17">
        <v>643</v>
      </c>
      <c r="B649" s="18" t="s">
        <v>1619</v>
      </c>
      <c r="C649" s="7" t="s">
        <v>1368</v>
      </c>
      <c r="D649" s="18" t="s">
        <v>27</v>
      </c>
      <c r="E649" s="18">
        <v>1730</v>
      </c>
      <c r="F649" s="18">
        <v>38</v>
      </c>
      <c r="G649" s="18">
        <v>0</v>
      </c>
      <c r="H649" s="18">
        <v>0</v>
      </c>
      <c r="I649" s="18">
        <f t="shared" si="80"/>
        <v>38</v>
      </c>
      <c r="J649" s="18">
        <v>0</v>
      </c>
      <c r="K649" s="66">
        <v>80</v>
      </c>
      <c r="L649" s="18">
        <v>0</v>
      </c>
      <c r="M649" s="18">
        <f t="shared" si="75"/>
        <v>0</v>
      </c>
      <c r="N649" s="66">
        <v>161</v>
      </c>
      <c r="O649" s="66">
        <v>175</v>
      </c>
      <c r="P649" s="18">
        <v>0</v>
      </c>
      <c r="Q649" s="18">
        <f t="shared" si="76"/>
        <v>0</v>
      </c>
      <c r="R649" s="66">
        <v>21</v>
      </c>
      <c r="S649" s="66">
        <v>16</v>
      </c>
      <c r="T649" s="18">
        <v>0</v>
      </c>
      <c r="U649" s="18">
        <f t="shared" si="77"/>
        <v>1730</v>
      </c>
      <c r="V649" s="66">
        <v>78</v>
      </c>
      <c r="W649" s="66">
        <v>96</v>
      </c>
      <c r="X649" s="18">
        <v>0</v>
      </c>
      <c r="Y649" s="18">
        <f t="shared" si="78"/>
        <v>0</v>
      </c>
      <c r="Z649" s="66">
        <v>401</v>
      </c>
      <c r="AA649" s="66">
        <v>300</v>
      </c>
      <c r="AB649" s="18">
        <v>0</v>
      </c>
      <c r="AC649" s="10">
        <f t="shared" si="79"/>
        <v>1730</v>
      </c>
      <c r="AE649">
        <v>38</v>
      </c>
      <c r="AF649">
        <f t="shared" si="81"/>
        <v>0</v>
      </c>
    </row>
    <row r="650" spans="1:32">
      <c r="A650" s="17">
        <v>644</v>
      </c>
      <c r="B650" s="18" t="s">
        <v>1619</v>
      </c>
      <c r="C650" s="7" t="s">
        <v>1361</v>
      </c>
      <c r="D650" s="18" t="s">
        <v>27</v>
      </c>
      <c r="E650" s="18">
        <v>10</v>
      </c>
      <c r="F650" s="18">
        <v>10</v>
      </c>
      <c r="G650" s="18">
        <v>0</v>
      </c>
      <c r="H650" s="18">
        <v>0</v>
      </c>
      <c r="I650" s="18">
        <f t="shared" si="80"/>
        <v>10</v>
      </c>
      <c r="J650" s="18">
        <v>0</v>
      </c>
      <c r="K650" s="66">
        <v>80</v>
      </c>
      <c r="L650" s="18">
        <v>0</v>
      </c>
      <c r="M650" s="18">
        <f t="shared" ref="M650:M712" si="82">IF((F650&gt;K650),E650,0)</f>
        <v>0</v>
      </c>
      <c r="N650" s="66">
        <v>42</v>
      </c>
      <c r="O650" s="66">
        <v>175</v>
      </c>
      <c r="P650" s="18">
        <v>0</v>
      </c>
      <c r="Q650" s="18">
        <f t="shared" ref="Q650:Q712" si="83">IF((N650&gt;O650),E650,0)</f>
        <v>0</v>
      </c>
      <c r="R650" s="66">
        <v>1</v>
      </c>
      <c r="S650" s="66">
        <v>16</v>
      </c>
      <c r="T650" s="18">
        <v>0</v>
      </c>
      <c r="U650" s="18">
        <f t="shared" ref="U650:U712" si="84">IF((R650&gt;S650),E650,0)</f>
        <v>0</v>
      </c>
      <c r="V650" s="66">
        <v>1</v>
      </c>
      <c r="W650" s="66">
        <v>96</v>
      </c>
      <c r="X650" s="18">
        <v>0</v>
      </c>
      <c r="Y650" s="18">
        <f t="shared" ref="Y650:Y712" si="85">IF((V650&gt;W650),E650,0)</f>
        <v>0</v>
      </c>
      <c r="Z650" s="66">
        <v>68</v>
      </c>
      <c r="AA650" s="66">
        <v>300</v>
      </c>
      <c r="AB650" s="18">
        <v>0</v>
      </c>
      <c r="AC650" s="10">
        <f t="shared" ref="AC650:AC712" si="86">IF((Z650&gt;AA650),E650,0)</f>
        <v>0</v>
      </c>
      <c r="AE650">
        <v>10</v>
      </c>
      <c r="AF650">
        <f t="shared" si="81"/>
        <v>0</v>
      </c>
    </row>
    <row r="651" spans="1:32">
      <c r="A651" s="17">
        <v>645</v>
      </c>
      <c r="B651" s="18" t="s">
        <v>1620</v>
      </c>
      <c r="C651" s="7" t="s">
        <v>1369</v>
      </c>
      <c r="D651" s="18" t="s">
        <v>27</v>
      </c>
      <c r="E651" s="18">
        <v>3224</v>
      </c>
      <c r="F651" s="18">
        <v>24</v>
      </c>
      <c r="G651" s="18">
        <v>0</v>
      </c>
      <c r="H651" s="18">
        <v>0</v>
      </c>
      <c r="I651" s="18">
        <f t="shared" si="80"/>
        <v>24</v>
      </c>
      <c r="J651" s="18">
        <v>0</v>
      </c>
      <c r="K651" s="66">
        <v>80</v>
      </c>
      <c r="L651" s="18">
        <v>0</v>
      </c>
      <c r="M651" s="18">
        <f t="shared" si="82"/>
        <v>0</v>
      </c>
      <c r="N651" s="66">
        <v>49</v>
      </c>
      <c r="O651" s="66">
        <v>175</v>
      </c>
      <c r="P651" s="18">
        <v>0</v>
      </c>
      <c r="Q651" s="18">
        <f t="shared" si="83"/>
        <v>0</v>
      </c>
      <c r="R651" s="66">
        <v>49</v>
      </c>
      <c r="S651" s="66">
        <v>16</v>
      </c>
      <c r="T651" s="18">
        <v>0</v>
      </c>
      <c r="U651" s="18">
        <f t="shared" si="84"/>
        <v>3224</v>
      </c>
      <c r="V651" s="66">
        <v>83</v>
      </c>
      <c r="W651" s="66">
        <v>96</v>
      </c>
      <c r="X651" s="18">
        <v>0</v>
      </c>
      <c r="Y651" s="18">
        <f t="shared" si="85"/>
        <v>0</v>
      </c>
      <c r="Z651" s="66">
        <v>251</v>
      </c>
      <c r="AA651" s="66">
        <v>300</v>
      </c>
      <c r="AB651" s="18">
        <v>0</v>
      </c>
      <c r="AC651" s="10">
        <f t="shared" si="86"/>
        <v>0</v>
      </c>
      <c r="AE651">
        <v>24</v>
      </c>
      <c r="AF651">
        <f t="shared" si="81"/>
        <v>0</v>
      </c>
    </row>
    <row r="652" spans="1:32">
      <c r="A652" s="17">
        <v>646</v>
      </c>
      <c r="B652" s="18" t="s">
        <v>1620</v>
      </c>
      <c r="C652" s="7" t="s">
        <v>1370</v>
      </c>
      <c r="D652" s="18" t="s">
        <v>27</v>
      </c>
      <c r="E652" s="18">
        <v>1840</v>
      </c>
      <c r="F652" s="18">
        <v>7</v>
      </c>
      <c r="G652" s="18">
        <v>0</v>
      </c>
      <c r="H652" s="18">
        <v>0</v>
      </c>
      <c r="I652" s="18">
        <f t="shared" si="80"/>
        <v>7</v>
      </c>
      <c r="J652" s="18">
        <v>0</v>
      </c>
      <c r="K652" s="66">
        <v>80</v>
      </c>
      <c r="L652" s="18">
        <v>0</v>
      </c>
      <c r="M652" s="18">
        <f t="shared" si="82"/>
        <v>0</v>
      </c>
      <c r="N652" s="66">
        <v>15</v>
      </c>
      <c r="O652" s="66">
        <v>175</v>
      </c>
      <c r="P652" s="18">
        <v>0</v>
      </c>
      <c r="Q652" s="18">
        <f t="shared" si="83"/>
        <v>0</v>
      </c>
      <c r="R652" s="66">
        <v>13</v>
      </c>
      <c r="S652" s="66">
        <v>16</v>
      </c>
      <c r="T652" s="18">
        <v>0</v>
      </c>
      <c r="U652" s="18">
        <f t="shared" si="84"/>
        <v>0</v>
      </c>
      <c r="V652" s="66">
        <v>21</v>
      </c>
      <c r="W652" s="66">
        <v>96</v>
      </c>
      <c r="X652" s="18">
        <v>0</v>
      </c>
      <c r="Y652" s="18">
        <f t="shared" si="85"/>
        <v>0</v>
      </c>
      <c r="Z652" s="66">
        <v>81</v>
      </c>
      <c r="AA652" s="66">
        <v>300</v>
      </c>
      <c r="AB652" s="18">
        <v>0</v>
      </c>
      <c r="AC652" s="10">
        <f t="shared" si="86"/>
        <v>0</v>
      </c>
      <c r="AE652">
        <v>7</v>
      </c>
      <c r="AF652">
        <f t="shared" si="81"/>
        <v>0</v>
      </c>
    </row>
    <row r="653" spans="1:32">
      <c r="A653" s="17">
        <v>647</v>
      </c>
      <c r="B653" s="18" t="s">
        <v>1620</v>
      </c>
      <c r="C653" s="7" t="s">
        <v>1371</v>
      </c>
      <c r="D653" s="18" t="s">
        <v>27</v>
      </c>
      <c r="E653" s="18">
        <v>5853</v>
      </c>
      <c r="F653" s="18">
        <v>44</v>
      </c>
      <c r="G653" s="18">
        <v>0</v>
      </c>
      <c r="H653" s="18">
        <v>0</v>
      </c>
      <c r="I653" s="18">
        <f t="shared" si="80"/>
        <v>44</v>
      </c>
      <c r="J653" s="18">
        <v>0</v>
      </c>
      <c r="K653" s="66">
        <v>80</v>
      </c>
      <c r="L653" s="18">
        <v>0</v>
      </c>
      <c r="M653" s="18">
        <f t="shared" si="82"/>
        <v>0</v>
      </c>
      <c r="N653" s="66">
        <v>78</v>
      </c>
      <c r="O653" s="66">
        <v>175</v>
      </c>
      <c r="P653" s="18">
        <v>0</v>
      </c>
      <c r="Q653" s="18">
        <f t="shared" si="83"/>
        <v>0</v>
      </c>
      <c r="R653" s="66">
        <v>48</v>
      </c>
      <c r="S653" s="66">
        <v>16</v>
      </c>
      <c r="T653" s="18">
        <v>0</v>
      </c>
      <c r="U653" s="18">
        <f t="shared" si="84"/>
        <v>5853</v>
      </c>
      <c r="V653" s="66">
        <v>115</v>
      </c>
      <c r="W653" s="66">
        <v>96</v>
      </c>
      <c r="X653" s="18">
        <v>0</v>
      </c>
      <c r="Y653" s="18">
        <f t="shared" si="85"/>
        <v>5853</v>
      </c>
      <c r="Z653" s="66">
        <v>462</v>
      </c>
      <c r="AA653" s="66">
        <v>300</v>
      </c>
      <c r="AB653" s="18">
        <v>0</v>
      </c>
      <c r="AC653" s="10">
        <f t="shared" si="86"/>
        <v>5853</v>
      </c>
      <c r="AE653">
        <v>44</v>
      </c>
      <c r="AF653">
        <f t="shared" si="81"/>
        <v>0</v>
      </c>
    </row>
    <row r="654" spans="1:32">
      <c r="A654" s="17">
        <v>648</v>
      </c>
      <c r="B654" s="18" t="s">
        <v>1620</v>
      </c>
      <c r="C654" s="7" t="s">
        <v>1372</v>
      </c>
      <c r="D654" s="18" t="s">
        <v>27</v>
      </c>
      <c r="E654" s="18">
        <v>3775</v>
      </c>
      <c r="F654" s="18">
        <v>31</v>
      </c>
      <c r="G654" s="18">
        <v>0</v>
      </c>
      <c r="H654" s="18">
        <v>0</v>
      </c>
      <c r="I654" s="18">
        <f t="shared" si="80"/>
        <v>31</v>
      </c>
      <c r="J654" s="18">
        <v>0</v>
      </c>
      <c r="K654" s="66">
        <v>80</v>
      </c>
      <c r="L654" s="18">
        <v>0</v>
      </c>
      <c r="M654" s="18">
        <f t="shared" si="82"/>
        <v>0</v>
      </c>
      <c r="N654" s="66">
        <v>63</v>
      </c>
      <c r="O654" s="66">
        <v>175</v>
      </c>
      <c r="P654" s="18">
        <v>0</v>
      </c>
      <c r="Q654" s="18">
        <f t="shared" si="83"/>
        <v>0</v>
      </c>
      <c r="R654" s="66">
        <v>39</v>
      </c>
      <c r="S654" s="66">
        <v>16</v>
      </c>
      <c r="T654" s="18">
        <v>0</v>
      </c>
      <c r="U654" s="18">
        <f t="shared" si="84"/>
        <v>3775</v>
      </c>
      <c r="V654" s="66">
        <v>89</v>
      </c>
      <c r="W654" s="66">
        <v>96</v>
      </c>
      <c r="X654" s="18">
        <v>0</v>
      </c>
      <c r="Y654" s="18">
        <f t="shared" si="85"/>
        <v>0</v>
      </c>
      <c r="Z654" s="66">
        <v>371</v>
      </c>
      <c r="AA654" s="66">
        <v>300</v>
      </c>
      <c r="AB654" s="18">
        <v>0</v>
      </c>
      <c r="AC654" s="10">
        <f t="shared" si="86"/>
        <v>3775</v>
      </c>
      <c r="AE654">
        <v>31</v>
      </c>
      <c r="AF654">
        <f t="shared" si="81"/>
        <v>0</v>
      </c>
    </row>
    <row r="655" spans="1:32">
      <c r="A655" s="17">
        <v>649</v>
      </c>
      <c r="B655" s="18" t="s">
        <v>1620</v>
      </c>
      <c r="C655" s="7" t="s">
        <v>1373</v>
      </c>
      <c r="D655" s="18" t="s">
        <v>27</v>
      </c>
      <c r="E655" s="18">
        <v>7062</v>
      </c>
      <c r="F655" s="18">
        <v>35</v>
      </c>
      <c r="G655" s="18">
        <v>0</v>
      </c>
      <c r="H655" s="18">
        <v>0</v>
      </c>
      <c r="I655" s="18">
        <f t="shared" si="80"/>
        <v>35</v>
      </c>
      <c r="J655" s="18">
        <v>0</v>
      </c>
      <c r="K655" s="66">
        <v>80</v>
      </c>
      <c r="L655" s="18">
        <v>0</v>
      </c>
      <c r="M655" s="18">
        <f t="shared" si="82"/>
        <v>0</v>
      </c>
      <c r="N655" s="66">
        <v>61</v>
      </c>
      <c r="O655" s="66">
        <v>175</v>
      </c>
      <c r="P655" s="18">
        <v>0</v>
      </c>
      <c r="Q655" s="18">
        <f t="shared" si="83"/>
        <v>0</v>
      </c>
      <c r="R655" s="66">
        <v>81</v>
      </c>
      <c r="S655" s="66">
        <v>16</v>
      </c>
      <c r="T655" s="18">
        <v>0</v>
      </c>
      <c r="U655" s="18">
        <f t="shared" si="84"/>
        <v>7062</v>
      </c>
      <c r="V655" s="66">
        <v>131</v>
      </c>
      <c r="W655" s="66">
        <v>96</v>
      </c>
      <c r="X655" s="18">
        <v>0</v>
      </c>
      <c r="Y655" s="18">
        <f t="shared" si="85"/>
        <v>7062</v>
      </c>
      <c r="Z655" s="66">
        <v>214</v>
      </c>
      <c r="AA655" s="66">
        <v>300</v>
      </c>
      <c r="AB655" s="18">
        <v>0</v>
      </c>
      <c r="AC655" s="10">
        <f t="shared" si="86"/>
        <v>0</v>
      </c>
      <c r="AE655">
        <v>35</v>
      </c>
      <c r="AF655">
        <f t="shared" si="81"/>
        <v>0</v>
      </c>
    </row>
    <row r="656" spans="1:32">
      <c r="A656" s="17">
        <v>650</v>
      </c>
      <c r="B656" s="18" t="s">
        <v>1620</v>
      </c>
      <c r="C656" s="7" t="s">
        <v>1374</v>
      </c>
      <c r="D656" s="18" t="s">
        <v>27</v>
      </c>
      <c r="E656" s="18">
        <v>8657</v>
      </c>
      <c r="F656" s="18">
        <v>15</v>
      </c>
      <c r="G656" s="18">
        <v>0</v>
      </c>
      <c r="H656" s="18">
        <v>0</v>
      </c>
      <c r="I656" s="18">
        <f t="shared" si="80"/>
        <v>15</v>
      </c>
      <c r="J656" s="18">
        <v>0</v>
      </c>
      <c r="K656" s="66">
        <v>80</v>
      </c>
      <c r="L656" s="18">
        <v>0</v>
      </c>
      <c r="M656" s="18">
        <f t="shared" si="82"/>
        <v>0</v>
      </c>
      <c r="N656" s="66">
        <v>21</v>
      </c>
      <c r="O656" s="66">
        <v>175</v>
      </c>
      <c r="P656" s="18">
        <v>0</v>
      </c>
      <c r="Q656" s="18">
        <f t="shared" si="83"/>
        <v>0</v>
      </c>
      <c r="R656" s="66">
        <v>70</v>
      </c>
      <c r="S656" s="66">
        <v>16</v>
      </c>
      <c r="T656" s="18">
        <v>0</v>
      </c>
      <c r="U656" s="18">
        <f t="shared" si="84"/>
        <v>8657</v>
      </c>
      <c r="V656" s="66">
        <v>119</v>
      </c>
      <c r="W656" s="66">
        <v>96</v>
      </c>
      <c r="X656" s="18">
        <v>0</v>
      </c>
      <c r="Y656" s="18">
        <f t="shared" si="85"/>
        <v>8657</v>
      </c>
      <c r="Z656" s="66">
        <v>160</v>
      </c>
      <c r="AA656" s="66">
        <v>300</v>
      </c>
      <c r="AB656" s="18">
        <v>0</v>
      </c>
      <c r="AC656" s="10">
        <f t="shared" si="86"/>
        <v>0</v>
      </c>
      <c r="AE656">
        <v>15</v>
      </c>
      <c r="AF656">
        <f t="shared" si="81"/>
        <v>0</v>
      </c>
    </row>
    <row r="657" spans="1:32">
      <c r="A657" s="17">
        <v>651</v>
      </c>
      <c r="B657" s="18" t="s">
        <v>1620</v>
      </c>
      <c r="C657" s="7" t="s">
        <v>1375</v>
      </c>
      <c r="D657" s="18" t="s">
        <v>27</v>
      </c>
      <c r="E657" s="18">
        <v>4689</v>
      </c>
      <c r="F657" s="18">
        <v>22</v>
      </c>
      <c r="G657" s="18">
        <v>0</v>
      </c>
      <c r="H657" s="18">
        <v>0</v>
      </c>
      <c r="I657" s="18">
        <f t="shared" si="80"/>
        <v>22</v>
      </c>
      <c r="J657" s="18">
        <v>0</v>
      </c>
      <c r="K657" s="66">
        <v>80</v>
      </c>
      <c r="L657" s="18">
        <v>0</v>
      </c>
      <c r="M657" s="18">
        <f t="shared" si="82"/>
        <v>0</v>
      </c>
      <c r="N657" s="66">
        <v>48</v>
      </c>
      <c r="O657" s="66">
        <v>175</v>
      </c>
      <c r="P657" s="18">
        <v>0</v>
      </c>
      <c r="Q657" s="18">
        <f t="shared" si="83"/>
        <v>0</v>
      </c>
      <c r="R657" s="66">
        <v>84</v>
      </c>
      <c r="S657" s="66">
        <v>16</v>
      </c>
      <c r="T657" s="18">
        <v>0</v>
      </c>
      <c r="U657" s="18">
        <f t="shared" si="84"/>
        <v>4689</v>
      </c>
      <c r="V657" s="66">
        <v>159</v>
      </c>
      <c r="W657" s="66">
        <v>96</v>
      </c>
      <c r="X657" s="18">
        <v>0</v>
      </c>
      <c r="Y657" s="18">
        <f t="shared" si="85"/>
        <v>4689</v>
      </c>
      <c r="Z657" s="66">
        <v>174</v>
      </c>
      <c r="AA657" s="66">
        <v>300</v>
      </c>
      <c r="AB657" s="18">
        <v>0</v>
      </c>
      <c r="AC657" s="10">
        <f t="shared" si="86"/>
        <v>0</v>
      </c>
      <c r="AE657">
        <v>22</v>
      </c>
      <c r="AF657">
        <f t="shared" si="81"/>
        <v>0</v>
      </c>
    </row>
    <row r="658" spans="1:32">
      <c r="A658" s="17">
        <v>652</v>
      </c>
      <c r="B658" s="18" t="s">
        <v>1620</v>
      </c>
      <c r="C658" s="7" t="s">
        <v>1376</v>
      </c>
      <c r="D658" s="18" t="s">
        <v>27</v>
      </c>
      <c r="E658" s="18">
        <v>3565</v>
      </c>
      <c r="F658" s="18">
        <v>19</v>
      </c>
      <c r="G658" s="18">
        <v>0</v>
      </c>
      <c r="H658" s="18">
        <v>0</v>
      </c>
      <c r="I658" s="18">
        <f t="shared" si="80"/>
        <v>19</v>
      </c>
      <c r="J658" s="18">
        <v>0</v>
      </c>
      <c r="K658" s="66">
        <v>80</v>
      </c>
      <c r="L658" s="18">
        <v>0</v>
      </c>
      <c r="M658" s="18">
        <f t="shared" si="82"/>
        <v>0</v>
      </c>
      <c r="N658" s="66">
        <v>41</v>
      </c>
      <c r="O658" s="66">
        <v>175</v>
      </c>
      <c r="P658" s="18">
        <v>0</v>
      </c>
      <c r="Q658" s="18">
        <f t="shared" si="83"/>
        <v>0</v>
      </c>
      <c r="R658" s="66">
        <v>62</v>
      </c>
      <c r="S658" s="66">
        <v>16</v>
      </c>
      <c r="T658" s="18">
        <v>0</v>
      </c>
      <c r="U658" s="18">
        <f t="shared" si="84"/>
        <v>3565</v>
      </c>
      <c r="V658" s="66">
        <v>97</v>
      </c>
      <c r="W658" s="66">
        <v>96</v>
      </c>
      <c r="X658" s="18">
        <v>0</v>
      </c>
      <c r="Y658" s="18">
        <f t="shared" si="85"/>
        <v>3565</v>
      </c>
      <c r="Z658" s="66">
        <v>113</v>
      </c>
      <c r="AA658" s="66">
        <v>300</v>
      </c>
      <c r="AB658" s="18">
        <v>0</v>
      </c>
      <c r="AC658" s="10">
        <f t="shared" si="86"/>
        <v>0</v>
      </c>
      <c r="AE658">
        <v>19</v>
      </c>
      <c r="AF658">
        <f t="shared" si="81"/>
        <v>0</v>
      </c>
    </row>
    <row r="659" spans="1:32">
      <c r="A659" s="17">
        <v>653</v>
      </c>
      <c r="B659" s="18" t="s">
        <v>1620</v>
      </c>
      <c r="C659" s="7" t="s">
        <v>1377</v>
      </c>
      <c r="D659" s="18" t="s">
        <v>27</v>
      </c>
      <c r="E659" s="18">
        <v>4178</v>
      </c>
      <c r="F659" s="18">
        <v>27</v>
      </c>
      <c r="G659" s="18">
        <v>0</v>
      </c>
      <c r="H659" s="18">
        <v>0</v>
      </c>
      <c r="I659" s="18">
        <f t="shared" si="80"/>
        <v>26</v>
      </c>
      <c r="J659" s="18">
        <v>1</v>
      </c>
      <c r="K659" s="66">
        <v>80</v>
      </c>
      <c r="L659" s="18">
        <v>0</v>
      </c>
      <c r="M659" s="18">
        <f t="shared" si="82"/>
        <v>0</v>
      </c>
      <c r="N659" s="66">
        <v>56</v>
      </c>
      <c r="O659" s="66">
        <v>175</v>
      </c>
      <c r="P659" s="18">
        <v>0</v>
      </c>
      <c r="Q659" s="18">
        <f t="shared" si="83"/>
        <v>0</v>
      </c>
      <c r="R659" s="66">
        <v>33</v>
      </c>
      <c r="S659" s="66">
        <v>16</v>
      </c>
      <c r="T659" s="18">
        <v>0</v>
      </c>
      <c r="U659" s="18">
        <f t="shared" si="84"/>
        <v>4178</v>
      </c>
      <c r="V659" s="66">
        <v>76</v>
      </c>
      <c r="W659" s="66">
        <v>96</v>
      </c>
      <c r="X659" s="18">
        <v>0</v>
      </c>
      <c r="Y659" s="18">
        <f t="shared" si="85"/>
        <v>0</v>
      </c>
      <c r="Z659" s="66">
        <v>208</v>
      </c>
      <c r="AA659" s="66">
        <v>300</v>
      </c>
      <c r="AB659" s="18">
        <v>0</v>
      </c>
      <c r="AC659" s="10">
        <f t="shared" si="86"/>
        <v>0</v>
      </c>
      <c r="AE659">
        <v>27</v>
      </c>
      <c r="AF659">
        <f t="shared" si="81"/>
        <v>0</v>
      </c>
    </row>
    <row r="660" spans="1:32">
      <c r="A660" s="17">
        <v>654</v>
      </c>
      <c r="B660" s="18" t="s">
        <v>1620</v>
      </c>
      <c r="C660" s="7" t="s">
        <v>1378</v>
      </c>
      <c r="D660" s="18" t="s">
        <v>27</v>
      </c>
      <c r="E660" s="18">
        <v>9983</v>
      </c>
      <c r="F660" s="18">
        <v>52</v>
      </c>
      <c r="G660" s="18">
        <v>0</v>
      </c>
      <c r="H660" s="18">
        <v>0</v>
      </c>
      <c r="I660" s="18">
        <f t="shared" si="80"/>
        <v>52</v>
      </c>
      <c r="J660" s="18">
        <v>0</v>
      </c>
      <c r="K660" s="66">
        <v>80</v>
      </c>
      <c r="L660" s="18">
        <v>0</v>
      </c>
      <c r="M660" s="18">
        <f t="shared" si="82"/>
        <v>0</v>
      </c>
      <c r="N660" s="66">
        <v>116</v>
      </c>
      <c r="O660" s="66">
        <v>175</v>
      </c>
      <c r="P660" s="18">
        <v>0</v>
      </c>
      <c r="Q660" s="18">
        <f t="shared" si="83"/>
        <v>0</v>
      </c>
      <c r="R660" s="66">
        <v>57</v>
      </c>
      <c r="S660" s="66">
        <v>16</v>
      </c>
      <c r="T660" s="18">
        <v>0</v>
      </c>
      <c r="U660" s="18">
        <f t="shared" si="84"/>
        <v>9983</v>
      </c>
      <c r="V660" s="66">
        <v>79</v>
      </c>
      <c r="W660" s="66">
        <v>96</v>
      </c>
      <c r="X660" s="18">
        <v>0</v>
      </c>
      <c r="Y660" s="18">
        <f t="shared" si="85"/>
        <v>0</v>
      </c>
      <c r="Z660" s="66">
        <v>703</v>
      </c>
      <c r="AA660" s="66">
        <v>300</v>
      </c>
      <c r="AB660" s="18">
        <v>0</v>
      </c>
      <c r="AC660" s="10">
        <f t="shared" si="86"/>
        <v>9983</v>
      </c>
      <c r="AE660">
        <v>52</v>
      </c>
      <c r="AF660">
        <f t="shared" si="81"/>
        <v>0</v>
      </c>
    </row>
    <row r="661" spans="1:32">
      <c r="A661" s="17">
        <v>655</v>
      </c>
      <c r="B661" s="18" t="s">
        <v>1620</v>
      </c>
      <c r="C661" s="7" t="s">
        <v>1379</v>
      </c>
      <c r="D661" s="18" t="s">
        <v>27</v>
      </c>
      <c r="E661" s="18">
        <v>9820</v>
      </c>
      <c r="F661" s="18">
        <v>124</v>
      </c>
      <c r="G661" s="18">
        <v>0</v>
      </c>
      <c r="H661" s="18">
        <v>0</v>
      </c>
      <c r="I661" s="18">
        <f t="shared" si="80"/>
        <v>124</v>
      </c>
      <c r="J661" s="18">
        <v>0</v>
      </c>
      <c r="K661" s="66">
        <v>80</v>
      </c>
      <c r="L661" s="18">
        <v>0</v>
      </c>
      <c r="M661" s="18">
        <f t="shared" si="82"/>
        <v>9820</v>
      </c>
      <c r="N661" s="66">
        <v>241</v>
      </c>
      <c r="O661" s="66">
        <v>175</v>
      </c>
      <c r="P661" s="18">
        <v>0</v>
      </c>
      <c r="Q661" s="18">
        <f t="shared" si="83"/>
        <v>9820</v>
      </c>
      <c r="R661" s="66">
        <v>67</v>
      </c>
      <c r="S661" s="66">
        <v>16</v>
      </c>
      <c r="T661" s="18">
        <v>0</v>
      </c>
      <c r="U661" s="18">
        <f t="shared" si="84"/>
        <v>9820</v>
      </c>
      <c r="V661" s="66">
        <v>106</v>
      </c>
      <c r="W661" s="66">
        <v>96</v>
      </c>
      <c r="X661" s="18">
        <v>0</v>
      </c>
      <c r="Y661" s="18">
        <f t="shared" si="85"/>
        <v>9820</v>
      </c>
      <c r="Z661" s="66">
        <v>523</v>
      </c>
      <c r="AA661" s="66">
        <v>300</v>
      </c>
      <c r="AB661" s="18">
        <v>0</v>
      </c>
      <c r="AC661" s="10">
        <f t="shared" si="86"/>
        <v>9820</v>
      </c>
      <c r="AE661">
        <v>124</v>
      </c>
      <c r="AF661">
        <f t="shared" si="81"/>
        <v>0</v>
      </c>
    </row>
    <row r="662" spans="1:32">
      <c r="A662" s="17">
        <v>656</v>
      </c>
      <c r="B662" s="18" t="s">
        <v>1620</v>
      </c>
      <c r="C662" s="7" t="s">
        <v>1380</v>
      </c>
      <c r="D662" s="18" t="s">
        <v>27</v>
      </c>
      <c r="E662" s="18">
        <v>9766</v>
      </c>
      <c r="F662" s="18">
        <v>314</v>
      </c>
      <c r="G662" s="18">
        <v>0</v>
      </c>
      <c r="H662" s="18">
        <v>0</v>
      </c>
      <c r="I662" s="18">
        <f t="shared" si="80"/>
        <v>314</v>
      </c>
      <c r="J662" s="18">
        <v>0</v>
      </c>
      <c r="K662" s="66">
        <v>80</v>
      </c>
      <c r="L662" s="18">
        <v>0</v>
      </c>
      <c r="M662" s="18">
        <f t="shared" si="82"/>
        <v>9766</v>
      </c>
      <c r="N662" s="66">
        <v>337</v>
      </c>
      <c r="O662" s="66">
        <v>175</v>
      </c>
      <c r="P662" s="18">
        <v>0</v>
      </c>
      <c r="Q662" s="18">
        <f t="shared" si="83"/>
        <v>9766</v>
      </c>
      <c r="R662" s="66">
        <v>112</v>
      </c>
      <c r="S662" s="66">
        <v>16</v>
      </c>
      <c r="T662" s="18">
        <v>0</v>
      </c>
      <c r="U662" s="18">
        <f t="shared" si="84"/>
        <v>9766</v>
      </c>
      <c r="V662" s="66">
        <v>144</v>
      </c>
      <c r="W662" s="66">
        <v>96</v>
      </c>
      <c r="X662" s="18">
        <v>0</v>
      </c>
      <c r="Y662" s="18">
        <f t="shared" si="85"/>
        <v>9766</v>
      </c>
      <c r="Z662" s="66">
        <v>836</v>
      </c>
      <c r="AA662" s="66">
        <v>300</v>
      </c>
      <c r="AB662" s="18">
        <v>0</v>
      </c>
      <c r="AC662" s="10">
        <f t="shared" si="86"/>
        <v>9766</v>
      </c>
      <c r="AE662">
        <v>314</v>
      </c>
      <c r="AF662">
        <f t="shared" si="81"/>
        <v>0</v>
      </c>
    </row>
    <row r="663" spans="1:32">
      <c r="A663" s="17">
        <v>657</v>
      </c>
      <c r="B663" s="18" t="s">
        <v>1620</v>
      </c>
      <c r="C663" s="7" t="s">
        <v>1381</v>
      </c>
      <c r="D663" s="18" t="s">
        <v>27</v>
      </c>
      <c r="E663" s="18">
        <v>5790</v>
      </c>
      <c r="F663" s="18">
        <v>10</v>
      </c>
      <c r="G663" s="18">
        <v>0</v>
      </c>
      <c r="H663" s="18">
        <v>0</v>
      </c>
      <c r="I663" s="18">
        <f t="shared" si="80"/>
        <v>10</v>
      </c>
      <c r="J663" s="18">
        <v>0</v>
      </c>
      <c r="K663" s="66">
        <v>80</v>
      </c>
      <c r="L663" s="18">
        <v>0</v>
      </c>
      <c r="M663" s="18">
        <f t="shared" si="82"/>
        <v>0</v>
      </c>
      <c r="N663" s="66">
        <v>28</v>
      </c>
      <c r="O663" s="66">
        <v>175</v>
      </c>
      <c r="P663" s="18">
        <v>0</v>
      </c>
      <c r="Q663" s="18">
        <f t="shared" si="83"/>
        <v>0</v>
      </c>
      <c r="R663" s="66">
        <v>42</v>
      </c>
      <c r="S663" s="66">
        <v>16</v>
      </c>
      <c r="T663" s="18">
        <v>0</v>
      </c>
      <c r="U663" s="18">
        <f t="shared" si="84"/>
        <v>5790</v>
      </c>
      <c r="V663" s="66">
        <v>90</v>
      </c>
      <c r="W663" s="66">
        <v>96</v>
      </c>
      <c r="X663" s="18">
        <v>0</v>
      </c>
      <c r="Y663" s="18">
        <f t="shared" si="85"/>
        <v>0</v>
      </c>
      <c r="Z663" s="66">
        <v>419</v>
      </c>
      <c r="AA663" s="66">
        <v>300</v>
      </c>
      <c r="AB663" s="18">
        <v>0</v>
      </c>
      <c r="AC663" s="10">
        <f t="shared" si="86"/>
        <v>5790</v>
      </c>
      <c r="AE663">
        <v>10</v>
      </c>
      <c r="AF663">
        <f t="shared" si="81"/>
        <v>0</v>
      </c>
    </row>
    <row r="664" spans="1:32">
      <c r="A664" s="17">
        <v>658</v>
      </c>
      <c r="B664" s="18" t="s">
        <v>1620</v>
      </c>
      <c r="C664" s="7" t="s">
        <v>1382</v>
      </c>
      <c r="D664" s="18" t="s">
        <v>27</v>
      </c>
      <c r="E664" s="18">
        <v>9758</v>
      </c>
      <c r="F664" s="18">
        <v>7</v>
      </c>
      <c r="G664" s="18">
        <v>0</v>
      </c>
      <c r="H664" s="18">
        <v>0</v>
      </c>
      <c r="I664" s="18">
        <f t="shared" si="80"/>
        <v>7</v>
      </c>
      <c r="J664" s="18">
        <v>0</v>
      </c>
      <c r="K664" s="66">
        <v>80</v>
      </c>
      <c r="L664" s="18">
        <v>0</v>
      </c>
      <c r="M664" s="18">
        <f t="shared" si="82"/>
        <v>0</v>
      </c>
      <c r="N664" s="66">
        <v>16</v>
      </c>
      <c r="O664" s="66">
        <v>175</v>
      </c>
      <c r="P664" s="18">
        <v>0</v>
      </c>
      <c r="Q664" s="18">
        <f t="shared" si="83"/>
        <v>0</v>
      </c>
      <c r="R664" s="66">
        <v>81</v>
      </c>
      <c r="S664" s="66">
        <v>16</v>
      </c>
      <c r="T664" s="18">
        <v>0</v>
      </c>
      <c r="U664" s="18">
        <f t="shared" si="84"/>
        <v>9758</v>
      </c>
      <c r="V664" s="66">
        <v>198</v>
      </c>
      <c r="W664" s="66">
        <v>96</v>
      </c>
      <c r="X664" s="18">
        <v>0</v>
      </c>
      <c r="Y664" s="18">
        <f t="shared" si="85"/>
        <v>9758</v>
      </c>
      <c r="Z664" s="66">
        <v>423</v>
      </c>
      <c r="AA664" s="66">
        <v>300</v>
      </c>
      <c r="AB664" s="18">
        <v>0</v>
      </c>
      <c r="AC664" s="10">
        <f t="shared" si="86"/>
        <v>9758</v>
      </c>
      <c r="AE664">
        <v>7</v>
      </c>
      <c r="AF664">
        <f t="shared" si="81"/>
        <v>0</v>
      </c>
    </row>
    <row r="665" spans="1:32">
      <c r="A665" s="17">
        <v>659</v>
      </c>
      <c r="B665" s="18" t="s">
        <v>1620</v>
      </c>
      <c r="C665" s="7" t="s">
        <v>1383</v>
      </c>
      <c r="D665" s="18" t="s">
        <v>27</v>
      </c>
      <c r="E665" s="18">
        <v>6132</v>
      </c>
      <c r="F665" s="18">
        <v>22</v>
      </c>
      <c r="G665" s="18">
        <v>0</v>
      </c>
      <c r="H665" s="18">
        <v>0</v>
      </c>
      <c r="I665" s="18">
        <f t="shared" si="80"/>
        <v>22</v>
      </c>
      <c r="J665" s="18">
        <v>0</v>
      </c>
      <c r="K665" s="66">
        <v>80</v>
      </c>
      <c r="L665" s="18">
        <v>0</v>
      </c>
      <c r="M665" s="18">
        <f t="shared" si="82"/>
        <v>0</v>
      </c>
      <c r="N665" s="66">
        <v>22</v>
      </c>
      <c r="O665" s="66">
        <v>175</v>
      </c>
      <c r="P665" s="18">
        <v>0</v>
      </c>
      <c r="Q665" s="18">
        <f t="shared" si="83"/>
        <v>0</v>
      </c>
      <c r="R665" s="66">
        <v>43</v>
      </c>
      <c r="S665" s="66">
        <v>16</v>
      </c>
      <c r="T665" s="18">
        <v>0</v>
      </c>
      <c r="U665" s="18">
        <f t="shared" si="84"/>
        <v>6132</v>
      </c>
      <c r="V665" s="66">
        <v>85</v>
      </c>
      <c r="W665" s="66">
        <v>96</v>
      </c>
      <c r="X665" s="18">
        <v>0</v>
      </c>
      <c r="Y665" s="18">
        <f t="shared" si="85"/>
        <v>0</v>
      </c>
      <c r="Z665" s="66">
        <v>271</v>
      </c>
      <c r="AA665" s="66">
        <v>300</v>
      </c>
      <c r="AB665" s="18">
        <v>0</v>
      </c>
      <c r="AC665" s="10">
        <f t="shared" si="86"/>
        <v>0</v>
      </c>
      <c r="AE665">
        <v>22</v>
      </c>
      <c r="AF665">
        <f t="shared" si="81"/>
        <v>0</v>
      </c>
    </row>
    <row r="666" spans="1:32">
      <c r="A666" s="17">
        <v>660</v>
      </c>
      <c r="B666" s="18" t="s">
        <v>1620</v>
      </c>
      <c r="C666" s="7" t="s">
        <v>1384</v>
      </c>
      <c r="D666" s="18" t="s">
        <v>27</v>
      </c>
      <c r="E666" s="18">
        <v>4393</v>
      </c>
      <c r="F666" s="18">
        <v>11</v>
      </c>
      <c r="G666" s="18">
        <v>0</v>
      </c>
      <c r="H666" s="18">
        <v>0</v>
      </c>
      <c r="I666" s="18">
        <f t="shared" si="80"/>
        <v>11</v>
      </c>
      <c r="J666" s="18">
        <v>0</v>
      </c>
      <c r="K666" s="66">
        <v>80</v>
      </c>
      <c r="L666" s="18">
        <v>0</v>
      </c>
      <c r="M666" s="18">
        <f t="shared" si="82"/>
        <v>0</v>
      </c>
      <c r="N666" s="66">
        <v>28</v>
      </c>
      <c r="O666" s="66">
        <v>175</v>
      </c>
      <c r="P666" s="18">
        <v>0</v>
      </c>
      <c r="Q666" s="18">
        <f t="shared" si="83"/>
        <v>0</v>
      </c>
      <c r="R666" s="66">
        <v>37</v>
      </c>
      <c r="S666" s="66">
        <v>16</v>
      </c>
      <c r="T666" s="18">
        <v>0</v>
      </c>
      <c r="U666" s="18">
        <f t="shared" si="84"/>
        <v>4393</v>
      </c>
      <c r="V666" s="66">
        <v>79</v>
      </c>
      <c r="W666" s="66">
        <v>96</v>
      </c>
      <c r="X666" s="18">
        <v>0</v>
      </c>
      <c r="Y666" s="18">
        <f t="shared" si="85"/>
        <v>0</v>
      </c>
      <c r="Z666" s="66">
        <v>270</v>
      </c>
      <c r="AA666" s="66">
        <v>300</v>
      </c>
      <c r="AB666" s="18">
        <v>0</v>
      </c>
      <c r="AC666" s="10">
        <f t="shared" si="86"/>
        <v>0</v>
      </c>
      <c r="AE666">
        <v>11</v>
      </c>
      <c r="AF666">
        <f t="shared" si="81"/>
        <v>0</v>
      </c>
    </row>
    <row r="667" spans="1:32">
      <c r="A667" s="17">
        <v>661</v>
      </c>
      <c r="B667" s="18" t="s">
        <v>1620</v>
      </c>
      <c r="C667" s="7" t="s">
        <v>525</v>
      </c>
      <c r="D667" s="18" t="s">
        <v>27</v>
      </c>
      <c r="E667" s="18">
        <v>3703</v>
      </c>
      <c r="F667" s="18">
        <v>325</v>
      </c>
      <c r="G667" s="18">
        <v>0</v>
      </c>
      <c r="H667" s="18">
        <v>0</v>
      </c>
      <c r="I667" s="18">
        <f t="shared" si="80"/>
        <v>325</v>
      </c>
      <c r="J667" s="18">
        <v>0</v>
      </c>
      <c r="K667" s="66">
        <v>80</v>
      </c>
      <c r="L667" s="18">
        <v>0</v>
      </c>
      <c r="M667" s="18">
        <f t="shared" si="82"/>
        <v>3703</v>
      </c>
      <c r="N667" s="66">
        <v>325</v>
      </c>
      <c r="O667" s="66">
        <v>175</v>
      </c>
      <c r="P667" s="18">
        <v>0</v>
      </c>
      <c r="Q667" s="18">
        <f t="shared" si="83"/>
        <v>3703</v>
      </c>
      <c r="R667" s="66">
        <v>140</v>
      </c>
      <c r="S667" s="66">
        <v>16</v>
      </c>
      <c r="T667" s="18">
        <v>0</v>
      </c>
      <c r="U667" s="18">
        <f t="shared" si="84"/>
        <v>3703</v>
      </c>
      <c r="V667" s="66">
        <v>190</v>
      </c>
      <c r="W667" s="66">
        <v>96</v>
      </c>
      <c r="X667" s="18">
        <v>0</v>
      </c>
      <c r="Y667" s="18">
        <f t="shared" si="85"/>
        <v>3703</v>
      </c>
      <c r="Z667" s="66">
        <v>695</v>
      </c>
      <c r="AA667" s="66">
        <v>300</v>
      </c>
      <c r="AB667" s="18">
        <v>0</v>
      </c>
      <c r="AC667" s="10">
        <f t="shared" si="86"/>
        <v>3703</v>
      </c>
      <c r="AE667">
        <v>325</v>
      </c>
      <c r="AF667">
        <f t="shared" si="81"/>
        <v>0</v>
      </c>
    </row>
    <row r="668" spans="1:32">
      <c r="A668" s="17">
        <v>662</v>
      </c>
      <c r="B668" s="18" t="s">
        <v>1620</v>
      </c>
      <c r="C668" s="7" t="s">
        <v>1385</v>
      </c>
      <c r="D668" s="18" t="s">
        <v>27</v>
      </c>
      <c r="E668" s="18">
        <v>9731</v>
      </c>
      <c r="F668" s="18">
        <v>325</v>
      </c>
      <c r="G668" s="18">
        <v>0</v>
      </c>
      <c r="H668" s="18">
        <v>0</v>
      </c>
      <c r="I668" s="18">
        <f t="shared" si="80"/>
        <v>325</v>
      </c>
      <c r="J668" s="18">
        <v>0</v>
      </c>
      <c r="K668" s="66">
        <v>80</v>
      </c>
      <c r="L668" s="18">
        <v>0</v>
      </c>
      <c r="M668" s="18">
        <f t="shared" si="82"/>
        <v>9731</v>
      </c>
      <c r="N668" s="66">
        <v>352</v>
      </c>
      <c r="O668" s="66">
        <v>175</v>
      </c>
      <c r="P668" s="18">
        <v>0</v>
      </c>
      <c r="Q668" s="18">
        <f t="shared" si="83"/>
        <v>9731</v>
      </c>
      <c r="R668" s="66">
        <v>167</v>
      </c>
      <c r="S668" s="66">
        <v>16</v>
      </c>
      <c r="T668" s="18">
        <v>0</v>
      </c>
      <c r="U668" s="18">
        <f t="shared" si="84"/>
        <v>9731</v>
      </c>
      <c r="V668" s="66">
        <v>247</v>
      </c>
      <c r="W668" s="66">
        <v>96</v>
      </c>
      <c r="X668" s="18">
        <v>0</v>
      </c>
      <c r="Y668" s="18">
        <f t="shared" si="85"/>
        <v>9731</v>
      </c>
      <c r="Z668" s="66">
        <v>719</v>
      </c>
      <c r="AA668" s="66">
        <v>300</v>
      </c>
      <c r="AB668" s="18">
        <v>0</v>
      </c>
      <c r="AC668" s="10">
        <f t="shared" si="86"/>
        <v>9731</v>
      </c>
      <c r="AE668">
        <v>325</v>
      </c>
      <c r="AF668">
        <f t="shared" si="81"/>
        <v>0</v>
      </c>
    </row>
    <row r="669" spans="1:32">
      <c r="A669" s="17">
        <v>663</v>
      </c>
      <c r="B669" s="18" t="s">
        <v>1620</v>
      </c>
      <c r="C669" s="7" t="s">
        <v>1386</v>
      </c>
      <c r="D669" s="18" t="s">
        <v>27</v>
      </c>
      <c r="E669" s="18">
        <v>3143</v>
      </c>
      <c r="F669" s="18">
        <v>320</v>
      </c>
      <c r="G669" s="18">
        <v>0</v>
      </c>
      <c r="H669" s="18">
        <v>0</v>
      </c>
      <c r="I669" s="18">
        <f t="shared" si="80"/>
        <v>320</v>
      </c>
      <c r="J669" s="18">
        <v>0</v>
      </c>
      <c r="K669" s="66">
        <v>80</v>
      </c>
      <c r="L669" s="18">
        <v>0</v>
      </c>
      <c r="M669" s="18">
        <f t="shared" si="82"/>
        <v>3143</v>
      </c>
      <c r="N669" s="66">
        <v>345</v>
      </c>
      <c r="O669" s="66">
        <v>175</v>
      </c>
      <c r="P669" s="18">
        <v>0</v>
      </c>
      <c r="Q669" s="18">
        <f t="shared" si="83"/>
        <v>3143</v>
      </c>
      <c r="R669" s="66">
        <v>144</v>
      </c>
      <c r="S669" s="66">
        <v>16</v>
      </c>
      <c r="T669" s="18">
        <v>0</v>
      </c>
      <c r="U669" s="18">
        <f t="shared" si="84"/>
        <v>3143</v>
      </c>
      <c r="V669" s="66">
        <v>204</v>
      </c>
      <c r="W669" s="66">
        <v>96</v>
      </c>
      <c r="X669" s="18">
        <v>0</v>
      </c>
      <c r="Y669" s="18">
        <f t="shared" si="85"/>
        <v>3143</v>
      </c>
      <c r="Z669" s="66">
        <v>355</v>
      </c>
      <c r="AA669" s="66">
        <v>300</v>
      </c>
      <c r="AB669" s="18">
        <v>0</v>
      </c>
      <c r="AC669" s="10">
        <f t="shared" si="86"/>
        <v>3143</v>
      </c>
      <c r="AE669">
        <v>320</v>
      </c>
      <c r="AF669">
        <f t="shared" si="81"/>
        <v>0</v>
      </c>
    </row>
    <row r="670" spans="1:32">
      <c r="A670" s="17">
        <v>664</v>
      </c>
      <c r="B670" s="18" t="s">
        <v>1620</v>
      </c>
      <c r="C670" s="7" t="s">
        <v>1387</v>
      </c>
      <c r="D670" s="18" t="s">
        <v>27</v>
      </c>
      <c r="E670" s="18">
        <v>6344</v>
      </c>
      <c r="F670" s="18">
        <v>350</v>
      </c>
      <c r="G670" s="18">
        <v>0</v>
      </c>
      <c r="H670" s="18">
        <v>0</v>
      </c>
      <c r="I670" s="18">
        <f t="shared" si="80"/>
        <v>350</v>
      </c>
      <c r="J670" s="18">
        <v>0</v>
      </c>
      <c r="K670" s="66">
        <v>80</v>
      </c>
      <c r="L670" s="18">
        <v>0</v>
      </c>
      <c r="M670" s="18">
        <f t="shared" si="82"/>
        <v>6344</v>
      </c>
      <c r="N670" s="66">
        <v>377</v>
      </c>
      <c r="O670" s="66">
        <v>175</v>
      </c>
      <c r="P670" s="18">
        <v>0</v>
      </c>
      <c r="Q670" s="18">
        <f t="shared" si="83"/>
        <v>6344</v>
      </c>
      <c r="R670" s="66">
        <v>155</v>
      </c>
      <c r="S670" s="66">
        <v>16</v>
      </c>
      <c r="T670" s="18">
        <v>0</v>
      </c>
      <c r="U670" s="18">
        <f t="shared" si="84"/>
        <v>6344</v>
      </c>
      <c r="V670" s="66">
        <v>226</v>
      </c>
      <c r="W670" s="66">
        <v>96</v>
      </c>
      <c r="X670" s="18">
        <v>0</v>
      </c>
      <c r="Y670" s="18">
        <f t="shared" si="85"/>
        <v>6344</v>
      </c>
      <c r="Z670" s="66">
        <v>1310</v>
      </c>
      <c r="AA670" s="66">
        <v>300</v>
      </c>
      <c r="AB670" s="18">
        <v>0</v>
      </c>
      <c r="AC670" s="10">
        <f t="shared" si="86"/>
        <v>6344</v>
      </c>
      <c r="AE670">
        <v>350</v>
      </c>
      <c r="AF670">
        <f t="shared" si="81"/>
        <v>0</v>
      </c>
    </row>
    <row r="671" spans="1:32">
      <c r="A671" s="17">
        <v>665</v>
      </c>
      <c r="B671" s="18" t="s">
        <v>1620</v>
      </c>
      <c r="C671" s="7" t="s">
        <v>1388</v>
      </c>
      <c r="D671" s="18" t="s">
        <v>27</v>
      </c>
      <c r="E671" s="18">
        <v>5305</v>
      </c>
      <c r="F671" s="18">
        <v>12</v>
      </c>
      <c r="G671" s="18">
        <v>0</v>
      </c>
      <c r="H671" s="18">
        <v>0</v>
      </c>
      <c r="I671" s="18">
        <f t="shared" si="80"/>
        <v>12</v>
      </c>
      <c r="J671" s="18">
        <v>0</v>
      </c>
      <c r="K671" s="66">
        <v>80</v>
      </c>
      <c r="L671" s="18">
        <v>0</v>
      </c>
      <c r="M671" s="18">
        <f t="shared" si="82"/>
        <v>0</v>
      </c>
      <c r="N671" s="66">
        <v>66</v>
      </c>
      <c r="O671" s="66">
        <v>175</v>
      </c>
      <c r="P671" s="18">
        <v>0</v>
      </c>
      <c r="Q671" s="18">
        <f t="shared" si="83"/>
        <v>0</v>
      </c>
      <c r="R671" s="66">
        <v>94</v>
      </c>
      <c r="S671" s="66">
        <v>16</v>
      </c>
      <c r="T671" s="18">
        <v>0</v>
      </c>
      <c r="U671" s="18">
        <f t="shared" si="84"/>
        <v>5305</v>
      </c>
      <c r="V671" s="66">
        <v>167</v>
      </c>
      <c r="W671" s="66">
        <v>96</v>
      </c>
      <c r="X671" s="18">
        <v>0</v>
      </c>
      <c r="Y671" s="18">
        <f t="shared" si="85"/>
        <v>5305</v>
      </c>
      <c r="Z671" s="66">
        <v>181</v>
      </c>
      <c r="AA671" s="66">
        <v>300</v>
      </c>
      <c r="AB671" s="18">
        <v>0</v>
      </c>
      <c r="AC671" s="10">
        <f t="shared" si="86"/>
        <v>0</v>
      </c>
      <c r="AE671">
        <v>12</v>
      </c>
      <c r="AF671">
        <f t="shared" si="81"/>
        <v>0</v>
      </c>
    </row>
    <row r="672" spans="1:32">
      <c r="A672" s="17">
        <v>666</v>
      </c>
      <c r="B672" s="18" t="s">
        <v>1620</v>
      </c>
      <c r="C672" s="7" t="s">
        <v>1389</v>
      </c>
      <c r="D672" s="18" t="s">
        <v>27</v>
      </c>
      <c r="E672" s="18">
        <v>11613</v>
      </c>
      <c r="F672" s="18">
        <v>21</v>
      </c>
      <c r="G672" s="18">
        <v>0</v>
      </c>
      <c r="H672" s="18">
        <v>0</v>
      </c>
      <c r="I672" s="18">
        <f t="shared" si="80"/>
        <v>21</v>
      </c>
      <c r="J672" s="18">
        <v>0</v>
      </c>
      <c r="K672" s="66">
        <v>80</v>
      </c>
      <c r="L672" s="18">
        <v>0</v>
      </c>
      <c r="M672" s="18">
        <f t="shared" si="82"/>
        <v>0</v>
      </c>
      <c r="N672" s="66">
        <v>73</v>
      </c>
      <c r="O672" s="66">
        <v>175</v>
      </c>
      <c r="P672" s="18">
        <v>0</v>
      </c>
      <c r="Q672" s="18">
        <f t="shared" si="83"/>
        <v>0</v>
      </c>
      <c r="R672" s="66">
        <v>183</v>
      </c>
      <c r="S672" s="66">
        <v>16</v>
      </c>
      <c r="T672" s="18">
        <v>0</v>
      </c>
      <c r="U672" s="18">
        <f t="shared" si="84"/>
        <v>11613</v>
      </c>
      <c r="V672" s="66">
        <v>313</v>
      </c>
      <c r="W672" s="66">
        <v>96</v>
      </c>
      <c r="X672" s="18">
        <v>0</v>
      </c>
      <c r="Y672" s="18">
        <f t="shared" si="85"/>
        <v>11613</v>
      </c>
      <c r="Z672" s="66">
        <v>317</v>
      </c>
      <c r="AA672" s="66">
        <v>300</v>
      </c>
      <c r="AB672" s="18">
        <v>0</v>
      </c>
      <c r="AC672" s="10">
        <f t="shared" si="86"/>
        <v>11613</v>
      </c>
      <c r="AE672">
        <v>21</v>
      </c>
      <c r="AF672">
        <f t="shared" si="81"/>
        <v>0</v>
      </c>
    </row>
    <row r="673" spans="1:32">
      <c r="A673" s="17">
        <v>667</v>
      </c>
      <c r="B673" s="18" t="s">
        <v>1620</v>
      </c>
      <c r="C673" s="7" t="s">
        <v>1390</v>
      </c>
      <c r="D673" s="18" t="s">
        <v>27</v>
      </c>
      <c r="E673" s="18">
        <v>6842</v>
      </c>
      <c r="F673" s="18">
        <v>40</v>
      </c>
      <c r="G673" s="18">
        <v>0</v>
      </c>
      <c r="H673" s="18">
        <v>0</v>
      </c>
      <c r="I673" s="18">
        <f t="shared" si="80"/>
        <v>40</v>
      </c>
      <c r="J673" s="18">
        <v>0</v>
      </c>
      <c r="K673" s="66">
        <v>80</v>
      </c>
      <c r="L673" s="18">
        <v>0</v>
      </c>
      <c r="M673" s="18">
        <f t="shared" si="82"/>
        <v>0</v>
      </c>
      <c r="N673" s="66">
        <v>79</v>
      </c>
      <c r="O673" s="66">
        <v>175</v>
      </c>
      <c r="P673" s="18">
        <v>0</v>
      </c>
      <c r="Q673" s="18">
        <f t="shared" si="83"/>
        <v>0</v>
      </c>
      <c r="R673" s="66">
        <v>82</v>
      </c>
      <c r="S673" s="66">
        <v>16</v>
      </c>
      <c r="T673" s="18">
        <v>0</v>
      </c>
      <c r="U673" s="18">
        <f t="shared" si="84"/>
        <v>6842</v>
      </c>
      <c r="V673" s="66">
        <v>100</v>
      </c>
      <c r="W673" s="66">
        <v>96</v>
      </c>
      <c r="X673" s="18">
        <v>0</v>
      </c>
      <c r="Y673" s="18">
        <f t="shared" si="85"/>
        <v>6842</v>
      </c>
      <c r="Z673" s="66">
        <v>466</v>
      </c>
      <c r="AA673" s="66">
        <v>300</v>
      </c>
      <c r="AB673" s="18">
        <v>0</v>
      </c>
      <c r="AC673" s="10">
        <f t="shared" si="86"/>
        <v>6842</v>
      </c>
      <c r="AE673">
        <v>40</v>
      </c>
      <c r="AF673">
        <f t="shared" si="81"/>
        <v>0</v>
      </c>
    </row>
    <row r="674" spans="1:32">
      <c r="A674" s="17">
        <v>668</v>
      </c>
      <c r="B674" s="18" t="s">
        <v>1620</v>
      </c>
      <c r="C674" s="7" t="s">
        <v>1391</v>
      </c>
      <c r="D674" s="18" t="s">
        <v>27</v>
      </c>
      <c r="E674" s="18">
        <v>8864</v>
      </c>
      <c r="F674" s="18">
        <v>44</v>
      </c>
      <c r="G674" s="18">
        <v>0</v>
      </c>
      <c r="H674" s="18">
        <v>0</v>
      </c>
      <c r="I674" s="18">
        <f t="shared" si="80"/>
        <v>44</v>
      </c>
      <c r="J674" s="18">
        <v>0</v>
      </c>
      <c r="K674" s="66">
        <v>80</v>
      </c>
      <c r="L674" s="18">
        <v>0</v>
      </c>
      <c r="M674" s="18">
        <f t="shared" si="82"/>
        <v>0</v>
      </c>
      <c r="N674" s="66">
        <v>86</v>
      </c>
      <c r="O674" s="66">
        <v>175</v>
      </c>
      <c r="P674" s="18">
        <v>0</v>
      </c>
      <c r="Q674" s="18">
        <f t="shared" si="83"/>
        <v>0</v>
      </c>
      <c r="R674" s="66">
        <v>115</v>
      </c>
      <c r="S674" s="66">
        <v>16</v>
      </c>
      <c r="T674" s="18">
        <v>0</v>
      </c>
      <c r="U674" s="18">
        <f t="shared" si="84"/>
        <v>8864</v>
      </c>
      <c r="V674" s="66">
        <v>195</v>
      </c>
      <c r="W674" s="66">
        <v>96</v>
      </c>
      <c r="X674" s="18">
        <v>0</v>
      </c>
      <c r="Y674" s="18">
        <f t="shared" si="85"/>
        <v>8864</v>
      </c>
      <c r="Z674" s="66">
        <v>280</v>
      </c>
      <c r="AA674" s="66">
        <v>300</v>
      </c>
      <c r="AB674" s="18">
        <v>0</v>
      </c>
      <c r="AC674" s="10">
        <f t="shared" si="86"/>
        <v>0</v>
      </c>
      <c r="AE674">
        <v>44</v>
      </c>
      <c r="AF674">
        <f t="shared" si="81"/>
        <v>0</v>
      </c>
    </row>
    <row r="675" spans="1:32">
      <c r="A675" s="17">
        <v>669</v>
      </c>
      <c r="B675" s="18" t="s">
        <v>1620</v>
      </c>
      <c r="C675" s="7" t="s">
        <v>1392</v>
      </c>
      <c r="D675" s="18" t="s">
        <v>27</v>
      </c>
      <c r="E675" s="18">
        <v>4376</v>
      </c>
      <c r="F675" s="18">
        <v>26</v>
      </c>
      <c r="G675" s="18">
        <v>0</v>
      </c>
      <c r="H675" s="18">
        <v>0</v>
      </c>
      <c r="I675" s="18">
        <f t="shared" si="80"/>
        <v>26</v>
      </c>
      <c r="J675" s="18">
        <v>0</v>
      </c>
      <c r="K675" s="66">
        <v>80</v>
      </c>
      <c r="L675" s="18">
        <v>0</v>
      </c>
      <c r="M675" s="18">
        <f t="shared" si="82"/>
        <v>0</v>
      </c>
      <c r="N675" s="66">
        <v>57</v>
      </c>
      <c r="O675" s="66">
        <v>175</v>
      </c>
      <c r="P675" s="18">
        <v>0</v>
      </c>
      <c r="Q675" s="18">
        <f t="shared" si="83"/>
        <v>0</v>
      </c>
      <c r="R675" s="66">
        <v>67</v>
      </c>
      <c r="S675" s="66">
        <v>16</v>
      </c>
      <c r="T675" s="18">
        <v>0</v>
      </c>
      <c r="U675" s="18">
        <f t="shared" si="84"/>
        <v>4376</v>
      </c>
      <c r="V675" s="66">
        <v>122</v>
      </c>
      <c r="W675" s="66">
        <v>96</v>
      </c>
      <c r="X675" s="18">
        <v>0</v>
      </c>
      <c r="Y675" s="18">
        <f t="shared" si="85"/>
        <v>4376</v>
      </c>
      <c r="Z675" s="66">
        <v>297</v>
      </c>
      <c r="AA675" s="66">
        <v>300</v>
      </c>
      <c r="AB675" s="18">
        <v>0</v>
      </c>
      <c r="AC675" s="10">
        <f t="shared" si="86"/>
        <v>0</v>
      </c>
      <c r="AE675">
        <v>26</v>
      </c>
      <c r="AF675">
        <f t="shared" si="81"/>
        <v>0</v>
      </c>
    </row>
    <row r="676" spans="1:32">
      <c r="A676" s="17">
        <v>670</v>
      </c>
      <c r="B676" s="18" t="s">
        <v>1620</v>
      </c>
      <c r="C676" s="7" t="s">
        <v>1393</v>
      </c>
      <c r="D676" s="18" t="s">
        <v>27</v>
      </c>
      <c r="E676" s="18">
        <v>3312</v>
      </c>
      <c r="F676" s="18">
        <v>17</v>
      </c>
      <c r="G676" s="18">
        <v>0</v>
      </c>
      <c r="H676" s="18">
        <v>0</v>
      </c>
      <c r="I676" s="18">
        <f t="shared" si="80"/>
        <v>17</v>
      </c>
      <c r="J676" s="18">
        <v>0</v>
      </c>
      <c r="K676" s="66">
        <v>80</v>
      </c>
      <c r="L676" s="18">
        <v>0</v>
      </c>
      <c r="M676" s="18">
        <f t="shared" si="82"/>
        <v>0</v>
      </c>
      <c r="N676" s="66">
        <v>39</v>
      </c>
      <c r="O676" s="66">
        <v>175</v>
      </c>
      <c r="P676" s="18">
        <v>0</v>
      </c>
      <c r="Q676" s="18">
        <f t="shared" si="83"/>
        <v>0</v>
      </c>
      <c r="R676" s="66">
        <v>12</v>
      </c>
      <c r="S676" s="66">
        <v>16</v>
      </c>
      <c r="T676" s="18">
        <v>0</v>
      </c>
      <c r="U676" s="18">
        <f t="shared" si="84"/>
        <v>0</v>
      </c>
      <c r="V676" s="66">
        <v>47</v>
      </c>
      <c r="W676" s="66">
        <v>96</v>
      </c>
      <c r="X676" s="18">
        <v>0</v>
      </c>
      <c r="Y676" s="18">
        <f t="shared" si="85"/>
        <v>0</v>
      </c>
      <c r="Z676" s="66">
        <v>329</v>
      </c>
      <c r="AA676" s="66">
        <v>300</v>
      </c>
      <c r="AB676" s="18">
        <v>0</v>
      </c>
      <c r="AC676" s="10">
        <f t="shared" si="86"/>
        <v>3312</v>
      </c>
      <c r="AE676">
        <v>17</v>
      </c>
      <c r="AF676">
        <f t="shared" si="81"/>
        <v>0</v>
      </c>
    </row>
    <row r="677" spans="1:32">
      <c r="A677" s="17">
        <v>671</v>
      </c>
      <c r="B677" s="18" t="s">
        <v>1620</v>
      </c>
      <c r="C677" s="7" t="s">
        <v>1394</v>
      </c>
      <c r="D677" s="18" t="s">
        <v>27</v>
      </c>
      <c r="E677" s="18">
        <v>6040</v>
      </c>
      <c r="F677" s="18">
        <v>13</v>
      </c>
      <c r="G677" s="18">
        <v>0</v>
      </c>
      <c r="H677" s="18">
        <v>0</v>
      </c>
      <c r="I677" s="18">
        <f t="shared" si="80"/>
        <v>13</v>
      </c>
      <c r="J677" s="18">
        <v>0</v>
      </c>
      <c r="K677" s="66">
        <v>80</v>
      </c>
      <c r="L677" s="18">
        <v>0</v>
      </c>
      <c r="M677" s="18">
        <f t="shared" si="82"/>
        <v>0</v>
      </c>
      <c r="N677" s="66">
        <v>15</v>
      </c>
      <c r="O677" s="66">
        <v>175</v>
      </c>
      <c r="P677" s="18">
        <v>0</v>
      </c>
      <c r="Q677" s="18">
        <f t="shared" si="83"/>
        <v>0</v>
      </c>
      <c r="R677" s="66">
        <v>95</v>
      </c>
      <c r="S677" s="66">
        <v>16</v>
      </c>
      <c r="T677" s="18">
        <v>0</v>
      </c>
      <c r="U677" s="18">
        <f t="shared" si="84"/>
        <v>6040</v>
      </c>
      <c r="V677" s="66">
        <v>131</v>
      </c>
      <c r="W677" s="66">
        <v>96</v>
      </c>
      <c r="X677" s="18">
        <v>0</v>
      </c>
      <c r="Y677" s="18">
        <f t="shared" si="85"/>
        <v>6040</v>
      </c>
      <c r="Z677" s="66">
        <v>410</v>
      </c>
      <c r="AA677" s="66">
        <v>300</v>
      </c>
      <c r="AB677" s="18">
        <v>0</v>
      </c>
      <c r="AC677" s="10">
        <f t="shared" si="86"/>
        <v>6040</v>
      </c>
      <c r="AE677">
        <v>13</v>
      </c>
      <c r="AF677">
        <f t="shared" si="81"/>
        <v>0</v>
      </c>
    </row>
    <row r="678" spans="1:32">
      <c r="A678" s="17">
        <v>672</v>
      </c>
      <c r="B678" s="18" t="s">
        <v>1620</v>
      </c>
      <c r="C678" s="7" t="s">
        <v>1395</v>
      </c>
      <c r="D678" s="18" t="s">
        <v>27</v>
      </c>
      <c r="E678" s="18">
        <v>7486</v>
      </c>
      <c r="F678" s="18">
        <v>12</v>
      </c>
      <c r="G678" s="18">
        <v>0</v>
      </c>
      <c r="H678" s="18">
        <v>0</v>
      </c>
      <c r="I678" s="18">
        <f t="shared" si="80"/>
        <v>12</v>
      </c>
      <c r="J678" s="18">
        <v>0</v>
      </c>
      <c r="K678" s="66">
        <v>80</v>
      </c>
      <c r="L678" s="18">
        <v>0</v>
      </c>
      <c r="M678" s="18">
        <f t="shared" si="82"/>
        <v>0</v>
      </c>
      <c r="N678" s="66">
        <v>26</v>
      </c>
      <c r="O678" s="66">
        <v>175</v>
      </c>
      <c r="P678" s="18">
        <v>0</v>
      </c>
      <c r="Q678" s="18">
        <f t="shared" si="83"/>
        <v>0</v>
      </c>
      <c r="R678" s="66">
        <v>57</v>
      </c>
      <c r="S678" s="66">
        <v>16</v>
      </c>
      <c r="T678" s="18">
        <v>0</v>
      </c>
      <c r="U678" s="18">
        <f t="shared" si="84"/>
        <v>7486</v>
      </c>
      <c r="V678" s="66">
        <v>120</v>
      </c>
      <c r="W678" s="66">
        <v>96</v>
      </c>
      <c r="X678" s="18">
        <v>0</v>
      </c>
      <c r="Y678" s="18">
        <f t="shared" si="85"/>
        <v>7486</v>
      </c>
      <c r="Z678" s="66">
        <v>289</v>
      </c>
      <c r="AA678" s="66">
        <v>300</v>
      </c>
      <c r="AB678" s="18">
        <v>0</v>
      </c>
      <c r="AC678" s="10">
        <f t="shared" si="86"/>
        <v>0</v>
      </c>
      <c r="AE678">
        <v>12</v>
      </c>
      <c r="AF678">
        <f t="shared" si="81"/>
        <v>0</v>
      </c>
    </row>
    <row r="679" spans="1:32">
      <c r="A679" s="17">
        <v>673</v>
      </c>
      <c r="B679" s="18" t="s">
        <v>1620</v>
      </c>
      <c r="C679" s="7" t="s">
        <v>845</v>
      </c>
      <c r="D679" s="18" t="s">
        <v>27</v>
      </c>
      <c r="E679" s="18">
        <v>9396</v>
      </c>
      <c r="F679" s="18">
        <v>18</v>
      </c>
      <c r="G679" s="18">
        <v>0</v>
      </c>
      <c r="H679" s="18">
        <v>0</v>
      </c>
      <c r="I679" s="18">
        <f t="shared" si="80"/>
        <v>18</v>
      </c>
      <c r="J679" s="18">
        <v>0</v>
      </c>
      <c r="K679" s="66">
        <v>80</v>
      </c>
      <c r="L679" s="18">
        <v>0</v>
      </c>
      <c r="M679" s="18">
        <f t="shared" si="82"/>
        <v>0</v>
      </c>
      <c r="N679" s="66">
        <v>54</v>
      </c>
      <c r="O679" s="66">
        <v>175</v>
      </c>
      <c r="P679" s="18">
        <v>0</v>
      </c>
      <c r="Q679" s="18">
        <f t="shared" si="83"/>
        <v>0</v>
      </c>
      <c r="R679" s="66">
        <v>133</v>
      </c>
      <c r="S679" s="66">
        <v>16</v>
      </c>
      <c r="T679" s="18">
        <v>0</v>
      </c>
      <c r="U679" s="18">
        <f t="shared" si="84"/>
        <v>9396</v>
      </c>
      <c r="V679" s="66">
        <v>277</v>
      </c>
      <c r="W679" s="66">
        <v>96</v>
      </c>
      <c r="X679" s="18">
        <v>0</v>
      </c>
      <c r="Y679" s="18">
        <f t="shared" si="85"/>
        <v>9396</v>
      </c>
      <c r="Z679" s="66">
        <v>351</v>
      </c>
      <c r="AA679" s="66">
        <v>300</v>
      </c>
      <c r="AB679" s="18">
        <v>0</v>
      </c>
      <c r="AC679" s="10">
        <f t="shared" si="86"/>
        <v>9396</v>
      </c>
      <c r="AE679">
        <v>18</v>
      </c>
      <c r="AF679">
        <f t="shared" si="81"/>
        <v>0</v>
      </c>
    </row>
    <row r="680" spans="1:32">
      <c r="A680" s="17">
        <v>674</v>
      </c>
      <c r="B680" s="18" t="s">
        <v>1620</v>
      </c>
      <c r="C680" s="7" t="s">
        <v>1396</v>
      </c>
      <c r="D680" s="18" t="s">
        <v>27</v>
      </c>
      <c r="E680" s="18">
        <v>4968</v>
      </c>
      <c r="F680" s="18">
        <v>7</v>
      </c>
      <c r="G680" s="18">
        <v>0</v>
      </c>
      <c r="H680" s="18">
        <v>0</v>
      </c>
      <c r="I680" s="18">
        <f t="shared" si="80"/>
        <v>7</v>
      </c>
      <c r="J680" s="18">
        <v>0</v>
      </c>
      <c r="K680" s="66">
        <v>80</v>
      </c>
      <c r="L680" s="18">
        <v>0</v>
      </c>
      <c r="M680" s="18">
        <f t="shared" si="82"/>
        <v>0</v>
      </c>
      <c r="N680" s="66">
        <v>19</v>
      </c>
      <c r="O680" s="66">
        <v>175</v>
      </c>
      <c r="P680" s="18">
        <v>0</v>
      </c>
      <c r="Q680" s="18">
        <f t="shared" si="83"/>
        <v>0</v>
      </c>
      <c r="R680" s="66">
        <v>65</v>
      </c>
      <c r="S680" s="66">
        <v>16</v>
      </c>
      <c r="T680" s="18">
        <v>0</v>
      </c>
      <c r="U680" s="18">
        <f t="shared" si="84"/>
        <v>4968</v>
      </c>
      <c r="V680" s="66">
        <v>204</v>
      </c>
      <c r="W680" s="66">
        <v>96</v>
      </c>
      <c r="X680" s="18">
        <v>0</v>
      </c>
      <c r="Y680" s="18">
        <f t="shared" si="85"/>
        <v>4968</v>
      </c>
      <c r="Z680" s="66">
        <v>108</v>
      </c>
      <c r="AA680" s="66">
        <v>300</v>
      </c>
      <c r="AB680" s="18">
        <v>0</v>
      </c>
      <c r="AC680" s="10">
        <f t="shared" si="86"/>
        <v>0</v>
      </c>
      <c r="AE680">
        <v>7</v>
      </c>
      <c r="AF680">
        <f t="shared" si="81"/>
        <v>0</v>
      </c>
    </row>
    <row r="681" spans="1:32">
      <c r="A681" s="17">
        <v>675</v>
      </c>
      <c r="B681" s="18" t="s">
        <v>1620</v>
      </c>
      <c r="C681" s="7" t="s">
        <v>832</v>
      </c>
      <c r="D681" s="18" t="s">
        <v>27</v>
      </c>
      <c r="E681" s="18">
        <v>8079</v>
      </c>
      <c r="F681" s="18">
        <v>19</v>
      </c>
      <c r="G681" s="18">
        <v>0</v>
      </c>
      <c r="H681" s="18">
        <v>0</v>
      </c>
      <c r="I681" s="18">
        <f t="shared" si="80"/>
        <v>19</v>
      </c>
      <c r="J681" s="18">
        <v>0</v>
      </c>
      <c r="K681" s="66">
        <v>80</v>
      </c>
      <c r="L681" s="18">
        <v>0</v>
      </c>
      <c r="M681" s="18">
        <f t="shared" si="82"/>
        <v>0</v>
      </c>
      <c r="N681" s="66">
        <v>35</v>
      </c>
      <c r="O681" s="66">
        <v>175</v>
      </c>
      <c r="P681" s="18">
        <v>0</v>
      </c>
      <c r="Q681" s="18">
        <f t="shared" si="83"/>
        <v>0</v>
      </c>
      <c r="R681" s="66">
        <v>90</v>
      </c>
      <c r="S681" s="66">
        <v>16</v>
      </c>
      <c r="T681" s="18">
        <v>0</v>
      </c>
      <c r="U681" s="18">
        <f t="shared" si="84"/>
        <v>8079</v>
      </c>
      <c r="V681" s="66">
        <v>178</v>
      </c>
      <c r="W681" s="66">
        <v>96</v>
      </c>
      <c r="X681" s="18">
        <v>0</v>
      </c>
      <c r="Y681" s="18">
        <f t="shared" si="85"/>
        <v>8079</v>
      </c>
      <c r="Z681" s="66">
        <v>514</v>
      </c>
      <c r="AA681" s="66">
        <v>300</v>
      </c>
      <c r="AB681" s="18">
        <v>0</v>
      </c>
      <c r="AC681" s="10">
        <f t="shared" si="86"/>
        <v>8079</v>
      </c>
      <c r="AE681">
        <v>19</v>
      </c>
      <c r="AF681">
        <f t="shared" si="81"/>
        <v>0</v>
      </c>
    </row>
    <row r="682" spans="1:32">
      <c r="A682" s="17">
        <v>676</v>
      </c>
      <c r="B682" s="18" t="s">
        <v>1620</v>
      </c>
      <c r="C682" s="7" t="s">
        <v>1397</v>
      </c>
      <c r="D682" s="18" t="s">
        <v>27</v>
      </c>
      <c r="E682" s="18">
        <v>10677</v>
      </c>
      <c r="F682" s="18">
        <v>17</v>
      </c>
      <c r="G682" s="18">
        <v>0</v>
      </c>
      <c r="H682" s="18">
        <v>0</v>
      </c>
      <c r="I682" s="18">
        <f t="shared" si="80"/>
        <v>17</v>
      </c>
      <c r="J682" s="18">
        <v>0</v>
      </c>
      <c r="K682" s="66">
        <v>80</v>
      </c>
      <c r="L682" s="18">
        <v>0</v>
      </c>
      <c r="M682" s="18">
        <f t="shared" si="82"/>
        <v>0</v>
      </c>
      <c r="N682" s="66">
        <v>34</v>
      </c>
      <c r="O682" s="66">
        <v>175</v>
      </c>
      <c r="P682" s="18">
        <v>0</v>
      </c>
      <c r="Q682" s="18">
        <f t="shared" si="83"/>
        <v>0</v>
      </c>
      <c r="R682" s="66">
        <v>76</v>
      </c>
      <c r="S682" s="66">
        <v>16</v>
      </c>
      <c r="T682" s="18">
        <v>0</v>
      </c>
      <c r="U682" s="18">
        <f t="shared" si="84"/>
        <v>10677</v>
      </c>
      <c r="V682" s="66">
        <v>141</v>
      </c>
      <c r="W682" s="66">
        <v>96</v>
      </c>
      <c r="X682" s="18">
        <v>0</v>
      </c>
      <c r="Y682" s="18">
        <f t="shared" si="85"/>
        <v>10677</v>
      </c>
      <c r="Z682" s="66">
        <v>555</v>
      </c>
      <c r="AA682" s="66">
        <v>300</v>
      </c>
      <c r="AB682" s="18">
        <v>0</v>
      </c>
      <c r="AC682" s="10">
        <f t="shared" si="86"/>
        <v>10677</v>
      </c>
      <c r="AE682">
        <v>17</v>
      </c>
      <c r="AF682">
        <f t="shared" si="81"/>
        <v>0</v>
      </c>
    </row>
    <row r="683" spans="1:32">
      <c r="A683" s="17">
        <v>677</v>
      </c>
      <c r="B683" s="18" t="s">
        <v>1620</v>
      </c>
      <c r="C683" s="7" t="s">
        <v>1398</v>
      </c>
      <c r="D683" s="18" t="s">
        <v>27</v>
      </c>
      <c r="E683" s="18">
        <v>6763</v>
      </c>
      <c r="F683" s="18">
        <v>11</v>
      </c>
      <c r="G683" s="18">
        <v>0</v>
      </c>
      <c r="H683" s="18">
        <v>0</v>
      </c>
      <c r="I683" s="18">
        <f t="shared" si="80"/>
        <v>11</v>
      </c>
      <c r="J683" s="18">
        <v>0</v>
      </c>
      <c r="K683" s="66">
        <v>80</v>
      </c>
      <c r="L683" s="18">
        <v>0</v>
      </c>
      <c r="M683" s="18">
        <f t="shared" si="82"/>
        <v>0</v>
      </c>
      <c r="N683" s="66">
        <v>26</v>
      </c>
      <c r="O683" s="66">
        <v>175</v>
      </c>
      <c r="P683" s="18">
        <v>0</v>
      </c>
      <c r="Q683" s="18">
        <f t="shared" si="83"/>
        <v>0</v>
      </c>
      <c r="R683" s="66">
        <v>96</v>
      </c>
      <c r="S683" s="66">
        <v>16</v>
      </c>
      <c r="T683" s="18">
        <v>0</v>
      </c>
      <c r="U683" s="18">
        <f t="shared" si="84"/>
        <v>6763</v>
      </c>
      <c r="V683" s="66">
        <v>189</v>
      </c>
      <c r="W683" s="66">
        <v>96</v>
      </c>
      <c r="X683" s="18">
        <v>0</v>
      </c>
      <c r="Y683" s="18">
        <f t="shared" si="85"/>
        <v>6763</v>
      </c>
      <c r="Z683" s="66">
        <v>531</v>
      </c>
      <c r="AA683" s="66">
        <v>300</v>
      </c>
      <c r="AB683" s="18">
        <v>0</v>
      </c>
      <c r="AC683" s="10">
        <f t="shared" si="86"/>
        <v>6763</v>
      </c>
      <c r="AE683">
        <v>11</v>
      </c>
      <c r="AF683">
        <f t="shared" si="81"/>
        <v>0</v>
      </c>
    </row>
    <row r="684" spans="1:32">
      <c r="A684" s="17">
        <v>678</v>
      </c>
      <c r="B684" s="18" t="s">
        <v>1620</v>
      </c>
      <c r="C684" s="7" t="s">
        <v>1399</v>
      </c>
      <c r="D684" s="18" t="s">
        <v>27</v>
      </c>
      <c r="E684" s="18">
        <v>6338</v>
      </c>
      <c r="F684" s="18">
        <v>21</v>
      </c>
      <c r="G684" s="18">
        <v>0</v>
      </c>
      <c r="H684" s="18">
        <v>0</v>
      </c>
      <c r="I684" s="18">
        <f t="shared" si="80"/>
        <v>21</v>
      </c>
      <c r="J684" s="18">
        <v>0</v>
      </c>
      <c r="K684" s="66">
        <v>80</v>
      </c>
      <c r="L684" s="18">
        <v>0</v>
      </c>
      <c r="M684" s="18">
        <f t="shared" si="82"/>
        <v>0</v>
      </c>
      <c r="N684" s="66">
        <v>41</v>
      </c>
      <c r="O684" s="66">
        <v>175</v>
      </c>
      <c r="P684" s="18">
        <v>0</v>
      </c>
      <c r="Q684" s="18">
        <f t="shared" si="83"/>
        <v>0</v>
      </c>
      <c r="R684" s="66">
        <v>93</v>
      </c>
      <c r="S684" s="66">
        <v>16</v>
      </c>
      <c r="T684" s="18">
        <v>0</v>
      </c>
      <c r="U684" s="18">
        <f t="shared" si="84"/>
        <v>6338</v>
      </c>
      <c r="V684" s="66">
        <v>151</v>
      </c>
      <c r="W684" s="66">
        <v>96</v>
      </c>
      <c r="X684" s="18">
        <v>0</v>
      </c>
      <c r="Y684" s="18">
        <f t="shared" si="85"/>
        <v>6338</v>
      </c>
      <c r="Z684" s="66">
        <v>465</v>
      </c>
      <c r="AA684" s="66">
        <v>300</v>
      </c>
      <c r="AB684" s="18">
        <v>0</v>
      </c>
      <c r="AC684" s="10">
        <f t="shared" si="86"/>
        <v>6338</v>
      </c>
      <c r="AE684">
        <v>21</v>
      </c>
      <c r="AF684">
        <f t="shared" si="81"/>
        <v>0</v>
      </c>
    </row>
    <row r="685" spans="1:32">
      <c r="A685" s="17">
        <v>679</v>
      </c>
      <c r="B685" s="18" t="s">
        <v>1620</v>
      </c>
      <c r="C685" s="7" t="s">
        <v>1400</v>
      </c>
      <c r="D685" s="18" t="s">
        <v>27</v>
      </c>
      <c r="E685" s="18">
        <v>10318</v>
      </c>
      <c r="F685" s="18">
        <v>37</v>
      </c>
      <c r="G685" s="18">
        <v>0</v>
      </c>
      <c r="H685" s="18">
        <v>0</v>
      </c>
      <c r="I685" s="18">
        <f t="shared" si="80"/>
        <v>37</v>
      </c>
      <c r="J685" s="18">
        <v>0</v>
      </c>
      <c r="K685" s="66">
        <v>80</v>
      </c>
      <c r="L685" s="18">
        <v>0</v>
      </c>
      <c r="M685" s="18">
        <f t="shared" si="82"/>
        <v>0</v>
      </c>
      <c r="N685" s="66">
        <v>57</v>
      </c>
      <c r="O685" s="66">
        <v>175</v>
      </c>
      <c r="P685" s="18">
        <v>0</v>
      </c>
      <c r="Q685" s="18">
        <f t="shared" si="83"/>
        <v>0</v>
      </c>
      <c r="R685" s="66">
        <v>119</v>
      </c>
      <c r="S685" s="66">
        <v>16</v>
      </c>
      <c r="T685" s="18">
        <v>0</v>
      </c>
      <c r="U685" s="18">
        <f t="shared" si="84"/>
        <v>10318</v>
      </c>
      <c r="V685" s="66">
        <v>172</v>
      </c>
      <c r="W685" s="66">
        <v>96</v>
      </c>
      <c r="X685" s="18">
        <v>0</v>
      </c>
      <c r="Y685" s="18">
        <f t="shared" si="85"/>
        <v>10318</v>
      </c>
      <c r="Z685" s="66">
        <v>362</v>
      </c>
      <c r="AA685" s="66">
        <v>300</v>
      </c>
      <c r="AB685" s="18">
        <v>0</v>
      </c>
      <c r="AC685" s="10">
        <f t="shared" si="86"/>
        <v>10318</v>
      </c>
      <c r="AE685">
        <v>37</v>
      </c>
      <c r="AF685">
        <f t="shared" si="81"/>
        <v>0</v>
      </c>
    </row>
    <row r="686" spans="1:32">
      <c r="A686" s="17">
        <v>680</v>
      </c>
      <c r="B686" s="18" t="s">
        <v>1620</v>
      </c>
      <c r="C686" s="7" t="s">
        <v>1401</v>
      </c>
      <c r="D686" s="18" t="s">
        <v>27</v>
      </c>
      <c r="E686" s="18">
        <v>7984</v>
      </c>
      <c r="F686" s="18">
        <v>48</v>
      </c>
      <c r="G686" s="18">
        <v>0</v>
      </c>
      <c r="H686" s="18">
        <v>0</v>
      </c>
      <c r="I686" s="18">
        <f t="shared" si="80"/>
        <v>48</v>
      </c>
      <c r="J686" s="18">
        <v>0</v>
      </c>
      <c r="K686" s="66">
        <v>80</v>
      </c>
      <c r="L686" s="18">
        <v>0</v>
      </c>
      <c r="M686" s="18">
        <f t="shared" si="82"/>
        <v>0</v>
      </c>
      <c r="N686" s="66">
        <v>74</v>
      </c>
      <c r="O686" s="66">
        <v>175</v>
      </c>
      <c r="P686" s="18">
        <v>0</v>
      </c>
      <c r="Q686" s="18">
        <f t="shared" si="83"/>
        <v>0</v>
      </c>
      <c r="R686" s="66">
        <v>145</v>
      </c>
      <c r="S686" s="66">
        <v>16</v>
      </c>
      <c r="T686" s="18">
        <v>0</v>
      </c>
      <c r="U686" s="18">
        <f t="shared" si="84"/>
        <v>7984</v>
      </c>
      <c r="V686" s="66">
        <v>218</v>
      </c>
      <c r="W686" s="66">
        <v>96</v>
      </c>
      <c r="X686" s="18">
        <v>0</v>
      </c>
      <c r="Y686" s="18">
        <f t="shared" si="85"/>
        <v>7984</v>
      </c>
      <c r="Z686" s="66">
        <v>413</v>
      </c>
      <c r="AA686" s="66">
        <v>300</v>
      </c>
      <c r="AB686" s="18">
        <v>0</v>
      </c>
      <c r="AC686" s="10">
        <f t="shared" si="86"/>
        <v>7984</v>
      </c>
      <c r="AE686">
        <v>48</v>
      </c>
      <c r="AF686">
        <f t="shared" si="81"/>
        <v>0</v>
      </c>
    </row>
    <row r="687" spans="1:32">
      <c r="A687" s="17">
        <v>681</v>
      </c>
      <c r="B687" s="18" t="s">
        <v>1620</v>
      </c>
      <c r="C687" s="7" t="s">
        <v>1402</v>
      </c>
      <c r="D687" s="18" t="s">
        <v>27</v>
      </c>
      <c r="E687" s="18">
        <v>5194</v>
      </c>
      <c r="F687" s="18">
        <v>24</v>
      </c>
      <c r="G687" s="18">
        <v>0</v>
      </c>
      <c r="H687" s="18">
        <v>0</v>
      </c>
      <c r="I687" s="18">
        <f t="shared" si="80"/>
        <v>24</v>
      </c>
      <c r="J687" s="18">
        <v>0</v>
      </c>
      <c r="K687" s="66">
        <v>80</v>
      </c>
      <c r="L687" s="18">
        <v>0</v>
      </c>
      <c r="M687" s="18">
        <f t="shared" si="82"/>
        <v>0</v>
      </c>
      <c r="N687" s="66">
        <v>47</v>
      </c>
      <c r="O687" s="66">
        <v>175</v>
      </c>
      <c r="P687" s="18">
        <v>0</v>
      </c>
      <c r="Q687" s="18">
        <f t="shared" si="83"/>
        <v>0</v>
      </c>
      <c r="R687" s="66">
        <v>110</v>
      </c>
      <c r="S687" s="66">
        <v>16</v>
      </c>
      <c r="T687" s="18">
        <v>0</v>
      </c>
      <c r="U687" s="18">
        <f t="shared" si="84"/>
        <v>5194</v>
      </c>
      <c r="V687" s="66">
        <v>238</v>
      </c>
      <c r="W687" s="66">
        <v>96</v>
      </c>
      <c r="X687" s="18">
        <v>0</v>
      </c>
      <c r="Y687" s="18">
        <f t="shared" si="85"/>
        <v>5194</v>
      </c>
      <c r="Z687" s="66">
        <v>242</v>
      </c>
      <c r="AA687" s="66">
        <v>300</v>
      </c>
      <c r="AB687" s="18">
        <v>0</v>
      </c>
      <c r="AC687" s="10">
        <f t="shared" si="86"/>
        <v>0</v>
      </c>
      <c r="AE687">
        <v>24</v>
      </c>
      <c r="AF687">
        <f t="shared" si="81"/>
        <v>0</v>
      </c>
    </row>
    <row r="688" spans="1:32">
      <c r="A688" s="17">
        <v>682</v>
      </c>
      <c r="B688" s="18" t="s">
        <v>1620</v>
      </c>
      <c r="C688" s="7" t="s">
        <v>1403</v>
      </c>
      <c r="D688" s="18" t="s">
        <v>27</v>
      </c>
      <c r="E688" s="18">
        <v>2295</v>
      </c>
      <c r="F688" s="18">
        <v>17</v>
      </c>
      <c r="G688" s="18">
        <v>0</v>
      </c>
      <c r="H688" s="18">
        <v>0</v>
      </c>
      <c r="I688" s="18">
        <f t="shared" si="80"/>
        <v>17</v>
      </c>
      <c r="J688" s="18">
        <v>0</v>
      </c>
      <c r="K688" s="66">
        <v>80</v>
      </c>
      <c r="L688" s="18">
        <v>0</v>
      </c>
      <c r="M688" s="18">
        <f t="shared" si="82"/>
        <v>0</v>
      </c>
      <c r="N688" s="66">
        <v>74</v>
      </c>
      <c r="O688" s="66">
        <v>175</v>
      </c>
      <c r="P688" s="18">
        <v>0</v>
      </c>
      <c r="Q688" s="18">
        <f t="shared" si="83"/>
        <v>0</v>
      </c>
      <c r="R688" s="66">
        <v>31</v>
      </c>
      <c r="S688" s="66">
        <v>16</v>
      </c>
      <c r="T688" s="18">
        <v>0</v>
      </c>
      <c r="U688" s="18">
        <f t="shared" si="84"/>
        <v>2295</v>
      </c>
      <c r="V688" s="66">
        <v>112</v>
      </c>
      <c r="W688" s="66">
        <v>96</v>
      </c>
      <c r="X688" s="18">
        <v>0</v>
      </c>
      <c r="Y688" s="18">
        <f t="shared" si="85"/>
        <v>2295</v>
      </c>
      <c r="Z688" s="66">
        <v>819</v>
      </c>
      <c r="AA688" s="66">
        <v>300</v>
      </c>
      <c r="AB688" s="18">
        <v>0</v>
      </c>
      <c r="AC688" s="10">
        <f t="shared" si="86"/>
        <v>2295</v>
      </c>
      <c r="AE688">
        <v>17</v>
      </c>
      <c r="AF688">
        <f t="shared" si="81"/>
        <v>0</v>
      </c>
    </row>
    <row r="689" spans="1:32">
      <c r="A689" s="17">
        <v>683</v>
      </c>
      <c r="B689" s="18" t="s">
        <v>1620</v>
      </c>
      <c r="C689" s="7" t="s">
        <v>1404</v>
      </c>
      <c r="D689" s="18" t="s">
        <v>27</v>
      </c>
      <c r="E689" s="18">
        <v>6248</v>
      </c>
      <c r="F689" s="18">
        <v>26</v>
      </c>
      <c r="G689" s="18">
        <v>0</v>
      </c>
      <c r="H689" s="18">
        <v>0</v>
      </c>
      <c r="I689" s="18">
        <f t="shared" si="80"/>
        <v>26</v>
      </c>
      <c r="J689" s="18">
        <v>0</v>
      </c>
      <c r="K689" s="66">
        <v>80</v>
      </c>
      <c r="L689" s="18">
        <v>0</v>
      </c>
      <c r="M689" s="18">
        <f t="shared" si="82"/>
        <v>0</v>
      </c>
      <c r="N689" s="66">
        <v>30</v>
      </c>
      <c r="O689" s="66">
        <v>175</v>
      </c>
      <c r="P689" s="18">
        <v>0</v>
      </c>
      <c r="Q689" s="18">
        <f t="shared" si="83"/>
        <v>0</v>
      </c>
      <c r="R689" s="66">
        <v>40</v>
      </c>
      <c r="S689" s="66">
        <v>16</v>
      </c>
      <c r="T689" s="18">
        <v>0</v>
      </c>
      <c r="U689" s="18">
        <f t="shared" si="84"/>
        <v>6248</v>
      </c>
      <c r="V689" s="66">
        <v>63</v>
      </c>
      <c r="W689" s="66">
        <v>96</v>
      </c>
      <c r="X689" s="18">
        <v>0</v>
      </c>
      <c r="Y689" s="18">
        <f t="shared" si="85"/>
        <v>0</v>
      </c>
      <c r="Z689" s="66">
        <v>147</v>
      </c>
      <c r="AA689" s="66">
        <v>300</v>
      </c>
      <c r="AB689" s="18">
        <v>0</v>
      </c>
      <c r="AC689" s="10">
        <f t="shared" si="86"/>
        <v>0</v>
      </c>
      <c r="AE689">
        <v>26</v>
      </c>
      <c r="AF689">
        <f t="shared" si="81"/>
        <v>0</v>
      </c>
    </row>
    <row r="690" spans="1:32">
      <c r="A690" s="17">
        <v>684</v>
      </c>
      <c r="B690" s="18" t="s">
        <v>1620</v>
      </c>
      <c r="C690" s="7" t="s">
        <v>1405</v>
      </c>
      <c r="D690" s="18" t="s">
        <v>27</v>
      </c>
      <c r="E690" s="18">
        <v>4223</v>
      </c>
      <c r="F690" s="18">
        <v>18</v>
      </c>
      <c r="G690" s="18">
        <v>0</v>
      </c>
      <c r="H690" s="18">
        <v>0</v>
      </c>
      <c r="I690" s="18">
        <f t="shared" si="80"/>
        <v>18</v>
      </c>
      <c r="J690" s="18">
        <v>0</v>
      </c>
      <c r="K690" s="66">
        <v>80</v>
      </c>
      <c r="L690" s="18">
        <v>0</v>
      </c>
      <c r="M690" s="18">
        <f t="shared" si="82"/>
        <v>0</v>
      </c>
      <c r="N690" s="66">
        <v>16</v>
      </c>
      <c r="O690" s="66">
        <v>175</v>
      </c>
      <c r="P690" s="18">
        <v>0</v>
      </c>
      <c r="Q690" s="18">
        <f t="shared" si="83"/>
        <v>0</v>
      </c>
      <c r="R690" s="66">
        <v>26</v>
      </c>
      <c r="S690" s="66">
        <v>16</v>
      </c>
      <c r="T690" s="18">
        <v>0</v>
      </c>
      <c r="U690" s="18">
        <f t="shared" si="84"/>
        <v>4223</v>
      </c>
      <c r="V690" s="66">
        <v>42</v>
      </c>
      <c r="W690" s="66">
        <v>96</v>
      </c>
      <c r="X690" s="18">
        <v>0</v>
      </c>
      <c r="Y690" s="18">
        <f t="shared" si="85"/>
        <v>0</v>
      </c>
      <c r="Z690" s="66">
        <v>160</v>
      </c>
      <c r="AA690" s="66">
        <v>300</v>
      </c>
      <c r="AB690" s="18">
        <v>0</v>
      </c>
      <c r="AC690" s="10">
        <f t="shared" si="86"/>
        <v>0</v>
      </c>
      <c r="AE690">
        <v>18</v>
      </c>
      <c r="AF690">
        <f t="shared" si="81"/>
        <v>0</v>
      </c>
    </row>
    <row r="691" spans="1:32">
      <c r="A691" s="17">
        <v>685</v>
      </c>
      <c r="B691" s="18" t="s">
        <v>1620</v>
      </c>
      <c r="C691" s="7" t="s">
        <v>1406</v>
      </c>
      <c r="D691" s="18" t="s">
        <v>27</v>
      </c>
      <c r="E691" s="18">
        <v>3424</v>
      </c>
      <c r="F691" s="18">
        <v>7</v>
      </c>
      <c r="G691" s="18">
        <v>0</v>
      </c>
      <c r="H691" s="18">
        <v>0</v>
      </c>
      <c r="I691" s="18">
        <f t="shared" si="80"/>
        <v>7</v>
      </c>
      <c r="J691" s="18">
        <v>0</v>
      </c>
      <c r="K691" s="66">
        <v>80</v>
      </c>
      <c r="L691" s="18">
        <v>0</v>
      </c>
      <c r="M691" s="18">
        <f t="shared" si="82"/>
        <v>0</v>
      </c>
      <c r="N691" s="66">
        <v>5</v>
      </c>
      <c r="O691" s="66">
        <v>175</v>
      </c>
      <c r="P691" s="18">
        <v>0</v>
      </c>
      <c r="Q691" s="18">
        <f t="shared" si="83"/>
        <v>0</v>
      </c>
      <c r="R691" s="66">
        <v>24</v>
      </c>
      <c r="S691" s="66">
        <v>16</v>
      </c>
      <c r="T691" s="18">
        <v>0</v>
      </c>
      <c r="U691" s="18">
        <f t="shared" si="84"/>
        <v>3424</v>
      </c>
      <c r="V691" s="66">
        <v>38</v>
      </c>
      <c r="W691" s="66">
        <v>96</v>
      </c>
      <c r="X691" s="18">
        <v>0</v>
      </c>
      <c r="Y691" s="18">
        <f t="shared" si="85"/>
        <v>0</v>
      </c>
      <c r="Z691" s="66">
        <v>83</v>
      </c>
      <c r="AA691" s="66">
        <v>300</v>
      </c>
      <c r="AB691" s="18">
        <v>0</v>
      </c>
      <c r="AC691" s="10">
        <f t="shared" si="86"/>
        <v>0</v>
      </c>
      <c r="AE691">
        <v>7</v>
      </c>
      <c r="AF691">
        <f t="shared" si="81"/>
        <v>0</v>
      </c>
    </row>
    <row r="692" spans="1:32">
      <c r="A692" s="17">
        <v>686</v>
      </c>
      <c r="B692" s="18" t="s">
        <v>1620</v>
      </c>
      <c r="C692" s="7" t="s">
        <v>1407</v>
      </c>
      <c r="D692" s="18" t="s">
        <v>27</v>
      </c>
      <c r="E692" s="18">
        <v>9934</v>
      </c>
      <c r="F692" s="18">
        <v>31</v>
      </c>
      <c r="G692" s="18">
        <v>0</v>
      </c>
      <c r="H692" s="18">
        <v>0</v>
      </c>
      <c r="I692" s="18">
        <f t="shared" si="80"/>
        <v>31</v>
      </c>
      <c r="J692" s="18">
        <v>0</v>
      </c>
      <c r="K692" s="66">
        <v>80</v>
      </c>
      <c r="L692" s="18">
        <v>0</v>
      </c>
      <c r="M692" s="18">
        <f t="shared" si="82"/>
        <v>0</v>
      </c>
      <c r="N692" s="66">
        <v>45</v>
      </c>
      <c r="O692" s="66">
        <v>175</v>
      </c>
      <c r="P692" s="18">
        <v>0</v>
      </c>
      <c r="Q692" s="18">
        <f t="shared" si="83"/>
        <v>0</v>
      </c>
      <c r="R692" s="66">
        <v>59</v>
      </c>
      <c r="S692" s="66">
        <v>16</v>
      </c>
      <c r="T692" s="18">
        <v>0</v>
      </c>
      <c r="U692" s="18">
        <f t="shared" si="84"/>
        <v>9934</v>
      </c>
      <c r="V692" s="66">
        <v>73</v>
      </c>
      <c r="W692" s="66">
        <v>96</v>
      </c>
      <c r="X692" s="18">
        <v>0</v>
      </c>
      <c r="Y692" s="18">
        <f t="shared" si="85"/>
        <v>0</v>
      </c>
      <c r="Z692" s="66">
        <v>455</v>
      </c>
      <c r="AA692" s="66">
        <v>300</v>
      </c>
      <c r="AB692" s="18">
        <v>0</v>
      </c>
      <c r="AC692" s="10">
        <f t="shared" si="86"/>
        <v>9934</v>
      </c>
      <c r="AE692">
        <v>31</v>
      </c>
      <c r="AF692">
        <f t="shared" si="81"/>
        <v>0</v>
      </c>
    </row>
    <row r="693" spans="1:32">
      <c r="A693" s="17">
        <v>687</v>
      </c>
      <c r="B693" s="18" t="s">
        <v>1620</v>
      </c>
      <c r="C693" s="7" t="s">
        <v>886</v>
      </c>
      <c r="D693" s="18" t="s">
        <v>27</v>
      </c>
      <c r="E693" s="18">
        <v>9521</v>
      </c>
      <c r="F693" s="18">
        <v>9</v>
      </c>
      <c r="G693" s="18">
        <v>0</v>
      </c>
      <c r="H693" s="18">
        <v>0</v>
      </c>
      <c r="I693" s="18">
        <f t="shared" si="80"/>
        <v>9</v>
      </c>
      <c r="J693" s="18">
        <v>0</v>
      </c>
      <c r="K693" s="66">
        <v>80</v>
      </c>
      <c r="L693" s="18">
        <v>0</v>
      </c>
      <c r="M693" s="18">
        <f t="shared" si="82"/>
        <v>0</v>
      </c>
      <c r="N693" s="66">
        <v>8</v>
      </c>
      <c r="O693" s="66">
        <v>175</v>
      </c>
      <c r="P693" s="18">
        <v>0</v>
      </c>
      <c r="Q693" s="18">
        <f t="shared" si="83"/>
        <v>0</v>
      </c>
      <c r="R693" s="66">
        <v>65</v>
      </c>
      <c r="S693" s="66">
        <v>16</v>
      </c>
      <c r="T693" s="18">
        <v>0</v>
      </c>
      <c r="U693" s="18">
        <f t="shared" si="84"/>
        <v>9521</v>
      </c>
      <c r="V693" s="66">
        <v>85</v>
      </c>
      <c r="W693" s="66">
        <v>96</v>
      </c>
      <c r="X693" s="18">
        <v>0</v>
      </c>
      <c r="Y693" s="18">
        <f t="shared" si="85"/>
        <v>0</v>
      </c>
      <c r="Z693" s="66">
        <v>384</v>
      </c>
      <c r="AA693" s="66">
        <v>300</v>
      </c>
      <c r="AB693" s="18">
        <v>0</v>
      </c>
      <c r="AC693" s="10">
        <f t="shared" si="86"/>
        <v>9521</v>
      </c>
      <c r="AE693">
        <v>9</v>
      </c>
      <c r="AF693">
        <f t="shared" si="81"/>
        <v>0</v>
      </c>
    </row>
    <row r="694" spans="1:32">
      <c r="A694" s="17">
        <v>688</v>
      </c>
      <c r="B694" s="18" t="s">
        <v>1620</v>
      </c>
      <c r="C694" s="7" t="s">
        <v>1408</v>
      </c>
      <c r="D694" s="18" t="s">
        <v>27</v>
      </c>
      <c r="E694" s="18">
        <v>8475</v>
      </c>
      <c r="F694" s="18">
        <v>15</v>
      </c>
      <c r="G694" s="18">
        <v>0</v>
      </c>
      <c r="H694" s="18">
        <v>0</v>
      </c>
      <c r="I694" s="18">
        <f t="shared" si="80"/>
        <v>15</v>
      </c>
      <c r="J694" s="18">
        <v>0</v>
      </c>
      <c r="K694" s="66">
        <v>80</v>
      </c>
      <c r="L694" s="18">
        <v>0</v>
      </c>
      <c r="M694" s="18">
        <f t="shared" si="82"/>
        <v>0</v>
      </c>
      <c r="N694" s="66">
        <v>20</v>
      </c>
      <c r="O694" s="66">
        <v>175</v>
      </c>
      <c r="P694" s="18">
        <v>0</v>
      </c>
      <c r="Q694" s="18">
        <f t="shared" si="83"/>
        <v>0</v>
      </c>
      <c r="R694" s="66">
        <v>88</v>
      </c>
      <c r="S694" s="66">
        <v>16</v>
      </c>
      <c r="T694" s="18">
        <v>0</v>
      </c>
      <c r="U694" s="18">
        <f t="shared" si="84"/>
        <v>8475</v>
      </c>
      <c r="V694" s="66">
        <v>116</v>
      </c>
      <c r="W694" s="66">
        <v>96</v>
      </c>
      <c r="X694" s="18">
        <v>0</v>
      </c>
      <c r="Y694" s="18">
        <f t="shared" si="85"/>
        <v>8475</v>
      </c>
      <c r="Z694" s="66">
        <v>253</v>
      </c>
      <c r="AA694" s="66">
        <v>300</v>
      </c>
      <c r="AB694" s="18">
        <v>0</v>
      </c>
      <c r="AC694" s="10">
        <f t="shared" si="86"/>
        <v>0</v>
      </c>
      <c r="AE694">
        <v>15</v>
      </c>
      <c r="AF694">
        <f t="shared" si="81"/>
        <v>0</v>
      </c>
    </row>
    <row r="695" spans="1:32">
      <c r="A695" s="17">
        <v>689</v>
      </c>
      <c r="B695" s="18" t="s">
        <v>1620</v>
      </c>
      <c r="C695" s="7" t="s">
        <v>1409</v>
      </c>
      <c r="D695" s="18" t="s">
        <v>27</v>
      </c>
      <c r="E695" s="18">
        <v>9572</v>
      </c>
      <c r="F695" s="18">
        <v>20</v>
      </c>
      <c r="G695" s="18">
        <v>0</v>
      </c>
      <c r="H695" s="18">
        <v>0</v>
      </c>
      <c r="I695" s="18">
        <f t="shared" si="80"/>
        <v>20</v>
      </c>
      <c r="J695" s="18">
        <v>0</v>
      </c>
      <c r="K695" s="66">
        <v>80</v>
      </c>
      <c r="L695" s="18">
        <v>0</v>
      </c>
      <c r="M695" s="18">
        <f t="shared" si="82"/>
        <v>0</v>
      </c>
      <c r="N695" s="66">
        <v>30</v>
      </c>
      <c r="O695" s="66">
        <v>175</v>
      </c>
      <c r="P695" s="18">
        <v>0</v>
      </c>
      <c r="Q695" s="18">
        <f t="shared" si="83"/>
        <v>0</v>
      </c>
      <c r="R695" s="66">
        <v>6</v>
      </c>
      <c r="S695" s="66">
        <v>16</v>
      </c>
      <c r="T695" s="18">
        <v>0</v>
      </c>
      <c r="U695" s="18">
        <f t="shared" si="84"/>
        <v>0</v>
      </c>
      <c r="V695" s="66">
        <v>26</v>
      </c>
      <c r="W695" s="66">
        <v>96</v>
      </c>
      <c r="X695" s="18">
        <v>0</v>
      </c>
      <c r="Y695" s="18">
        <f t="shared" si="85"/>
        <v>0</v>
      </c>
      <c r="Z695" s="66">
        <v>708</v>
      </c>
      <c r="AA695" s="66">
        <v>300</v>
      </c>
      <c r="AB695" s="18">
        <v>0</v>
      </c>
      <c r="AC695" s="10">
        <f t="shared" si="86"/>
        <v>9572</v>
      </c>
      <c r="AE695">
        <v>20</v>
      </c>
      <c r="AF695">
        <f t="shared" si="81"/>
        <v>0</v>
      </c>
    </row>
    <row r="696" spans="1:32">
      <c r="A696" s="17">
        <v>690</v>
      </c>
      <c r="B696" s="18" t="s">
        <v>1620</v>
      </c>
      <c r="C696" s="7" t="s">
        <v>1410</v>
      </c>
      <c r="D696" s="18" t="s">
        <v>27</v>
      </c>
      <c r="E696" s="18">
        <v>4985</v>
      </c>
      <c r="F696" s="18">
        <v>21</v>
      </c>
      <c r="G696" s="18">
        <v>0</v>
      </c>
      <c r="H696" s="18">
        <v>0</v>
      </c>
      <c r="I696" s="18">
        <f t="shared" si="80"/>
        <v>21</v>
      </c>
      <c r="J696" s="18">
        <v>0</v>
      </c>
      <c r="K696" s="66">
        <v>80</v>
      </c>
      <c r="L696" s="18">
        <v>0</v>
      </c>
      <c r="M696" s="18">
        <f t="shared" si="82"/>
        <v>0</v>
      </c>
      <c r="N696" s="66">
        <v>17</v>
      </c>
      <c r="O696" s="66">
        <v>175</v>
      </c>
      <c r="P696" s="18">
        <v>0</v>
      </c>
      <c r="Q696" s="18">
        <f t="shared" si="83"/>
        <v>0</v>
      </c>
      <c r="R696" s="66">
        <v>4</v>
      </c>
      <c r="S696" s="66">
        <v>16</v>
      </c>
      <c r="T696" s="18">
        <v>0</v>
      </c>
      <c r="U696" s="18">
        <f t="shared" si="84"/>
        <v>0</v>
      </c>
      <c r="V696" s="66">
        <v>20</v>
      </c>
      <c r="W696" s="66">
        <v>96</v>
      </c>
      <c r="X696" s="18">
        <v>0</v>
      </c>
      <c r="Y696" s="18">
        <f t="shared" si="85"/>
        <v>0</v>
      </c>
      <c r="Z696" s="66">
        <v>283</v>
      </c>
      <c r="AA696" s="66">
        <v>300</v>
      </c>
      <c r="AB696" s="18">
        <v>0</v>
      </c>
      <c r="AC696" s="10">
        <f t="shared" si="86"/>
        <v>0</v>
      </c>
      <c r="AE696">
        <v>21</v>
      </c>
      <c r="AF696">
        <f t="shared" si="81"/>
        <v>0</v>
      </c>
    </row>
    <row r="697" spans="1:32">
      <c r="A697" s="17">
        <v>691</v>
      </c>
      <c r="B697" s="18" t="s">
        <v>1620</v>
      </c>
      <c r="C697" s="7" t="s">
        <v>1411</v>
      </c>
      <c r="D697" s="18" t="s">
        <v>27</v>
      </c>
      <c r="E697" s="18">
        <v>5785</v>
      </c>
      <c r="F697" s="18">
        <v>11</v>
      </c>
      <c r="G697" s="18">
        <v>0</v>
      </c>
      <c r="H697" s="18">
        <v>0</v>
      </c>
      <c r="I697" s="18">
        <f t="shared" si="80"/>
        <v>11</v>
      </c>
      <c r="J697" s="18">
        <v>0</v>
      </c>
      <c r="K697" s="66">
        <v>80</v>
      </c>
      <c r="L697" s="18">
        <v>0</v>
      </c>
      <c r="M697" s="18">
        <f t="shared" si="82"/>
        <v>0</v>
      </c>
      <c r="N697" s="66">
        <v>15</v>
      </c>
      <c r="O697" s="66">
        <v>175</v>
      </c>
      <c r="P697" s="18">
        <v>0</v>
      </c>
      <c r="Q697" s="18">
        <f t="shared" si="83"/>
        <v>0</v>
      </c>
      <c r="R697" s="66">
        <v>5</v>
      </c>
      <c r="S697" s="66">
        <v>16</v>
      </c>
      <c r="T697" s="18">
        <v>0</v>
      </c>
      <c r="U697" s="18">
        <f t="shared" si="84"/>
        <v>0</v>
      </c>
      <c r="V697" s="66">
        <v>19</v>
      </c>
      <c r="W697" s="66">
        <v>96</v>
      </c>
      <c r="X697" s="18">
        <v>0</v>
      </c>
      <c r="Y697" s="18">
        <f t="shared" si="85"/>
        <v>0</v>
      </c>
      <c r="Z697" s="66">
        <v>309</v>
      </c>
      <c r="AA697" s="66">
        <v>300</v>
      </c>
      <c r="AB697" s="18">
        <v>0</v>
      </c>
      <c r="AC697" s="10">
        <f t="shared" si="86"/>
        <v>5785</v>
      </c>
      <c r="AE697">
        <v>11</v>
      </c>
      <c r="AF697">
        <f t="shared" si="81"/>
        <v>0</v>
      </c>
    </row>
    <row r="698" spans="1:32">
      <c r="A698" s="17">
        <v>692</v>
      </c>
      <c r="B698" s="18" t="s">
        <v>1620</v>
      </c>
      <c r="C698" s="7" t="s">
        <v>1109</v>
      </c>
      <c r="D698" s="18" t="s">
        <v>27</v>
      </c>
      <c r="E698" s="18">
        <v>7292</v>
      </c>
      <c r="F698" s="18">
        <v>8</v>
      </c>
      <c r="G698" s="18">
        <v>0</v>
      </c>
      <c r="H698" s="18">
        <v>0</v>
      </c>
      <c r="I698" s="18">
        <f t="shared" si="80"/>
        <v>8</v>
      </c>
      <c r="J698" s="18">
        <v>0</v>
      </c>
      <c r="K698" s="66">
        <v>80</v>
      </c>
      <c r="L698" s="18">
        <v>0</v>
      </c>
      <c r="M698" s="18">
        <f t="shared" si="82"/>
        <v>0</v>
      </c>
      <c r="N698" s="66">
        <v>15</v>
      </c>
      <c r="O698" s="66">
        <v>175</v>
      </c>
      <c r="P698" s="18">
        <v>0</v>
      </c>
      <c r="Q698" s="18">
        <f t="shared" si="83"/>
        <v>0</v>
      </c>
      <c r="R698" s="66">
        <v>5</v>
      </c>
      <c r="S698" s="66">
        <v>16</v>
      </c>
      <c r="T698" s="18">
        <v>0</v>
      </c>
      <c r="U698" s="18">
        <f t="shared" si="84"/>
        <v>0</v>
      </c>
      <c r="V698" s="66">
        <v>19</v>
      </c>
      <c r="W698" s="66">
        <v>96</v>
      </c>
      <c r="X698" s="18">
        <v>0</v>
      </c>
      <c r="Y698" s="18">
        <f t="shared" si="85"/>
        <v>0</v>
      </c>
      <c r="Z698" s="66">
        <v>396</v>
      </c>
      <c r="AA698" s="66">
        <v>300</v>
      </c>
      <c r="AB698" s="18">
        <v>0</v>
      </c>
      <c r="AC698" s="10">
        <f t="shared" si="86"/>
        <v>7292</v>
      </c>
      <c r="AE698">
        <v>8</v>
      </c>
      <c r="AF698">
        <f t="shared" si="81"/>
        <v>0</v>
      </c>
    </row>
    <row r="699" spans="1:32">
      <c r="A699" s="17">
        <v>693</v>
      </c>
      <c r="B699" s="18" t="s">
        <v>1620</v>
      </c>
      <c r="C699" s="7" t="s">
        <v>1412</v>
      </c>
      <c r="D699" s="18" t="s">
        <v>27</v>
      </c>
      <c r="E699" s="18">
        <v>6325</v>
      </c>
      <c r="F699" s="18">
        <v>2</v>
      </c>
      <c r="G699" s="18">
        <v>0</v>
      </c>
      <c r="H699" s="18">
        <v>0</v>
      </c>
      <c r="I699" s="18">
        <f t="shared" si="80"/>
        <v>2</v>
      </c>
      <c r="J699" s="18">
        <v>0</v>
      </c>
      <c r="K699" s="66">
        <v>80</v>
      </c>
      <c r="L699" s="18">
        <v>0</v>
      </c>
      <c r="M699" s="18">
        <f t="shared" si="82"/>
        <v>0</v>
      </c>
      <c r="N699" s="66">
        <v>3</v>
      </c>
      <c r="O699" s="66">
        <v>175</v>
      </c>
      <c r="P699" s="18">
        <v>0</v>
      </c>
      <c r="Q699" s="18">
        <f t="shared" si="83"/>
        <v>0</v>
      </c>
      <c r="R699" s="66">
        <v>6</v>
      </c>
      <c r="S699" s="66">
        <v>16</v>
      </c>
      <c r="T699" s="18">
        <v>0</v>
      </c>
      <c r="U699" s="18">
        <f t="shared" si="84"/>
        <v>0</v>
      </c>
      <c r="V699" s="66">
        <v>22</v>
      </c>
      <c r="W699" s="66">
        <v>96</v>
      </c>
      <c r="X699" s="18">
        <v>0</v>
      </c>
      <c r="Y699" s="18">
        <f t="shared" si="85"/>
        <v>0</v>
      </c>
      <c r="Z699" s="66">
        <v>326</v>
      </c>
      <c r="AA699" s="66">
        <v>300</v>
      </c>
      <c r="AB699" s="18">
        <v>0</v>
      </c>
      <c r="AC699" s="10">
        <f t="shared" si="86"/>
        <v>6325</v>
      </c>
      <c r="AE699">
        <v>2</v>
      </c>
      <c r="AF699">
        <f t="shared" si="81"/>
        <v>0</v>
      </c>
    </row>
    <row r="700" spans="1:32">
      <c r="A700" s="17">
        <v>694</v>
      </c>
      <c r="B700" s="18" t="s">
        <v>1620</v>
      </c>
      <c r="C700" s="7" t="s">
        <v>1413</v>
      </c>
      <c r="D700" s="18" t="s">
        <v>27</v>
      </c>
      <c r="E700" s="18">
        <v>8707</v>
      </c>
      <c r="F700" s="18">
        <v>3</v>
      </c>
      <c r="G700" s="18">
        <v>0</v>
      </c>
      <c r="H700" s="18">
        <v>0</v>
      </c>
      <c r="I700" s="18">
        <f t="shared" si="80"/>
        <v>3</v>
      </c>
      <c r="J700" s="18">
        <v>0</v>
      </c>
      <c r="K700" s="66">
        <v>80</v>
      </c>
      <c r="L700" s="18">
        <v>0</v>
      </c>
      <c r="M700" s="18">
        <f t="shared" si="82"/>
        <v>0</v>
      </c>
      <c r="N700" s="66">
        <v>12</v>
      </c>
      <c r="O700" s="66">
        <v>175</v>
      </c>
      <c r="P700" s="18">
        <v>0</v>
      </c>
      <c r="Q700" s="18">
        <f t="shared" si="83"/>
        <v>0</v>
      </c>
      <c r="R700" s="66">
        <v>7</v>
      </c>
      <c r="S700" s="66">
        <v>16</v>
      </c>
      <c r="T700" s="18">
        <v>0</v>
      </c>
      <c r="U700" s="18">
        <f t="shared" si="84"/>
        <v>0</v>
      </c>
      <c r="V700" s="66">
        <v>28</v>
      </c>
      <c r="W700" s="66">
        <v>96</v>
      </c>
      <c r="X700" s="18">
        <v>0</v>
      </c>
      <c r="Y700" s="18">
        <f t="shared" si="85"/>
        <v>0</v>
      </c>
      <c r="Z700" s="66">
        <v>497</v>
      </c>
      <c r="AA700" s="66">
        <v>300</v>
      </c>
      <c r="AB700" s="18">
        <v>0</v>
      </c>
      <c r="AC700" s="10">
        <f t="shared" si="86"/>
        <v>8707</v>
      </c>
      <c r="AE700">
        <v>3</v>
      </c>
      <c r="AF700">
        <f t="shared" si="81"/>
        <v>0</v>
      </c>
    </row>
    <row r="701" spans="1:32">
      <c r="A701" s="17">
        <v>695</v>
      </c>
      <c r="B701" s="18" t="s">
        <v>1620</v>
      </c>
      <c r="C701" s="7" t="s">
        <v>886</v>
      </c>
      <c r="D701" s="18" t="s">
        <v>27</v>
      </c>
      <c r="E701" s="18">
        <v>6784</v>
      </c>
      <c r="F701" s="18">
        <v>12</v>
      </c>
      <c r="G701" s="18">
        <v>0</v>
      </c>
      <c r="H701" s="18">
        <v>0</v>
      </c>
      <c r="I701" s="18">
        <f t="shared" si="80"/>
        <v>12</v>
      </c>
      <c r="J701" s="18">
        <v>0</v>
      </c>
      <c r="K701" s="66">
        <v>80</v>
      </c>
      <c r="L701" s="18">
        <v>0</v>
      </c>
      <c r="M701" s="18">
        <f t="shared" si="82"/>
        <v>0</v>
      </c>
      <c r="N701" s="66">
        <v>35</v>
      </c>
      <c r="O701" s="66">
        <v>175</v>
      </c>
      <c r="P701" s="18">
        <v>0</v>
      </c>
      <c r="Q701" s="18">
        <f t="shared" si="83"/>
        <v>0</v>
      </c>
      <c r="R701" s="66">
        <v>20</v>
      </c>
      <c r="S701" s="66">
        <v>16</v>
      </c>
      <c r="T701" s="18">
        <v>0</v>
      </c>
      <c r="U701" s="18">
        <f t="shared" si="84"/>
        <v>6784</v>
      </c>
      <c r="V701" s="66">
        <v>34</v>
      </c>
      <c r="W701" s="66">
        <v>96</v>
      </c>
      <c r="X701" s="18">
        <v>0</v>
      </c>
      <c r="Y701" s="18">
        <f t="shared" si="85"/>
        <v>0</v>
      </c>
      <c r="Z701" s="66">
        <v>229</v>
      </c>
      <c r="AA701" s="66">
        <v>300</v>
      </c>
      <c r="AB701" s="18">
        <v>0</v>
      </c>
      <c r="AC701" s="10">
        <f t="shared" si="86"/>
        <v>0</v>
      </c>
      <c r="AE701">
        <v>12</v>
      </c>
      <c r="AF701">
        <f t="shared" si="81"/>
        <v>0</v>
      </c>
    </row>
    <row r="702" spans="1:32">
      <c r="A702" s="17">
        <v>696</v>
      </c>
      <c r="B702" s="18" t="s">
        <v>1620</v>
      </c>
      <c r="C702" s="7" t="s">
        <v>1414</v>
      </c>
      <c r="D702" s="18" t="s">
        <v>27</v>
      </c>
      <c r="E702" s="18">
        <v>6909</v>
      </c>
      <c r="F702" s="18">
        <v>10</v>
      </c>
      <c r="G702" s="18">
        <v>0</v>
      </c>
      <c r="H702" s="18">
        <v>0</v>
      </c>
      <c r="I702" s="18">
        <f t="shared" si="80"/>
        <v>10</v>
      </c>
      <c r="J702" s="18">
        <v>0</v>
      </c>
      <c r="K702" s="66">
        <v>80</v>
      </c>
      <c r="L702" s="18">
        <v>0</v>
      </c>
      <c r="M702" s="18">
        <f t="shared" si="82"/>
        <v>0</v>
      </c>
      <c r="N702" s="66">
        <v>27</v>
      </c>
      <c r="O702" s="66">
        <v>175</v>
      </c>
      <c r="P702" s="18">
        <v>0</v>
      </c>
      <c r="Q702" s="18">
        <f t="shared" si="83"/>
        <v>0</v>
      </c>
      <c r="R702" s="66">
        <v>21</v>
      </c>
      <c r="S702" s="66">
        <v>16</v>
      </c>
      <c r="T702" s="18">
        <v>0</v>
      </c>
      <c r="U702" s="18">
        <f t="shared" si="84"/>
        <v>6909</v>
      </c>
      <c r="V702" s="66">
        <v>32</v>
      </c>
      <c r="W702" s="66">
        <v>96</v>
      </c>
      <c r="X702" s="18">
        <v>0</v>
      </c>
      <c r="Y702" s="18">
        <f t="shared" si="85"/>
        <v>0</v>
      </c>
      <c r="Z702" s="66">
        <v>321</v>
      </c>
      <c r="AA702" s="66">
        <v>300</v>
      </c>
      <c r="AB702" s="18">
        <v>0</v>
      </c>
      <c r="AC702" s="10">
        <f t="shared" si="86"/>
        <v>6909</v>
      </c>
      <c r="AE702">
        <v>10</v>
      </c>
      <c r="AF702">
        <f t="shared" si="81"/>
        <v>0</v>
      </c>
    </row>
    <row r="703" spans="1:32">
      <c r="A703" s="17">
        <v>697</v>
      </c>
      <c r="B703" s="18" t="s">
        <v>1620</v>
      </c>
      <c r="C703" s="7" t="s">
        <v>1415</v>
      </c>
      <c r="D703" s="18" t="s">
        <v>27</v>
      </c>
      <c r="E703" s="18">
        <v>3346</v>
      </c>
      <c r="F703" s="18">
        <v>7</v>
      </c>
      <c r="G703" s="18">
        <v>0</v>
      </c>
      <c r="H703" s="18">
        <v>0</v>
      </c>
      <c r="I703" s="18">
        <f t="shared" si="80"/>
        <v>7</v>
      </c>
      <c r="J703" s="18">
        <v>0</v>
      </c>
      <c r="K703" s="66">
        <v>80</v>
      </c>
      <c r="L703" s="18">
        <v>0</v>
      </c>
      <c r="M703" s="18">
        <f t="shared" si="82"/>
        <v>0</v>
      </c>
      <c r="N703" s="66">
        <v>22</v>
      </c>
      <c r="O703" s="66">
        <v>175</v>
      </c>
      <c r="P703" s="18">
        <v>0</v>
      </c>
      <c r="Q703" s="18">
        <f t="shared" si="83"/>
        <v>0</v>
      </c>
      <c r="R703" s="66">
        <v>11</v>
      </c>
      <c r="S703" s="66">
        <v>16</v>
      </c>
      <c r="T703" s="18">
        <v>0</v>
      </c>
      <c r="U703" s="18">
        <f t="shared" si="84"/>
        <v>0</v>
      </c>
      <c r="V703" s="66">
        <v>30</v>
      </c>
      <c r="W703" s="66">
        <v>96</v>
      </c>
      <c r="X703" s="18">
        <v>0</v>
      </c>
      <c r="Y703" s="18">
        <f t="shared" si="85"/>
        <v>0</v>
      </c>
      <c r="Z703" s="66">
        <v>119</v>
      </c>
      <c r="AA703" s="66">
        <v>300</v>
      </c>
      <c r="AB703" s="18">
        <v>0</v>
      </c>
      <c r="AC703" s="10">
        <f t="shared" si="86"/>
        <v>0</v>
      </c>
      <c r="AE703">
        <v>7</v>
      </c>
      <c r="AF703">
        <f t="shared" si="81"/>
        <v>0</v>
      </c>
    </row>
    <row r="704" spans="1:32">
      <c r="A704" s="17">
        <v>698</v>
      </c>
      <c r="B704" s="18" t="s">
        <v>1620</v>
      </c>
      <c r="C704" s="7" t="s">
        <v>1416</v>
      </c>
      <c r="D704" s="18" t="s">
        <v>27</v>
      </c>
      <c r="E704" s="18">
        <v>4129</v>
      </c>
      <c r="F704" s="18">
        <v>7</v>
      </c>
      <c r="G704" s="18">
        <v>0</v>
      </c>
      <c r="H704" s="18">
        <v>0</v>
      </c>
      <c r="I704" s="18">
        <f t="shared" si="80"/>
        <v>7</v>
      </c>
      <c r="J704" s="18">
        <v>0</v>
      </c>
      <c r="K704" s="66">
        <v>80</v>
      </c>
      <c r="L704" s="18">
        <v>0</v>
      </c>
      <c r="M704" s="18">
        <f t="shared" si="82"/>
        <v>0</v>
      </c>
      <c r="N704" s="66">
        <v>30</v>
      </c>
      <c r="O704" s="66">
        <v>175</v>
      </c>
      <c r="P704" s="18">
        <v>0</v>
      </c>
      <c r="Q704" s="18">
        <f t="shared" si="83"/>
        <v>0</v>
      </c>
      <c r="R704" s="66">
        <v>12</v>
      </c>
      <c r="S704" s="66">
        <v>16</v>
      </c>
      <c r="T704" s="18">
        <v>0</v>
      </c>
      <c r="U704" s="18">
        <f t="shared" si="84"/>
        <v>0</v>
      </c>
      <c r="V704" s="66">
        <v>37</v>
      </c>
      <c r="W704" s="66">
        <v>96</v>
      </c>
      <c r="X704" s="18">
        <v>0</v>
      </c>
      <c r="Y704" s="18">
        <f t="shared" si="85"/>
        <v>0</v>
      </c>
      <c r="Z704" s="66">
        <v>196</v>
      </c>
      <c r="AA704" s="66">
        <v>300</v>
      </c>
      <c r="AB704" s="18">
        <v>0</v>
      </c>
      <c r="AC704" s="10">
        <f t="shared" si="86"/>
        <v>0</v>
      </c>
      <c r="AE704">
        <v>7</v>
      </c>
      <c r="AF704">
        <f t="shared" si="81"/>
        <v>0</v>
      </c>
    </row>
    <row r="705" spans="1:32">
      <c r="A705" s="17">
        <v>699</v>
      </c>
      <c r="B705" s="18" t="s">
        <v>1620</v>
      </c>
      <c r="C705" s="7" t="s">
        <v>1417</v>
      </c>
      <c r="D705" s="18" t="s">
        <v>27</v>
      </c>
      <c r="E705" s="18">
        <v>4389</v>
      </c>
      <c r="F705" s="18">
        <v>5</v>
      </c>
      <c r="G705" s="18">
        <v>0</v>
      </c>
      <c r="H705" s="18">
        <v>0</v>
      </c>
      <c r="I705" s="18">
        <f t="shared" si="80"/>
        <v>5</v>
      </c>
      <c r="J705" s="18">
        <v>0</v>
      </c>
      <c r="K705" s="66">
        <v>80</v>
      </c>
      <c r="L705" s="18">
        <v>0</v>
      </c>
      <c r="M705" s="18">
        <f t="shared" si="82"/>
        <v>0</v>
      </c>
      <c r="N705" s="66">
        <v>28</v>
      </c>
      <c r="O705" s="66">
        <v>175</v>
      </c>
      <c r="P705" s="18">
        <v>0</v>
      </c>
      <c r="Q705" s="18">
        <f t="shared" si="83"/>
        <v>0</v>
      </c>
      <c r="R705" s="66">
        <v>9</v>
      </c>
      <c r="S705" s="66">
        <v>16</v>
      </c>
      <c r="T705" s="18">
        <v>0</v>
      </c>
      <c r="U705" s="18">
        <f t="shared" si="84"/>
        <v>0</v>
      </c>
      <c r="V705" s="66">
        <v>33</v>
      </c>
      <c r="W705" s="66">
        <v>96</v>
      </c>
      <c r="X705" s="18">
        <v>0</v>
      </c>
      <c r="Y705" s="18">
        <f t="shared" si="85"/>
        <v>0</v>
      </c>
      <c r="Z705" s="66">
        <v>0</v>
      </c>
      <c r="AA705" s="66">
        <v>300</v>
      </c>
      <c r="AB705" s="18">
        <v>0</v>
      </c>
      <c r="AC705" s="10">
        <f t="shared" si="86"/>
        <v>0</v>
      </c>
      <c r="AE705">
        <v>5</v>
      </c>
      <c r="AF705">
        <f t="shared" si="81"/>
        <v>0</v>
      </c>
    </row>
    <row r="706" spans="1:32">
      <c r="A706" s="17">
        <v>700</v>
      </c>
      <c r="B706" s="18" t="s">
        <v>1620</v>
      </c>
      <c r="C706" s="7" t="s">
        <v>1418</v>
      </c>
      <c r="D706" s="18" t="s">
        <v>27</v>
      </c>
      <c r="E706" s="18">
        <v>5539</v>
      </c>
      <c r="F706" s="18">
        <v>4</v>
      </c>
      <c r="G706" s="18">
        <v>0</v>
      </c>
      <c r="H706" s="18">
        <v>0</v>
      </c>
      <c r="I706" s="18">
        <f t="shared" ref="I706:I768" si="87">F706-J706</f>
        <v>4</v>
      </c>
      <c r="J706" s="18">
        <v>0</v>
      </c>
      <c r="K706" s="66">
        <v>80</v>
      </c>
      <c r="L706" s="18">
        <v>0</v>
      </c>
      <c r="M706" s="18">
        <f t="shared" si="82"/>
        <v>0</v>
      </c>
      <c r="N706" s="66">
        <v>35</v>
      </c>
      <c r="O706" s="66">
        <v>175</v>
      </c>
      <c r="P706" s="18">
        <v>0</v>
      </c>
      <c r="Q706" s="18">
        <f t="shared" si="83"/>
        <v>0</v>
      </c>
      <c r="R706" s="66">
        <v>8</v>
      </c>
      <c r="S706" s="66">
        <v>16</v>
      </c>
      <c r="T706" s="18">
        <v>0</v>
      </c>
      <c r="U706" s="18">
        <f t="shared" si="84"/>
        <v>0</v>
      </c>
      <c r="V706" s="66">
        <v>40</v>
      </c>
      <c r="W706" s="66">
        <v>96</v>
      </c>
      <c r="X706" s="18">
        <v>0</v>
      </c>
      <c r="Y706" s="18">
        <f t="shared" si="85"/>
        <v>0</v>
      </c>
      <c r="Z706" s="66">
        <v>271</v>
      </c>
      <c r="AA706" s="66">
        <v>300</v>
      </c>
      <c r="AB706" s="18">
        <v>0</v>
      </c>
      <c r="AC706" s="10">
        <f t="shared" si="86"/>
        <v>0</v>
      </c>
      <c r="AE706">
        <v>4</v>
      </c>
      <c r="AF706">
        <f t="shared" si="81"/>
        <v>0</v>
      </c>
    </row>
    <row r="707" spans="1:32">
      <c r="A707" s="17">
        <v>701</v>
      </c>
      <c r="B707" s="18" t="s">
        <v>1620</v>
      </c>
      <c r="C707" s="7" t="s">
        <v>1419</v>
      </c>
      <c r="D707" s="18" t="s">
        <v>27</v>
      </c>
      <c r="E707" s="18">
        <v>5749</v>
      </c>
      <c r="F707" s="18">
        <v>9</v>
      </c>
      <c r="G707" s="18">
        <v>0</v>
      </c>
      <c r="H707" s="18">
        <v>0</v>
      </c>
      <c r="I707" s="18">
        <f t="shared" si="87"/>
        <v>9</v>
      </c>
      <c r="J707" s="18">
        <v>0</v>
      </c>
      <c r="K707" s="66">
        <v>80</v>
      </c>
      <c r="L707" s="18">
        <v>0</v>
      </c>
      <c r="M707" s="18">
        <f t="shared" si="82"/>
        <v>0</v>
      </c>
      <c r="N707" s="66">
        <v>22</v>
      </c>
      <c r="O707" s="66">
        <v>175</v>
      </c>
      <c r="P707" s="18">
        <v>0</v>
      </c>
      <c r="Q707" s="18">
        <f t="shared" si="83"/>
        <v>0</v>
      </c>
      <c r="R707" s="66">
        <v>15</v>
      </c>
      <c r="S707" s="66">
        <v>16</v>
      </c>
      <c r="T707" s="18">
        <v>0</v>
      </c>
      <c r="U707" s="18">
        <f t="shared" si="84"/>
        <v>0</v>
      </c>
      <c r="V707" s="66">
        <v>27</v>
      </c>
      <c r="W707" s="66">
        <v>96</v>
      </c>
      <c r="X707" s="18">
        <v>0</v>
      </c>
      <c r="Y707" s="18">
        <f t="shared" si="85"/>
        <v>0</v>
      </c>
      <c r="Z707" s="66">
        <v>275</v>
      </c>
      <c r="AA707" s="66">
        <v>300</v>
      </c>
      <c r="AB707" s="18">
        <v>0</v>
      </c>
      <c r="AC707" s="10">
        <f t="shared" si="86"/>
        <v>0</v>
      </c>
      <c r="AE707">
        <v>9</v>
      </c>
      <c r="AF707">
        <f t="shared" si="81"/>
        <v>0</v>
      </c>
    </row>
    <row r="708" spans="1:32">
      <c r="A708" s="17">
        <v>702</v>
      </c>
      <c r="B708" s="18" t="s">
        <v>1620</v>
      </c>
      <c r="C708" s="7" t="s">
        <v>1420</v>
      </c>
      <c r="D708" s="18" t="s">
        <v>27</v>
      </c>
      <c r="E708" s="18">
        <v>2139</v>
      </c>
      <c r="F708" s="18">
        <v>4</v>
      </c>
      <c r="G708" s="18">
        <v>0</v>
      </c>
      <c r="H708" s="18">
        <v>0</v>
      </c>
      <c r="I708" s="18">
        <f t="shared" si="87"/>
        <v>4</v>
      </c>
      <c r="J708" s="18">
        <v>0</v>
      </c>
      <c r="K708" s="66">
        <v>80</v>
      </c>
      <c r="L708" s="18">
        <v>0</v>
      </c>
      <c r="M708" s="18">
        <f t="shared" si="82"/>
        <v>0</v>
      </c>
      <c r="N708" s="66">
        <v>21</v>
      </c>
      <c r="O708" s="66">
        <v>175</v>
      </c>
      <c r="P708" s="18">
        <v>0</v>
      </c>
      <c r="Q708" s="18">
        <f t="shared" si="83"/>
        <v>0</v>
      </c>
      <c r="R708" s="66">
        <v>8</v>
      </c>
      <c r="S708" s="66">
        <v>16</v>
      </c>
      <c r="T708" s="18">
        <v>0</v>
      </c>
      <c r="U708" s="18">
        <f t="shared" si="84"/>
        <v>0</v>
      </c>
      <c r="V708" s="66">
        <v>24</v>
      </c>
      <c r="W708" s="66">
        <v>96</v>
      </c>
      <c r="X708" s="18">
        <v>0</v>
      </c>
      <c r="Y708" s="18">
        <f t="shared" si="85"/>
        <v>0</v>
      </c>
      <c r="Z708" s="66">
        <v>226</v>
      </c>
      <c r="AA708" s="66">
        <v>300</v>
      </c>
      <c r="AB708" s="18">
        <v>0</v>
      </c>
      <c r="AC708" s="10">
        <f t="shared" si="86"/>
        <v>0</v>
      </c>
      <c r="AE708">
        <v>4</v>
      </c>
      <c r="AF708">
        <f t="shared" si="81"/>
        <v>0</v>
      </c>
    </row>
    <row r="709" spans="1:32">
      <c r="A709" s="17">
        <v>703</v>
      </c>
      <c r="B709" s="18" t="s">
        <v>1620</v>
      </c>
      <c r="C709" s="7" t="s">
        <v>1421</v>
      </c>
      <c r="D709" s="18" t="s">
        <v>27</v>
      </c>
      <c r="E709" s="18">
        <v>3309</v>
      </c>
      <c r="F709" s="18">
        <v>3</v>
      </c>
      <c r="G709" s="18">
        <v>0</v>
      </c>
      <c r="H709" s="18">
        <v>0</v>
      </c>
      <c r="I709" s="18">
        <f t="shared" si="87"/>
        <v>3</v>
      </c>
      <c r="J709" s="18">
        <v>0</v>
      </c>
      <c r="K709" s="66">
        <v>80</v>
      </c>
      <c r="L709" s="18">
        <v>0</v>
      </c>
      <c r="M709" s="18">
        <f t="shared" si="82"/>
        <v>0</v>
      </c>
      <c r="N709" s="66">
        <v>17</v>
      </c>
      <c r="O709" s="66">
        <v>175</v>
      </c>
      <c r="P709" s="18">
        <v>0</v>
      </c>
      <c r="Q709" s="18">
        <f t="shared" si="83"/>
        <v>0</v>
      </c>
      <c r="R709" s="66">
        <v>9</v>
      </c>
      <c r="S709" s="66">
        <v>16</v>
      </c>
      <c r="T709" s="18">
        <v>0</v>
      </c>
      <c r="U709" s="18">
        <f t="shared" si="84"/>
        <v>0</v>
      </c>
      <c r="V709" s="66">
        <v>23</v>
      </c>
      <c r="W709" s="66">
        <v>96</v>
      </c>
      <c r="X709" s="18">
        <v>0</v>
      </c>
      <c r="Y709" s="18">
        <f t="shared" si="85"/>
        <v>0</v>
      </c>
      <c r="Z709" s="66">
        <v>294</v>
      </c>
      <c r="AA709" s="66">
        <v>300</v>
      </c>
      <c r="AB709" s="18">
        <v>0</v>
      </c>
      <c r="AC709" s="10">
        <f t="shared" si="86"/>
        <v>0</v>
      </c>
      <c r="AE709">
        <v>3</v>
      </c>
      <c r="AF709">
        <f t="shared" si="81"/>
        <v>0</v>
      </c>
    </row>
    <row r="710" spans="1:32">
      <c r="A710" s="17">
        <v>704</v>
      </c>
      <c r="B710" s="18" t="s">
        <v>1620</v>
      </c>
      <c r="C710" s="7" t="s">
        <v>1422</v>
      </c>
      <c r="D710" s="18" t="s">
        <v>27</v>
      </c>
      <c r="E710" s="18">
        <v>5772</v>
      </c>
      <c r="F710" s="18">
        <v>4</v>
      </c>
      <c r="G710" s="18">
        <v>0</v>
      </c>
      <c r="H710" s="18">
        <v>0</v>
      </c>
      <c r="I710" s="18">
        <f t="shared" si="87"/>
        <v>4</v>
      </c>
      <c r="J710" s="18">
        <v>0</v>
      </c>
      <c r="K710" s="66">
        <v>80</v>
      </c>
      <c r="L710" s="18">
        <v>0</v>
      </c>
      <c r="M710" s="18">
        <f t="shared" si="82"/>
        <v>0</v>
      </c>
      <c r="N710" s="66">
        <v>12</v>
      </c>
      <c r="O710" s="66">
        <v>175</v>
      </c>
      <c r="P710" s="18">
        <v>0</v>
      </c>
      <c r="Q710" s="18">
        <f t="shared" si="83"/>
        <v>0</v>
      </c>
      <c r="R710" s="66">
        <v>43</v>
      </c>
      <c r="S710" s="66">
        <v>16</v>
      </c>
      <c r="T710" s="18">
        <v>0</v>
      </c>
      <c r="U710" s="18">
        <f t="shared" si="84"/>
        <v>5772</v>
      </c>
      <c r="V710" s="66">
        <v>103</v>
      </c>
      <c r="W710" s="66">
        <v>96</v>
      </c>
      <c r="X710" s="18">
        <v>0</v>
      </c>
      <c r="Y710" s="18">
        <f t="shared" si="85"/>
        <v>5772</v>
      </c>
      <c r="Z710" s="66">
        <v>301</v>
      </c>
      <c r="AA710" s="66">
        <v>300</v>
      </c>
      <c r="AB710" s="18">
        <v>0</v>
      </c>
      <c r="AC710" s="10">
        <f t="shared" si="86"/>
        <v>5772</v>
      </c>
      <c r="AE710">
        <v>4</v>
      </c>
      <c r="AF710">
        <f t="shared" si="81"/>
        <v>0</v>
      </c>
    </row>
    <row r="711" spans="1:32">
      <c r="A711" s="17">
        <v>705</v>
      </c>
      <c r="B711" s="18" t="s">
        <v>1620</v>
      </c>
      <c r="C711" s="7" t="s">
        <v>1423</v>
      </c>
      <c r="D711" s="18" t="s">
        <v>27</v>
      </c>
      <c r="E711" s="18">
        <v>6628</v>
      </c>
      <c r="F711" s="18">
        <v>23</v>
      </c>
      <c r="G711" s="18">
        <v>0</v>
      </c>
      <c r="H711" s="18">
        <v>0</v>
      </c>
      <c r="I711" s="18">
        <f t="shared" si="87"/>
        <v>23</v>
      </c>
      <c r="J711" s="18">
        <v>0</v>
      </c>
      <c r="K711" s="66">
        <v>80</v>
      </c>
      <c r="L711" s="18">
        <v>0</v>
      </c>
      <c r="M711" s="18">
        <f t="shared" si="82"/>
        <v>0</v>
      </c>
      <c r="N711" s="66">
        <v>43</v>
      </c>
      <c r="O711" s="66">
        <v>175</v>
      </c>
      <c r="P711" s="18">
        <v>0</v>
      </c>
      <c r="Q711" s="18">
        <f t="shared" si="83"/>
        <v>0</v>
      </c>
      <c r="R711" s="66">
        <v>24</v>
      </c>
      <c r="S711" s="66">
        <v>16</v>
      </c>
      <c r="T711" s="18">
        <v>0</v>
      </c>
      <c r="U711" s="18">
        <f t="shared" si="84"/>
        <v>6628</v>
      </c>
      <c r="V711" s="66">
        <v>57</v>
      </c>
      <c r="W711" s="66">
        <v>96</v>
      </c>
      <c r="X711" s="18">
        <v>0</v>
      </c>
      <c r="Y711" s="18">
        <f t="shared" si="85"/>
        <v>0</v>
      </c>
      <c r="Z711" s="66">
        <v>471</v>
      </c>
      <c r="AA711" s="66">
        <v>300</v>
      </c>
      <c r="AB711" s="18">
        <v>0</v>
      </c>
      <c r="AC711" s="10">
        <f t="shared" si="86"/>
        <v>6628</v>
      </c>
      <c r="AE711">
        <v>23</v>
      </c>
      <c r="AF711">
        <f t="shared" si="81"/>
        <v>0</v>
      </c>
    </row>
    <row r="712" spans="1:32">
      <c r="A712" s="17">
        <v>706</v>
      </c>
      <c r="B712" s="18" t="s">
        <v>1620</v>
      </c>
      <c r="C712" s="7" t="s">
        <v>1424</v>
      </c>
      <c r="D712" s="18" t="s">
        <v>27</v>
      </c>
      <c r="E712" s="18">
        <v>4010</v>
      </c>
      <c r="F712" s="18">
        <v>11</v>
      </c>
      <c r="G712" s="18">
        <v>0</v>
      </c>
      <c r="H712" s="18">
        <v>0</v>
      </c>
      <c r="I712" s="18">
        <f t="shared" si="87"/>
        <v>11</v>
      </c>
      <c r="J712" s="18">
        <v>0</v>
      </c>
      <c r="K712" s="66">
        <v>80</v>
      </c>
      <c r="L712" s="18">
        <v>0</v>
      </c>
      <c r="M712" s="18">
        <f t="shared" si="82"/>
        <v>0</v>
      </c>
      <c r="N712" s="66">
        <v>25</v>
      </c>
      <c r="O712" s="66">
        <v>175</v>
      </c>
      <c r="P712" s="18">
        <v>0</v>
      </c>
      <c r="Q712" s="18">
        <f t="shared" si="83"/>
        <v>0</v>
      </c>
      <c r="R712" s="66">
        <v>19</v>
      </c>
      <c r="S712" s="66">
        <v>16</v>
      </c>
      <c r="T712" s="18">
        <v>0</v>
      </c>
      <c r="U712" s="18">
        <f t="shared" si="84"/>
        <v>4010</v>
      </c>
      <c r="V712" s="66">
        <v>47</v>
      </c>
      <c r="W712" s="66">
        <v>96</v>
      </c>
      <c r="X712" s="18">
        <v>0</v>
      </c>
      <c r="Y712" s="18">
        <f t="shared" si="85"/>
        <v>0</v>
      </c>
      <c r="Z712" s="66">
        <v>160</v>
      </c>
      <c r="AA712" s="66">
        <v>300</v>
      </c>
      <c r="AB712" s="18">
        <v>0</v>
      </c>
      <c r="AC712" s="10">
        <f t="shared" si="86"/>
        <v>0</v>
      </c>
      <c r="AE712">
        <v>11</v>
      </c>
      <c r="AF712">
        <f t="shared" ref="AF712:AF775" si="88">AE712-F712</f>
        <v>0</v>
      </c>
    </row>
    <row r="713" spans="1:32">
      <c r="A713" s="17">
        <v>707</v>
      </c>
      <c r="B713" s="18" t="s">
        <v>1620</v>
      </c>
      <c r="C713" s="7" t="s">
        <v>1425</v>
      </c>
      <c r="D713" s="18" t="s">
        <v>27</v>
      </c>
      <c r="E713" s="18">
        <v>6586</v>
      </c>
      <c r="F713" s="18">
        <v>16</v>
      </c>
      <c r="G713" s="18">
        <v>0</v>
      </c>
      <c r="H713" s="18">
        <v>0</v>
      </c>
      <c r="I713" s="18">
        <f t="shared" si="87"/>
        <v>16</v>
      </c>
      <c r="J713" s="18">
        <v>0</v>
      </c>
      <c r="K713" s="66">
        <v>80</v>
      </c>
      <c r="L713" s="18">
        <v>0</v>
      </c>
      <c r="M713" s="18">
        <f t="shared" ref="M713:M775" si="89">IF((F713&gt;K713),E713,0)</f>
        <v>0</v>
      </c>
      <c r="N713" s="66">
        <v>27</v>
      </c>
      <c r="O713" s="66">
        <v>175</v>
      </c>
      <c r="P713" s="18">
        <v>0</v>
      </c>
      <c r="Q713" s="18">
        <f t="shared" ref="Q713:Q775" si="90">IF((N713&gt;O713),E713,0)</f>
        <v>0</v>
      </c>
      <c r="R713" s="66">
        <v>12</v>
      </c>
      <c r="S713" s="66">
        <v>16</v>
      </c>
      <c r="T713" s="18">
        <v>0</v>
      </c>
      <c r="U713" s="18">
        <f t="shared" ref="U713:U775" si="91">IF((R713&gt;S713),E713,0)</f>
        <v>0</v>
      </c>
      <c r="V713" s="66">
        <v>42</v>
      </c>
      <c r="W713" s="66">
        <v>96</v>
      </c>
      <c r="X713" s="18">
        <v>0</v>
      </c>
      <c r="Y713" s="18">
        <f t="shared" ref="Y713:Y775" si="92">IF((V713&gt;W713),E713,0)</f>
        <v>0</v>
      </c>
      <c r="Z713" s="66">
        <v>295</v>
      </c>
      <c r="AA713" s="66">
        <v>300</v>
      </c>
      <c r="AB713" s="18">
        <v>0</v>
      </c>
      <c r="AC713" s="10">
        <f t="shared" ref="AC713:AC775" si="93">IF((Z713&gt;AA713),E713,0)</f>
        <v>0</v>
      </c>
      <c r="AE713">
        <v>16</v>
      </c>
      <c r="AF713">
        <f t="shared" si="88"/>
        <v>0</v>
      </c>
    </row>
    <row r="714" spans="1:32">
      <c r="A714" s="17">
        <v>708</v>
      </c>
      <c r="B714" s="18" t="s">
        <v>1620</v>
      </c>
      <c r="C714" s="7" t="s">
        <v>1426</v>
      </c>
      <c r="D714" s="18" t="s">
        <v>27</v>
      </c>
      <c r="E714" s="18">
        <v>7952</v>
      </c>
      <c r="F714" s="18">
        <v>11</v>
      </c>
      <c r="G714" s="18">
        <v>0</v>
      </c>
      <c r="H714" s="18">
        <v>0</v>
      </c>
      <c r="I714" s="18">
        <f t="shared" si="87"/>
        <v>11</v>
      </c>
      <c r="J714" s="18">
        <v>0</v>
      </c>
      <c r="K714" s="66">
        <v>80</v>
      </c>
      <c r="L714" s="18">
        <v>0</v>
      </c>
      <c r="M714" s="18">
        <f t="shared" si="89"/>
        <v>0</v>
      </c>
      <c r="N714" s="66">
        <v>15</v>
      </c>
      <c r="O714" s="66">
        <v>175</v>
      </c>
      <c r="P714" s="18">
        <v>0</v>
      </c>
      <c r="Q714" s="18">
        <f t="shared" si="90"/>
        <v>0</v>
      </c>
      <c r="R714" s="66">
        <v>17</v>
      </c>
      <c r="S714" s="66">
        <v>16</v>
      </c>
      <c r="T714" s="18">
        <v>0</v>
      </c>
      <c r="U714" s="18">
        <f t="shared" si="91"/>
        <v>7952</v>
      </c>
      <c r="V714" s="66">
        <v>46</v>
      </c>
      <c r="W714" s="66">
        <v>96</v>
      </c>
      <c r="X714" s="18">
        <v>0</v>
      </c>
      <c r="Y714" s="18">
        <f t="shared" si="92"/>
        <v>0</v>
      </c>
      <c r="Z714" s="66">
        <v>336</v>
      </c>
      <c r="AA714" s="66">
        <v>300</v>
      </c>
      <c r="AB714" s="18">
        <v>0</v>
      </c>
      <c r="AC714" s="10">
        <f t="shared" si="93"/>
        <v>7952</v>
      </c>
      <c r="AE714">
        <v>11</v>
      </c>
      <c r="AF714">
        <f t="shared" si="88"/>
        <v>0</v>
      </c>
    </row>
    <row r="715" spans="1:32">
      <c r="A715" s="17">
        <v>709</v>
      </c>
      <c r="B715" s="18" t="s">
        <v>1620</v>
      </c>
      <c r="C715" s="7" t="s">
        <v>1427</v>
      </c>
      <c r="D715" s="18" t="s">
        <v>27</v>
      </c>
      <c r="E715" s="18">
        <v>2759</v>
      </c>
      <c r="F715" s="18">
        <v>0</v>
      </c>
      <c r="G715" s="18">
        <v>0</v>
      </c>
      <c r="H715" s="18">
        <v>0</v>
      </c>
      <c r="I715" s="18">
        <f t="shared" si="87"/>
        <v>0</v>
      </c>
      <c r="J715" s="18">
        <v>0</v>
      </c>
      <c r="K715" s="66">
        <v>80</v>
      </c>
      <c r="L715" s="18">
        <v>0</v>
      </c>
      <c r="M715" s="18">
        <f t="shared" si="89"/>
        <v>0</v>
      </c>
      <c r="N715" s="66">
        <v>0</v>
      </c>
      <c r="O715" s="66">
        <v>175</v>
      </c>
      <c r="P715" s="18">
        <v>0</v>
      </c>
      <c r="Q715" s="18">
        <f t="shared" si="90"/>
        <v>0</v>
      </c>
      <c r="R715" s="66">
        <v>4</v>
      </c>
      <c r="S715" s="66">
        <v>16</v>
      </c>
      <c r="T715" s="18">
        <v>0</v>
      </c>
      <c r="U715" s="18">
        <f t="shared" si="91"/>
        <v>0</v>
      </c>
      <c r="V715" s="66">
        <v>14</v>
      </c>
      <c r="W715" s="66">
        <v>96</v>
      </c>
      <c r="X715" s="18">
        <v>0</v>
      </c>
      <c r="Y715" s="18">
        <f t="shared" si="92"/>
        <v>0</v>
      </c>
      <c r="Z715" s="66">
        <v>805</v>
      </c>
      <c r="AA715" s="66">
        <v>300</v>
      </c>
      <c r="AB715" s="18">
        <v>0</v>
      </c>
      <c r="AC715" s="10">
        <f t="shared" si="93"/>
        <v>2759</v>
      </c>
      <c r="AE715">
        <v>0</v>
      </c>
      <c r="AF715">
        <f t="shared" si="88"/>
        <v>0</v>
      </c>
    </row>
    <row r="716" spans="1:32">
      <c r="A716" s="17">
        <v>710</v>
      </c>
      <c r="B716" s="18" t="s">
        <v>1620</v>
      </c>
      <c r="C716" s="7" t="s">
        <v>1428</v>
      </c>
      <c r="D716" s="18" t="s">
        <v>27</v>
      </c>
      <c r="E716" s="18">
        <v>5200</v>
      </c>
      <c r="F716" s="18">
        <v>16</v>
      </c>
      <c r="G716" s="18">
        <v>0</v>
      </c>
      <c r="H716" s="18">
        <v>0</v>
      </c>
      <c r="I716" s="18">
        <f t="shared" si="87"/>
        <v>16</v>
      </c>
      <c r="J716" s="18">
        <v>0</v>
      </c>
      <c r="K716" s="66">
        <v>80</v>
      </c>
      <c r="L716" s="18">
        <v>0</v>
      </c>
      <c r="M716" s="18">
        <f t="shared" si="89"/>
        <v>0</v>
      </c>
      <c r="N716" s="66">
        <v>28</v>
      </c>
      <c r="O716" s="66">
        <v>175</v>
      </c>
      <c r="P716" s="18">
        <v>0</v>
      </c>
      <c r="Q716" s="18">
        <f t="shared" si="90"/>
        <v>0</v>
      </c>
      <c r="R716" s="66">
        <v>199</v>
      </c>
      <c r="S716" s="66">
        <v>16</v>
      </c>
      <c r="T716" s="18">
        <v>0</v>
      </c>
      <c r="U716" s="18">
        <f t="shared" si="91"/>
        <v>5200</v>
      </c>
      <c r="V716" s="66">
        <v>181</v>
      </c>
      <c r="W716" s="66">
        <v>96</v>
      </c>
      <c r="X716" s="18">
        <v>0</v>
      </c>
      <c r="Y716" s="18">
        <f t="shared" si="92"/>
        <v>5200</v>
      </c>
      <c r="Z716" s="66">
        <v>117</v>
      </c>
      <c r="AA716" s="66">
        <v>300</v>
      </c>
      <c r="AB716" s="18">
        <v>0</v>
      </c>
      <c r="AC716" s="10">
        <f t="shared" si="93"/>
        <v>0</v>
      </c>
      <c r="AE716">
        <v>16</v>
      </c>
      <c r="AF716">
        <f t="shared" si="88"/>
        <v>0</v>
      </c>
    </row>
    <row r="717" spans="1:32">
      <c r="A717" s="17">
        <v>711</v>
      </c>
      <c r="B717" s="18" t="s">
        <v>1620</v>
      </c>
      <c r="C717" s="7" t="s">
        <v>1429</v>
      </c>
      <c r="D717" s="18" t="s">
        <v>27</v>
      </c>
      <c r="E717" s="18">
        <v>7449</v>
      </c>
      <c r="F717" s="18">
        <v>33</v>
      </c>
      <c r="G717" s="18">
        <v>0</v>
      </c>
      <c r="H717" s="18">
        <v>0</v>
      </c>
      <c r="I717" s="18">
        <f t="shared" si="87"/>
        <v>33</v>
      </c>
      <c r="J717" s="18">
        <v>0</v>
      </c>
      <c r="K717" s="66">
        <v>80</v>
      </c>
      <c r="L717" s="18">
        <v>0</v>
      </c>
      <c r="M717" s="18">
        <f t="shared" si="89"/>
        <v>0</v>
      </c>
      <c r="N717" s="66">
        <v>58</v>
      </c>
      <c r="O717" s="66">
        <v>175</v>
      </c>
      <c r="P717" s="18">
        <v>0</v>
      </c>
      <c r="Q717" s="18">
        <f t="shared" si="90"/>
        <v>0</v>
      </c>
      <c r="R717" s="66">
        <v>175</v>
      </c>
      <c r="S717" s="66">
        <v>16</v>
      </c>
      <c r="T717" s="18">
        <v>0</v>
      </c>
      <c r="U717" s="18">
        <f t="shared" si="91"/>
        <v>7449</v>
      </c>
      <c r="V717" s="66">
        <v>175</v>
      </c>
      <c r="W717" s="66">
        <v>96</v>
      </c>
      <c r="X717" s="18">
        <v>0</v>
      </c>
      <c r="Y717" s="18">
        <f t="shared" si="92"/>
        <v>7449</v>
      </c>
      <c r="Z717" s="66">
        <v>317</v>
      </c>
      <c r="AA717" s="66">
        <v>300</v>
      </c>
      <c r="AB717" s="18">
        <v>0</v>
      </c>
      <c r="AC717" s="10">
        <f t="shared" si="93"/>
        <v>7449</v>
      </c>
      <c r="AE717">
        <v>33</v>
      </c>
      <c r="AF717">
        <f t="shared" si="88"/>
        <v>0</v>
      </c>
    </row>
    <row r="718" spans="1:32">
      <c r="A718" s="17">
        <v>712</v>
      </c>
      <c r="B718" s="18" t="s">
        <v>1620</v>
      </c>
      <c r="C718" s="7" t="s">
        <v>1430</v>
      </c>
      <c r="D718" s="18" t="s">
        <v>27</v>
      </c>
      <c r="E718" s="18">
        <v>7796</v>
      </c>
      <c r="F718" s="18">
        <v>46</v>
      </c>
      <c r="G718" s="18">
        <v>0</v>
      </c>
      <c r="H718" s="18">
        <v>0</v>
      </c>
      <c r="I718" s="18">
        <f t="shared" si="87"/>
        <v>46</v>
      </c>
      <c r="J718" s="18">
        <v>0</v>
      </c>
      <c r="K718" s="66">
        <v>80</v>
      </c>
      <c r="L718" s="18">
        <v>0</v>
      </c>
      <c r="M718" s="18">
        <f t="shared" si="89"/>
        <v>0</v>
      </c>
      <c r="N718" s="66">
        <v>64</v>
      </c>
      <c r="O718" s="66">
        <v>175</v>
      </c>
      <c r="P718" s="18">
        <v>0</v>
      </c>
      <c r="Q718" s="18">
        <f t="shared" si="90"/>
        <v>0</v>
      </c>
      <c r="R718" s="66">
        <v>191</v>
      </c>
      <c r="S718" s="66">
        <v>16</v>
      </c>
      <c r="T718" s="18">
        <v>0</v>
      </c>
      <c r="U718" s="18">
        <f t="shared" si="91"/>
        <v>7796</v>
      </c>
      <c r="V718" s="66">
        <v>194</v>
      </c>
      <c r="W718" s="66">
        <v>96</v>
      </c>
      <c r="X718" s="18">
        <v>0</v>
      </c>
      <c r="Y718" s="18">
        <f t="shared" si="92"/>
        <v>7796</v>
      </c>
      <c r="Z718" s="66">
        <v>298</v>
      </c>
      <c r="AA718" s="66">
        <v>300</v>
      </c>
      <c r="AB718" s="18">
        <v>0</v>
      </c>
      <c r="AC718" s="10">
        <f t="shared" si="93"/>
        <v>0</v>
      </c>
      <c r="AE718">
        <v>46</v>
      </c>
      <c r="AF718">
        <f t="shared" si="88"/>
        <v>0</v>
      </c>
    </row>
    <row r="719" spans="1:32">
      <c r="A719" s="17">
        <v>713</v>
      </c>
      <c r="B719" s="18" t="s">
        <v>1620</v>
      </c>
      <c r="C719" s="7" t="s">
        <v>1088</v>
      </c>
      <c r="D719" s="18" t="s">
        <v>27</v>
      </c>
      <c r="E719" s="18">
        <v>8822</v>
      </c>
      <c r="F719" s="18">
        <v>49</v>
      </c>
      <c r="G719" s="18">
        <v>0</v>
      </c>
      <c r="H719" s="18">
        <v>0</v>
      </c>
      <c r="I719" s="18">
        <f t="shared" si="87"/>
        <v>49</v>
      </c>
      <c r="J719" s="18">
        <v>0</v>
      </c>
      <c r="K719" s="66">
        <v>80</v>
      </c>
      <c r="L719" s="18">
        <v>0</v>
      </c>
      <c r="M719" s="18">
        <f t="shared" si="89"/>
        <v>0</v>
      </c>
      <c r="N719" s="66">
        <v>70</v>
      </c>
      <c r="O719" s="66">
        <v>175</v>
      </c>
      <c r="P719" s="18">
        <v>0</v>
      </c>
      <c r="Q719" s="18">
        <f t="shared" si="90"/>
        <v>0</v>
      </c>
      <c r="R719" s="66">
        <v>215</v>
      </c>
      <c r="S719" s="66">
        <v>16</v>
      </c>
      <c r="T719" s="18">
        <v>0</v>
      </c>
      <c r="U719" s="18">
        <f t="shared" si="91"/>
        <v>8822</v>
      </c>
      <c r="V719" s="66">
        <v>186</v>
      </c>
      <c r="W719" s="66">
        <v>96</v>
      </c>
      <c r="X719" s="18">
        <v>0</v>
      </c>
      <c r="Y719" s="18">
        <f t="shared" si="92"/>
        <v>8822</v>
      </c>
      <c r="Z719" s="66">
        <v>374</v>
      </c>
      <c r="AA719" s="66">
        <v>300</v>
      </c>
      <c r="AB719" s="18">
        <v>0</v>
      </c>
      <c r="AC719" s="10">
        <f t="shared" si="93"/>
        <v>8822</v>
      </c>
      <c r="AE719">
        <v>49</v>
      </c>
      <c r="AF719">
        <f t="shared" si="88"/>
        <v>0</v>
      </c>
    </row>
    <row r="720" spans="1:32">
      <c r="A720" s="17">
        <v>714</v>
      </c>
      <c r="B720" s="18" t="s">
        <v>1620</v>
      </c>
      <c r="C720" s="7" t="s">
        <v>1431</v>
      </c>
      <c r="D720" s="18" t="s">
        <v>27</v>
      </c>
      <c r="E720" s="18">
        <v>3749</v>
      </c>
      <c r="F720" s="18">
        <v>26</v>
      </c>
      <c r="G720" s="18">
        <v>0</v>
      </c>
      <c r="H720" s="18">
        <v>0</v>
      </c>
      <c r="I720" s="18">
        <f t="shared" si="87"/>
        <v>26</v>
      </c>
      <c r="J720" s="18">
        <v>0</v>
      </c>
      <c r="K720" s="66">
        <v>80</v>
      </c>
      <c r="L720" s="18">
        <v>0</v>
      </c>
      <c r="M720" s="18">
        <f t="shared" si="89"/>
        <v>0</v>
      </c>
      <c r="N720" s="66">
        <v>39</v>
      </c>
      <c r="O720" s="66">
        <v>175</v>
      </c>
      <c r="P720" s="18">
        <v>0</v>
      </c>
      <c r="Q720" s="18">
        <f t="shared" si="90"/>
        <v>0</v>
      </c>
      <c r="R720" s="66">
        <v>167</v>
      </c>
      <c r="S720" s="66">
        <v>16</v>
      </c>
      <c r="T720" s="18">
        <v>0</v>
      </c>
      <c r="U720" s="18">
        <f t="shared" si="91"/>
        <v>3749</v>
      </c>
      <c r="V720" s="66">
        <v>172</v>
      </c>
      <c r="W720" s="66">
        <v>96</v>
      </c>
      <c r="X720" s="18">
        <v>0</v>
      </c>
      <c r="Y720" s="18">
        <f t="shared" si="92"/>
        <v>3749</v>
      </c>
      <c r="Z720" s="66">
        <v>214</v>
      </c>
      <c r="AA720" s="66">
        <v>300</v>
      </c>
      <c r="AB720" s="18">
        <v>0</v>
      </c>
      <c r="AC720" s="10">
        <f t="shared" si="93"/>
        <v>0</v>
      </c>
      <c r="AE720">
        <v>26</v>
      </c>
      <c r="AF720">
        <f t="shared" si="88"/>
        <v>0</v>
      </c>
    </row>
    <row r="721" spans="1:32">
      <c r="A721" s="17">
        <v>715</v>
      </c>
      <c r="B721" s="18" t="s">
        <v>1620</v>
      </c>
      <c r="C721" s="7" t="s">
        <v>1432</v>
      </c>
      <c r="D721" s="18" t="s">
        <v>27</v>
      </c>
      <c r="E721" s="18">
        <v>3048</v>
      </c>
      <c r="F721" s="18">
        <v>15</v>
      </c>
      <c r="G721" s="18">
        <v>0</v>
      </c>
      <c r="H721" s="18">
        <v>0</v>
      </c>
      <c r="I721" s="18">
        <f t="shared" si="87"/>
        <v>15</v>
      </c>
      <c r="J721" s="18">
        <v>0</v>
      </c>
      <c r="K721" s="66">
        <v>80</v>
      </c>
      <c r="L721" s="18">
        <v>0</v>
      </c>
      <c r="M721" s="18">
        <f t="shared" si="89"/>
        <v>0</v>
      </c>
      <c r="N721" s="66">
        <v>31</v>
      </c>
      <c r="O721" s="66">
        <v>175</v>
      </c>
      <c r="P721" s="18">
        <v>0</v>
      </c>
      <c r="Q721" s="18">
        <f t="shared" si="90"/>
        <v>0</v>
      </c>
      <c r="R721" s="66">
        <v>171</v>
      </c>
      <c r="S721" s="66">
        <v>16</v>
      </c>
      <c r="T721" s="18">
        <v>0</v>
      </c>
      <c r="U721" s="18">
        <f t="shared" si="91"/>
        <v>3048</v>
      </c>
      <c r="V721" s="66">
        <v>160</v>
      </c>
      <c r="W721" s="66">
        <v>96</v>
      </c>
      <c r="X721" s="18">
        <v>0</v>
      </c>
      <c r="Y721" s="18">
        <f t="shared" si="92"/>
        <v>3048</v>
      </c>
      <c r="Z721" s="66">
        <v>147</v>
      </c>
      <c r="AA721" s="66">
        <v>300</v>
      </c>
      <c r="AB721" s="18">
        <v>0</v>
      </c>
      <c r="AC721" s="10">
        <f t="shared" si="93"/>
        <v>0</v>
      </c>
      <c r="AE721">
        <v>15</v>
      </c>
      <c r="AF721">
        <f t="shared" si="88"/>
        <v>0</v>
      </c>
    </row>
    <row r="722" spans="1:32">
      <c r="A722" s="17">
        <v>716</v>
      </c>
      <c r="B722" s="18" t="s">
        <v>1620</v>
      </c>
      <c r="C722" s="7" t="s">
        <v>1433</v>
      </c>
      <c r="D722" s="18" t="s">
        <v>27</v>
      </c>
      <c r="E722" s="18">
        <v>6660</v>
      </c>
      <c r="F722" s="18">
        <v>39</v>
      </c>
      <c r="G722" s="18">
        <v>0</v>
      </c>
      <c r="H722" s="18">
        <v>0</v>
      </c>
      <c r="I722" s="18">
        <f t="shared" si="87"/>
        <v>39</v>
      </c>
      <c r="J722" s="18">
        <v>0</v>
      </c>
      <c r="K722" s="66">
        <v>80</v>
      </c>
      <c r="L722" s="18">
        <v>0</v>
      </c>
      <c r="M722" s="18">
        <f t="shared" si="89"/>
        <v>0</v>
      </c>
      <c r="N722" s="66">
        <v>109</v>
      </c>
      <c r="O722" s="66">
        <v>175</v>
      </c>
      <c r="P722" s="18">
        <v>0</v>
      </c>
      <c r="Q722" s="18">
        <f t="shared" si="90"/>
        <v>0</v>
      </c>
      <c r="R722" s="66">
        <v>41</v>
      </c>
      <c r="S722" s="66">
        <v>16</v>
      </c>
      <c r="T722" s="18">
        <v>0</v>
      </c>
      <c r="U722" s="18">
        <f t="shared" si="91"/>
        <v>6660</v>
      </c>
      <c r="V722" s="66">
        <v>84</v>
      </c>
      <c r="W722" s="66">
        <v>96</v>
      </c>
      <c r="X722" s="18">
        <v>0</v>
      </c>
      <c r="Y722" s="18">
        <f t="shared" si="92"/>
        <v>0</v>
      </c>
      <c r="Z722" s="66">
        <v>537</v>
      </c>
      <c r="AA722" s="66">
        <v>300</v>
      </c>
      <c r="AB722" s="18">
        <v>0</v>
      </c>
      <c r="AC722" s="10">
        <f t="shared" si="93"/>
        <v>6660</v>
      </c>
      <c r="AE722">
        <v>39</v>
      </c>
      <c r="AF722">
        <f t="shared" si="88"/>
        <v>0</v>
      </c>
    </row>
    <row r="723" spans="1:32">
      <c r="A723" s="17">
        <v>717</v>
      </c>
      <c r="B723" s="18" t="s">
        <v>1620</v>
      </c>
      <c r="C723" s="7" t="s">
        <v>1434</v>
      </c>
      <c r="D723" s="18" t="s">
        <v>27</v>
      </c>
      <c r="E723" s="18">
        <v>9745</v>
      </c>
      <c r="F723" s="18">
        <v>56</v>
      </c>
      <c r="G723" s="18">
        <v>0</v>
      </c>
      <c r="H723" s="18">
        <v>0</v>
      </c>
      <c r="I723" s="18">
        <f t="shared" si="87"/>
        <v>56</v>
      </c>
      <c r="J723" s="18">
        <v>0</v>
      </c>
      <c r="K723" s="66">
        <v>80</v>
      </c>
      <c r="L723" s="18">
        <v>0</v>
      </c>
      <c r="M723" s="18">
        <f t="shared" si="89"/>
        <v>0</v>
      </c>
      <c r="N723" s="66">
        <v>138</v>
      </c>
      <c r="O723" s="66">
        <v>175</v>
      </c>
      <c r="P723" s="18">
        <v>0</v>
      </c>
      <c r="Q723" s="18">
        <f t="shared" si="90"/>
        <v>0</v>
      </c>
      <c r="R723" s="66">
        <v>96</v>
      </c>
      <c r="S723" s="66">
        <v>16</v>
      </c>
      <c r="T723" s="18">
        <v>0</v>
      </c>
      <c r="U723" s="18">
        <f t="shared" si="91"/>
        <v>9745</v>
      </c>
      <c r="V723" s="66">
        <v>172</v>
      </c>
      <c r="W723" s="66">
        <v>96</v>
      </c>
      <c r="X723" s="18">
        <v>0</v>
      </c>
      <c r="Y723" s="18">
        <f t="shared" si="92"/>
        <v>9745</v>
      </c>
      <c r="Z723" s="66">
        <v>641</v>
      </c>
      <c r="AA723" s="66">
        <v>300</v>
      </c>
      <c r="AB723" s="18">
        <v>0</v>
      </c>
      <c r="AC723" s="10">
        <f t="shared" si="93"/>
        <v>9745</v>
      </c>
      <c r="AE723">
        <v>56</v>
      </c>
      <c r="AF723">
        <f t="shared" si="88"/>
        <v>0</v>
      </c>
    </row>
    <row r="724" spans="1:32">
      <c r="A724" s="17">
        <v>718</v>
      </c>
      <c r="B724" s="18" t="s">
        <v>1620</v>
      </c>
      <c r="C724" s="7" t="s">
        <v>1435</v>
      </c>
      <c r="D724" s="18" t="s">
        <v>27</v>
      </c>
      <c r="E724" s="18">
        <v>6203</v>
      </c>
      <c r="F724" s="18">
        <v>40</v>
      </c>
      <c r="G724" s="18">
        <v>0</v>
      </c>
      <c r="H724" s="18">
        <v>0</v>
      </c>
      <c r="I724" s="18">
        <f t="shared" si="87"/>
        <v>40</v>
      </c>
      <c r="J724" s="18">
        <v>0</v>
      </c>
      <c r="K724" s="66">
        <v>80</v>
      </c>
      <c r="L724" s="18">
        <v>0</v>
      </c>
      <c r="M724" s="18">
        <f t="shared" si="89"/>
        <v>0</v>
      </c>
      <c r="N724" s="66">
        <v>98</v>
      </c>
      <c r="O724" s="66">
        <v>175</v>
      </c>
      <c r="P724" s="18">
        <v>0</v>
      </c>
      <c r="Q724" s="18">
        <f t="shared" si="90"/>
        <v>0</v>
      </c>
      <c r="R724" s="66">
        <v>85</v>
      </c>
      <c r="S724" s="66">
        <v>16</v>
      </c>
      <c r="T724" s="18">
        <v>0</v>
      </c>
      <c r="U724" s="18">
        <f t="shared" si="91"/>
        <v>6203</v>
      </c>
      <c r="V724" s="66">
        <v>191</v>
      </c>
      <c r="W724" s="66">
        <v>96</v>
      </c>
      <c r="X724" s="18">
        <v>0</v>
      </c>
      <c r="Y724" s="18">
        <f t="shared" si="92"/>
        <v>6203</v>
      </c>
      <c r="Z724" s="66">
        <v>821</v>
      </c>
      <c r="AA724" s="66">
        <v>300</v>
      </c>
      <c r="AB724" s="18">
        <v>0</v>
      </c>
      <c r="AC724" s="10">
        <f t="shared" si="93"/>
        <v>6203</v>
      </c>
      <c r="AE724">
        <v>40</v>
      </c>
      <c r="AF724">
        <f t="shared" si="88"/>
        <v>0</v>
      </c>
    </row>
    <row r="725" spans="1:32">
      <c r="A725" s="17">
        <v>719</v>
      </c>
      <c r="B725" s="18" t="s">
        <v>1620</v>
      </c>
      <c r="C725" s="7" t="s">
        <v>1436</v>
      </c>
      <c r="D725" s="18" t="s">
        <v>27</v>
      </c>
      <c r="E725" s="18">
        <v>6715</v>
      </c>
      <c r="F725" s="18">
        <v>26</v>
      </c>
      <c r="G725" s="18">
        <v>0</v>
      </c>
      <c r="H725" s="18">
        <v>0</v>
      </c>
      <c r="I725" s="18">
        <f t="shared" si="87"/>
        <v>26</v>
      </c>
      <c r="J725" s="18">
        <v>0</v>
      </c>
      <c r="K725" s="66">
        <v>80</v>
      </c>
      <c r="L725" s="18">
        <v>0</v>
      </c>
      <c r="M725" s="18">
        <f t="shared" si="89"/>
        <v>0</v>
      </c>
      <c r="N725" s="66">
        <v>75</v>
      </c>
      <c r="O725" s="66">
        <v>175</v>
      </c>
      <c r="P725" s="18">
        <v>0</v>
      </c>
      <c r="Q725" s="18">
        <f t="shared" si="90"/>
        <v>0</v>
      </c>
      <c r="R725" s="66">
        <v>37</v>
      </c>
      <c r="S725" s="66">
        <v>16</v>
      </c>
      <c r="T725" s="18">
        <v>0</v>
      </c>
      <c r="U725" s="18">
        <f t="shared" si="91"/>
        <v>6715</v>
      </c>
      <c r="V725" s="66">
        <v>72</v>
      </c>
      <c r="W725" s="66">
        <v>96</v>
      </c>
      <c r="X725" s="18">
        <v>0</v>
      </c>
      <c r="Y725" s="18">
        <f t="shared" si="92"/>
        <v>0</v>
      </c>
      <c r="Z725" s="66">
        <v>371</v>
      </c>
      <c r="AA725" s="66">
        <v>300</v>
      </c>
      <c r="AB725" s="18">
        <v>0</v>
      </c>
      <c r="AC725" s="10">
        <f t="shared" si="93"/>
        <v>6715</v>
      </c>
      <c r="AE725">
        <v>26</v>
      </c>
      <c r="AF725">
        <f t="shared" si="88"/>
        <v>0</v>
      </c>
    </row>
    <row r="726" spans="1:32">
      <c r="A726" s="17">
        <v>720</v>
      </c>
      <c r="B726" s="18" t="s">
        <v>1620</v>
      </c>
      <c r="C726" s="7" t="s">
        <v>1437</v>
      </c>
      <c r="D726" s="18" t="s">
        <v>27</v>
      </c>
      <c r="E726" s="18">
        <v>6365</v>
      </c>
      <c r="F726" s="18">
        <v>36</v>
      </c>
      <c r="G726" s="18">
        <v>0</v>
      </c>
      <c r="H726" s="18">
        <v>0</v>
      </c>
      <c r="I726" s="18">
        <f t="shared" si="87"/>
        <v>36</v>
      </c>
      <c r="J726" s="18">
        <v>0</v>
      </c>
      <c r="K726" s="66">
        <v>80</v>
      </c>
      <c r="L726" s="18">
        <v>0</v>
      </c>
      <c r="M726" s="18">
        <f t="shared" si="89"/>
        <v>0</v>
      </c>
      <c r="N726" s="66">
        <v>80</v>
      </c>
      <c r="O726" s="66">
        <v>175</v>
      </c>
      <c r="P726" s="18">
        <v>0</v>
      </c>
      <c r="Q726" s="18">
        <f t="shared" si="90"/>
        <v>0</v>
      </c>
      <c r="R726" s="66">
        <v>43</v>
      </c>
      <c r="S726" s="66">
        <v>16</v>
      </c>
      <c r="T726" s="18">
        <v>0</v>
      </c>
      <c r="U726" s="18">
        <f t="shared" si="91"/>
        <v>6365</v>
      </c>
      <c r="V726" s="66">
        <v>91</v>
      </c>
      <c r="W726" s="66">
        <v>96</v>
      </c>
      <c r="X726" s="18">
        <v>0</v>
      </c>
      <c r="Y726" s="18">
        <f t="shared" si="92"/>
        <v>0</v>
      </c>
      <c r="Z726" s="66">
        <v>479</v>
      </c>
      <c r="AA726" s="66">
        <v>300</v>
      </c>
      <c r="AB726" s="18">
        <v>0</v>
      </c>
      <c r="AC726" s="10">
        <f t="shared" si="93"/>
        <v>6365</v>
      </c>
      <c r="AE726">
        <v>36</v>
      </c>
      <c r="AF726">
        <f t="shared" si="88"/>
        <v>0</v>
      </c>
    </row>
    <row r="727" spans="1:32">
      <c r="A727" s="17">
        <v>721</v>
      </c>
      <c r="B727" s="18" t="s">
        <v>1620</v>
      </c>
      <c r="C727" s="7" t="s">
        <v>1438</v>
      </c>
      <c r="D727" s="18" t="s">
        <v>27</v>
      </c>
      <c r="E727" s="18">
        <v>5637</v>
      </c>
      <c r="F727" s="18">
        <v>38</v>
      </c>
      <c r="G727" s="18">
        <v>0</v>
      </c>
      <c r="H727" s="18">
        <v>0</v>
      </c>
      <c r="I727" s="18">
        <f t="shared" si="87"/>
        <v>38</v>
      </c>
      <c r="J727" s="18">
        <v>0</v>
      </c>
      <c r="K727" s="66">
        <v>80</v>
      </c>
      <c r="L727" s="18">
        <v>0</v>
      </c>
      <c r="M727" s="18">
        <f t="shared" si="89"/>
        <v>0</v>
      </c>
      <c r="N727" s="66">
        <v>85</v>
      </c>
      <c r="O727" s="66">
        <v>175</v>
      </c>
      <c r="P727" s="18">
        <v>0</v>
      </c>
      <c r="Q727" s="18">
        <f t="shared" si="90"/>
        <v>0</v>
      </c>
      <c r="R727" s="66">
        <v>61</v>
      </c>
      <c r="S727" s="66">
        <v>16</v>
      </c>
      <c r="T727" s="18">
        <v>0</v>
      </c>
      <c r="U727" s="18">
        <f t="shared" si="91"/>
        <v>5637</v>
      </c>
      <c r="V727" s="66">
        <v>118</v>
      </c>
      <c r="W727" s="66">
        <v>96</v>
      </c>
      <c r="X727" s="18">
        <v>0</v>
      </c>
      <c r="Y727" s="18">
        <f t="shared" si="92"/>
        <v>5637</v>
      </c>
      <c r="Z727" s="66">
        <v>504</v>
      </c>
      <c r="AA727" s="66">
        <v>300</v>
      </c>
      <c r="AB727" s="18">
        <v>0</v>
      </c>
      <c r="AC727" s="10">
        <f t="shared" si="93"/>
        <v>5637</v>
      </c>
      <c r="AE727">
        <v>38</v>
      </c>
      <c r="AF727">
        <f t="shared" si="88"/>
        <v>0</v>
      </c>
    </row>
    <row r="728" spans="1:32">
      <c r="A728" s="17">
        <v>722</v>
      </c>
      <c r="B728" s="18" t="s">
        <v>1620</v>
      </c>
      <c r="C728" s="7" t="s">
        <v>1439</v>
      </c>
      <c r="D728" s="18" t="s">
        <v>27</v>
      </c>
      <c r="E728" s="18">
        <v>8124</v>
      </c>
      <c r="F728" s="18">
        <v>18</v>
      </c>
      <c r="G728" s="18">
        <v>0</v>
      </c>
      <c r="H728" s="18">
        <v>0</v>
      </c>
      <c r="I728" s="18">
        <f t="shared" si="87"/>
        <v>18</v>
      </c>
      <c r="J728" s="18">
        <v>0</v>
      </c>
      <c r="K728" s="66">
        <v>80</v>
      </c>
      <c r="L728" s="18">
        <v>0</v>
      </c>
      <c r="M728" s="18">
        <f t="shared" si="89"/>
        <v>0</v>
      </c>
      <c r="N728" s="66">
        <v>124</v>
      </c>
      <c r="O728" s="66">
        <v>175</v>
      </c>
      <c r="P728" s="18">
        <v>0</v>
      </c>
      <c r="Q728" s="18">
        <f t="shared" si="90"/>
        <v>0</v>
      </c>
      <c r="R728" s="66">
        <v>31</v>
      </c>
      <c r="S728" s="66">
        <v>16</v>
      </c>
      <c r="T728" s="18">
        <v>0</v>
      </c>
      <c r="U728" s="18">
        <f t="shared" si="91"/>
        <v>8124</v>
      </c>
      <c r="V728" s="66">
        <v>48</v>
      </c>
      <c r="W728" s="66">
        <v>96</v>
      </c>
      <c r="X728" s="18">
        <v>0</v>
      </c>
      <c r="Y728" s="18">
        <f t="shared" si="92"/>
        <v>0</v>
      </c>
      <c r="Z728" s="66">
        <v>503</v>
      </c>
      <c r="AA728" s="66">
        <v>300</v>
      </c>
      <c r="AB728" s="18">
        <v>0</v>
      </c>
      <c r="AC728" s="10">
        <f t="shared" si="93"/>
        <v>8124</v>
      </c>
      <c r="AE728">
        <v>18</v>
      </c>
      <c r="AF728">
        <f t="shared" si="88"/>
        <v>0</v>
      </c>
    </row>
    <row r="729" spans="1:32">
      <c r="A729" s="17">
        <v>723</v>
      </c>
      <c r="B729" s="18" t="s">
        <v>1620</v>
      </c>
      <c r="C729" s="7" t="s">
        <v>1440</v>
      </c>
      <c r="D729" s="18" t="s">
        <v>27</v>
      </c>
      <c r="E729" s="18">
        <v>3603</v>
      </c>
      <c r="F729" s="18">
        <v>8</v>
      </c>
      <c r="G729" s="18">
        <v>0</v>
      </c>
      <c r="H729" s="18">
        <v>0</v>
      </c>
      <c r="I729" s="18">
        <f t="shared" si="87"/>
        <v>8</v>
      </c>
      <c r="J729" s="18">
        <v>0</v>
      </c>
      <c r="K729" s="66">
        <v>80</v>
      </c>
      <c r="L729" s="18">
        <v>0</v>
      </c>
      <c r="M729" s="18">
        <f t="shared" si="89"/>
        <v>0</v>
      </c>
      <c r="N729" s="66">
        <v>52</v>
      </c>
      <c r="O729" s="66">
        <v>175</v>
      </c>
      <c r="P729" s="18">
        <v>0</v>
      </c>
      <c r="Q729" s="18">
        <f t="shared" si="90"/>
        <v>0</v>
      </c>
      <c r="R729" s="66">
        <v>17</v>
      </c>
      <c r="S729" s="66">
        <v>16</v>
      </c>
      <c r="T729" s="18">
        <v>0</v>
      </c>
      <c r="U729" s="18">
        <f t="shared" si="91"/>
        <v>3603</v>
      </c>
      <c r="V729" s="66">
        <v>42</v>
      </c>
      <c r="W729" s="66">
        <v>96</v>
      </c>
      <c r="X729" s="18">
        <v>0</v>
      </c>
      <c r="Y729" s="18">
        <f t="shared" si="92"/>
        <v>0</v>
      </c>
      <c r="Z729" s="66">
        <v>445</v>
      </c>
      <c r="AA729" s="66">
        <v>300</v>
      </c>
      <c r="AB729" s="18">
        <v>0</v>
      </c>
      <c r="AC729" s="10">
        <f t="shared" si="93"/>
        <v>3603</v>
      </c>
      <c r="AE729">
        <v>8</v>
      </c>
      <c r="AF729">
        <f t="shared" si="88"/>
        <v>0</v>
      </c>
    </row>
    <row r="730" spans="1:32">
      <c r="A730" s="17">
        <v>724</v>
      </c>
      <c r="B730" s="18" t="s">
        <v>1620</v>
      </c>
      <c r="C730" s="7" t="s">
        <v>1441</v>
      </c>
      <c r="D730" s="18" t="s">
        <v>27</v>
      </c>
      <c r="E730" s="18">
        <v>6782</v>
      </c>
      <c r="F730" s="18">
        <v>23</v>
      </c>
      <c r="G730" s="18">
        <v>0</v>
      </c>
      <c r="H730" s="18">
        <v>0</v>
      </c>
      <c r="I730" s="18">
        <f t="shared" si="87"/>
        <v>22</v>
      </c>
      <c r="J730" s="18">
        <v>1</v>
      </c>
      <c r="K730" s="66">
        <v>80</v>
      </c>
      <c r="L730" s="18">
        <v>0</v>
      </c>
      <c r="M730" s="18">
        <f t="shared" si="89"/>
        <v>0</v>
      </c>
      <c r="N730" s="66">
        <v>117</v>
      </c>
      <c r="O730" s="66">
        <v>175</v>
      </c>
      <c r="P730" s="18">
        <v>0</v>
      </c>
      <c r="Q730" s="18">
        <f t="shared" si="90"/>
        <v>0</v>
      </c>
      <c r="R730" s="66">
        <v>34</v>
      </c>
      <c r="S730" s="66">
        <v>16</v>
      </c>
      <c r="T730" s="18">
        <v>0</v>
      </c>
      <c r="U730" s="18">
        <f t="shared" si="91"/>
        <v>6782</v>
      </c>
      <c r="V730" s="66">
        <v>64</v>
      </c>
      <c r="W730" s="66">
        <v>96</v>
      </c>
      <c r="X730" s="18">
        <v>0</v>
      </c>
      <c r="Y730" s="18">
        <f t="shared" si="92"/>
        <v>0</v>
      </c>
      <c r="Z730" s="66">
        <v>685</v>
      </c>
      <c r="AA730" s="66">
        <v>300</v>
      </c>
      <c r="AB730" s="18">
        <v>0</v>
      </c>
      <c r="AC730" s="10">
        <f t="shared" si="93"/>
        <v>6782</v>
      </c>
      <c r="AE730">
        <v>23</v>
      </c>
      <c r="AF730">
        <f t="shared" si="88"/>
        <v>0</v>
      </c>
    </row>
    <row r="731" spans="1:32">
      <c r="A731" s="17">
        <v>725</v>
      </c>
      <c r="B731" s="18" t="s">
        <v>1620</v>
      </c>
      <c r="C731" s="7" t="s">
        <v>1442</v>
      </c>
      <c r="D731" s="18" t="s">
        <v>27</v>
      </c>
      <c r="E731" s="18">
        <v>6060</v>
      </c>
      <c r="F731" s="18">
        <v>7</v>
      </c>
      <c r="G731" s="18">
        <v>0</v>
      </c>
      <c r="H731" s="18">
        <v>0</v>
      </c>
      <c r="I731" s="18">
        <f t="shared" si="87"/>
        <v>7</v>
      </c>
      <c r="J731" s="18">
        <v>0</v>
      </c>
      <c r="K731" s="66">
        <v>80</v>
      </c>
      <c r="L731" s="18">
        <v>0</v>
      </c>
      <c r="M731" s="18">
        <f t="shared" si="89"/>
        <v>0</v>
      </c>
      <c r="N731" s="66">
        <v>59</v>
      </c>
      <c r="O731" s="66">
        <v>175</v>
      </c>
      <c r="P731" s="18">
        <v>0</v>
      </c>
      <c r="Q731" s="18">
        <f t="shared" si="90"/>
        <v>0</v>
      </c>
      <c r="R731" s="66">
        <v>14</v>
      </c>
      <c r="S731" s="66">
        <v>16</v>
      </c>
      <c r="T731" s="18">
        <v>0</v>
      </c>
      <c r="U731" s="18">
        <f t="shared" si="91"/>
        <v>0</v>
      </c>
      <c r="V731" s="66">
        <v>30</v>
      </c>
      <c r="W731" s="66">
        <v>96</v>
      </c>
      <c r="X731" s="18">
        <v>0</v>
      </c>
      <c r="Y731" s="18">
        <f t="shared" si="92"/>
        <v>0</v>
      </c>
      <c r="Z731" s="66">
        <v>526</v>
      </c>
      <c r="AA731" s="66">
        <v>300</v>
      </c>
      <c r="AB731" s="18">
        <v>0</v>
      </c>
      <c r="AC731" s="10">
        <f t="shared" si="93"/>
        <v>6060</v>
      </c>
      <c r="AE731">
        <v>7</v>
      </c>
      <c r="AF731">
        <f t="shared" si="88"/>
        <v>0</v>
      </c>
    </row>
    <row r="732" spans="1:32">
      <c r="A732" s="17">
        <v>726</v>
      </c>
      <c r="B732" s="18" t="s">
        <v>1620</v>
      </c>
      <c r="C732" s="7" t="s">
        <v>814</v>
      </c>
      <c r="D732" s="18" t="s">
        <v>27</v>
      </c>
      <c r="E732" s="18">
        <v>6594</v>
      </c>
      <c r="F732" s="18">
        <v>9</v>
      </c>
      <c r="G732" s="18">
        <v>0</v>
      </c>
      <c r="H732" s="18">
        <v>0</v>
      </c>
      <c r="I732" s="18">
        <f t="shared" si="87"/>
        <v>9</v>
      </c>
      <c r="J732" s="18">
        <v>0</v>
      </c>
      <c r="K732" s="66">
        <v>80</v>
      </c>
      <c r="L732" s="18">
        <v>0</v>
      </c>
      <c r="M732" s="18">
        <f t="shared" si="89"/>
        <v>0</v>
      </c>
      <c r="N732" s="66">
        <v>63</v>
      </c>
      <c r="O732" s="66">
        <v>175</v>
      </c>
      <c r="P732" s="18">
        <v>0</v>
      </c>
      <c r="Q732" s="18">
        <f t="shared" si="90"/>
        <v>0</v>
      </c>
      <c r="R732" s="66">
        <v>18</v>
      </c>
      <c r="S732" s="66">
        <v>16</v>
      </c>
      <c r="T732" s="18">
        <v>0</v>
      </c>
      <c r="U732" s="18">
        <f t="shared" si="91"/>
        <v>6594</v>
      </c>
      <c r="V732" s="66">
        <v>39</v>
      </c>
      <c r="W732" s="66">
        <v>96</v>
      </c>
      <c r="X732" s="18">
        <v>0</v>
      </c>
      <c r="Y732" s="18">
        <f t="shared" si="92"/>
        <v>0</v>
      </c>
      <c r="Z732" s="66">
        <v>243</v>
      </c>
      <c r="AA732" s="66">
        <v>300</v>
      </c>
      <c r="AB732" s="18">
        <v>0</v>
      </c>
      <c r="AC732" s="10">
        <f t="shared" si="93"/>
        <v>0</v>
      </c>
      <c r="AE732">
        <v>9</v>
      </c>
      <c r="AF732">
        <f t="shared" si="88"/>
        <v>0</v>
      </c>
    </row>
    <row r="733" spans="1:32">
      <c r="A733" s="17">
        <v>727</v>
      </c>
      <c r="B733" s="18" t="s">
        <v>1620</v>
      </c>
      <c r="C733" s="7" t="s">
        <v>1443</v>
      </c>
      <c r="D733" s="18" t="s">
        <v>27</v>
      </c>
      <c r="E733" s="18">
        <v>3891</v>
      </c>
      <c r="F733" s="18">
        <v>4</v>
      </c>
      <c r="G733" s="18">
        <v>0</v>
      </c>
      <c r="H733" s="18">
        <v>0</v>
      </c>
      <c r="I733" s="18">
        <f t="shared" si="87"/>
        <v>4</v>
      </c>
      <c r="J733" s="18">
        <v>0</v>
      </c>
      <c r="K733" s="66">
        <v>80</v>
      </c>
      <c r="L733" s="18">
        <v>0</v>
      </c>
      <c r="M733" s="18">
        <f t="shared" si="89"/>
        <v>0</v>
      </c>
      <c r="N733" s="66">
        <v>49</v>
      </c>
      <c r="O733" s="66">
        <v>175</v>
      </c>
      <c r="P733" s="18">
        <v>0</v>
      </c>
      <c r="Q733" s="18">
        <f t="shared" si="90"/>
        <v>0</v>
      </c>
      <c r="R733" s="66">
        <v>21</v>
      </c>
      <c r="S733" s="66">
        <v>16</v>
      </c>
      <c r="T733" s="18">
        <v>0</v>
      </c>
      <c r="U733" s="18">
        <f t="shared" si="91"/>
        <v>3891</v>
      </c>
      <c r="V733" s="66">
        <v>41</v>
      </c>
      <c r="W733" s="66">
        <v>96</v>
      </c>
      <c r="X733" s="18">
        <v>0</v>
      </c>
      <c r="Y733" s="18">
        <f t="shared" si="92"/>
        <v>0</v>
      </c>
      <c r="Z733" s="66">
        <v>206</v>
      </c>
      <c r="AA733" s="66">
        <v>300</v>
      </c>
      <c r="AB733" s="18">
        <v>0</v>
      </c>
      <c r="AC733" s="10">
        <f t="shared" si="93"/>
        <v>0</v>
      </c>
      <c r="AE733">
        <v>4</v>
      </c>
      <c r="AF733">
        <f t="shared" si="88"/>
        <v>0</v>
      </c>
    </row>
    <row r="734" spans="1:32">
      <c r="A734" s="17">
        <v>728</v>
      </c>
      <c r="B734" s="18" t="s">
        <v>1620</v>
      </c>
      <c r="C734" s="7" t="s">
        <v>1444</v>
      </c>
      <c r="D734" s="18" t="s">
        <v>27</v>
      </c>
      <c r="E734" s="18">
        <v>5536</v>
      </c>
      <c r="F734" s="18">
        <v>5</v>
      </c>
      <c r="G734" s="18">
        <v>0</v>
      </c>
      <c r="H734" s="18">
        <v>0</v>
      </c>
      <c r="I734" s="18">
        <f t="shared" si="87"/>
        <v>5</v>
      </c>
      <c r="J734" s="18">
        <v>0</v>
      </c>
      <c r="K734" s="66">
        <v>80</v>
      </c>
      <c r="L734" s="18">
        <v>0</v>
      </c>
      <c r="M734" s="18">
        <f t="shared" si="89"/>
        <v>0</v>
      </c>
      <c r="N734" s="66">
        <v>58</v>
      </c>
      <c r="O734" s="66">
        <v>175</v>
      </c>
      <c r="P734" s="18">
        <v>0</v>
      </c>
      <c r="Q734" s="18">
        <f t="shared" si="90"/>
        <v>0</v>
      </c>
      <c r="R734" s="66">
        <v>12</v>
      </c>
      <c r="S734" s="66">
        <v>16</v>
      </c>
      <c r="T734" s="18">
        <v>0</v>
      </c>
      <c r="U734" s="18">
        <f t="shared" si="91"/>
        <v>0</v>
      </c>
      <c r="V734" s="66">
        <v>36</v>
      </c>
      <c r="W734" s="66">
        <v>96</v>
      </c>
      <c r="X734" s="18">
        <v>0</v>
      </c>
      <c r="Y734" s="18">
        <f t="shared" si="92"/>
        <v>0</v>
      </c>
      <c r="Z734" s="66">
        <v>183</v>
      </c>
      <c r="AA734" s="66">
        <v>300</v>
      </c>
      <c r="AB734" s="18">
        <v>0</v>
      </c>
      <c r="AC734" s="10">
        <f t="shared" si="93"/>
        <v>0</v>
      </c>
      <c r="AE734">
        <v>5</v>
      </c>
      <c r="AF734">
        <f t="shared" si="88"/>
        <v>0</v>
      </c>
    </row>
    <row r="735" spans="1:32">
      <c r="A735" s="17">
        <v>729</v>
      </c>
      <c r="B735" s="18" t="s">
        <v>1620</v>
      </c>
      <c r="C735" s="7" t="s">
        <v>1445</v>
      </c>
      <c r="D735" s="18" t="s">
        <v>27</v>
      </c>
      <c r="E735" s="18">
        <v>3833</v>
      </c>
      <c r="F735" s="18">
        <v>23</v>
      </c>
      <c r="G735" s="18">
        <v>0</v>
      </c>
      <c r="H735" s="18">
        <v>0</v>
      </c>
      <c r="I735" s="18">
        <f t="shared" si="87"/>
        <v>23</v>
      </c>
      <c r="J735" s="18">
        <v>0</v>
      </c>
      <c r="K735" s="66">
        <v>80</v>
      </c>
      <c r="L735" s="18">
        <v>0</v>
      </c>
      <c r="M735" s="18">
        <f t="shared" si="89"/>
        <v>0</v>
      </c>
      <c r="N735" s="66">
        <v>94</v>
      </c>
      <c r="O735" s="66">
        <v>175</v>
      </c>
      <c r="P735" s="18">
        <v>0</v>
      </c>
      <c r="Q735" s="18">
        <f t="shared" si="90"/>
        <v>0</v>
      </c>
      <c r="R735" s="66">
        <v>19</v>
      </c>
      <c r="S735" s="66">
        <v>16</v>
      </c>
      <c r="T735" s="18">
        <v>0</v>
      </c>
      <c r="U735" s="18">
        <f t="shared" si="91"/>
        <v>3833</v>
      </c>
      <c r="V735" s="66">
        <v>28</v>
      </c>
      <c r="W735" s="66">
        <v>96</v>
      </c>
      <c r="X735" s="18">
        <v>0</v>
      </c>
      <c r="Y735" s="18">
        <f t="shared" si="92"/>
        <v>0</v>
      </c>
      <c r="Z735" s="66">
        <v>321</v>
      </c>
      <c r="AA735" s="66">
        <v>300</v>
      </c>
      <c r="AB735" s="18">
        <v>0</v>
      </c>
      <c r="AC735" s="10">
        <f t="shared" si="93"/>
        <v>3833</v>
      </c>
      <c r="AE735">
        <v>23</v>
      </c>
      <c r="AF735">
        <f t="shared" si="88"/>
        <v>0</v>
      </c>
    </row>
    <row r="736" spans="1:32">
      <c r="A736" s="17">
        <v>730</v>
      </c>
      <c r="B736" s="18" t="s">
        <v>1620</v>
      </c>
      <c r="C736" s="7" t="s">
        <v>1446</v>
      </c>
      <c r="D736" s="18" t="s">
        <v>27</v>
      </c>
      <c r="E736" s="18">
        <v>7240</v>
      </c>
      <c r="F736" s="18">
        <v>322</v>
      </c>
      <c r="G736" s="18">
        <v>0</v>
      </c>
      <c r="H736" s="18">
        <v>0</v>
      </c>
      <c r="I736" s="18">
        <f t="shared" si="87"/>
        <v>322</v>
      </c>
      <c r="J736" s="18">
        <v>0</v>
      </c>
      <c r="K736" s="66">
        <v>80</v>
      </c>
      <c r="L736" s="18">
        <v>0</v>
      </c>
      <c r="M736" s="18">
        <f t="shared" si="89"/>
        <v>7240</v>
      </c>
      <c r="N736" s="66">
        <v>359</v>
      </c>
      <c r="O736" s="66">
        <v>175</v>
      </c>
      <c r="P736" s="18">
        <v>0</v>
      </c>
      <c r="Q736" s="18">
        <f t="shared" si="90"/>
        <v>7240</v>
      </c>
      <c r="R736" s="66">
        <v>123</v>
      </c>
      <c r="S736" s="66">
        <v>16</v>
      </c>
      <c r="T736" s="18">
        <v>0</v>
      </c>
      <c r="U736" s="18">
        <f t="shared" si="91"/>
        <v>7240</v>
      </c>
      <c r="V736" s="66">
        <v>162</v>
      </c>
      <c r="W736" s="66">
        <v>96</v>
      </c>
      <c r="X736" s="18">
        <v>0</v>
      </c>
      <c r="Y736" s="18">
        <f t="shared" si="92"/>
        <v>7240</v>
      </c>
      <c r="Z736" s="66">
        <v>1162</v>
      </c>
      <c r="AA736" s="66">
        <v>300</v>
      </c>
      <c r="AB736" s="18">
        <v>0</v>
      </c>
      <c r="AC736" s="10">
        <f t="shared" si="93"/>
        <v>7240</v>
      </c>
      <c r="AE736">
        <v>322</v>
      </c>
      <c r="AF736">
        <f t="shared" si="88"/>
        <v>0</v>
      </c>
    </row>
    <row r="737" spans="1:32">
      <c r="A737" s="17">
        <v>731</v>
      </c>
      <c r="B737" s="18" t="s">
        <v>1620</v>
      </c>
      <c r="C737" s="7" t="s">
        <v>1447</v>
      </c>
      <c r="D737" s="18" t="s">
        <v>27</v>
      </c>
      <c r="E737" s="18">
        <v>4972</v>
      </c>
      <c r="F737" s="18">
        <v>351</v>
      </c>
      <c r="G737" s="18">
        <v>0</v>
      </c>
      <c r="H737" s="18">
        <v>0</v>
      </c>
      <c r="I737" s="18">
        <f t="shared" si="87"/>
        <v>351</v>
      </c>
      <c r="J737" s="18">
        <v>0</v>
      </c>
      <c r="K737" s="66">
        <v>80</v>
      </c>
      <c r="L737" s="18">
        <v>0</v>
      </c>
      <c r="M737" s="18">
        <f t="shared" si="89"/>
        <v>4972</v>
      </c>
      <c r="N737" s="66">
        <v>376</v>
      </c>
      <c r="O737" s="66">
        <v>175</v>
      </c>
      <c r="P737" s="18">
        <v>0</v>
      </c>
      <c r="Q737" s="18">
        <f t="shared" si="90"/>
        <v>4972</v>
      </c>
      <c r="R737" s="66">
        <v>111</v>
      </c>
      <c r="S737" s="66">
        <v>16</v>
      </c>
      <c r="T737" s="18">
        <v>0</v>
      </c>
      <c r="U737" s="18">
        <f t="shared" si="91"/>
        <v>4972</v>
      </c>
      <c r="V737" s="66">
        <v>138</v>
      </c>
      <c r="W737" s="66">
        <v>96</v>
      </c>
      <c r="X737" s="18">
        <v>0</v>
      </c>
      <c r="Y737" s="18">
        <f t="shared" si="92"/>
        <v>4972</v>
      </c>
      <c r="Z737" s="66">
        <v>825</v>
      </c>
      <c r="AA737" s="66">
        <v>300</v>
      </c>
      <c r="AB737" s="18">
        <v>0</v>
      </c>
      <c r="AC737" s="10">
        <f t="shared" si="93"/>
        <v>4972</v>
      </c>
      <c r="AE737">
        <v>351</v>
      </c>
      <c r="AF737">
        <f t="shared" si="88"/>
        <v>0</v>
      </c>
    </row>
    <row r="738" spans="1:32">
      <c r="A738" s="17">
        <v>732</v>
      </c>
      <c r="B738" s="18" t="s">
        <v>1620</v>
      </c>
      <c r="C738" s="7" t="s">
        <v>1448</v>
      </c>
      <c r="D738" s="18" t="s">
        <v>27</v>
      </c>
      <c r="E738" s="18">
        <v>10458</v>
      </c>
      <c r="F738" s="18">
        <v>387</v>
      </c>
      <c r="G738" s="18">
        <v>0</v>
      </c>
      <c r="H738" s="18">
        <v>0</v>
      </c>
      <c r="I738" s="18">
        <f t="shared" si="87"/>
        <v>387</v>
      </c>
      <c r="J738" s="18">
        <v>0</v>
      </c>
      <c r="K738" s="66">
        <v>80</v>
      </c>
      <c r="L738" s="18">
        <v>0</v>
      </c>
      <c r="M738" s="18">
        <f t="shared" si="89"/>
        <v>10458</v>
      </c>
      <c r="N738" s="66">
        <v>427</v>
      </c>
      <c r="O738" s="66">
        <v>175</v>
      </c>
      <c r="P738" s="18">
        <v>0</v>
      </c>
      <c r="Q738" s="18">
        <f t="shared" si="90"/>
        <v>10458</v>
      </c>
      <c r="R738" s="66">
        <v>167</v>
      </c>
      <c r="S738" s="66">
        <v>16</v>
      </c>
      <c r="T738" s="18">
        <v>0</v>
      </c>
      <c r="U738" s="18">
        <f t="shared" si="91"/>
        <v>10458</v>
      </c>
      <c r="V738" s="66">
        <v>270</v>
      </c>
      <c r="W738" s="66">
        <v>96</v>
      </c>
      <c r="X738" s="18">
        <v>0</v>
      </c>
      <c r="Y738" s="18">
        <f t="shared" si="92"/>
        <v>10458</v>
      </c>
      <c r="Z738" s="66">
        <v>617</v>
      </c>
      <c r="AA738" s="66">
        <v>300</v>
      </c>
      <c r="AB738" s="18">
        <v>0</v>
      </c>
      <c r="AC738" s="10">
        <f t="shared" si="93"/>
        <v>10458</v>
      </c>
      <c r="AE738">
        <v>387</v>
      </c>
      <c r="AF738">
        <f t="shared" si="88"/>
        <v>0</v>
      </c>
    </row>
    <row r="739" spans="1:32">
      <c r="A739" s="17">
        <v>733</v>
      </c>
      <c r="B739" s="18" t="s">
        <v>1620</v>
      </c>
      <c r="C739" s="7" t="s">
        <v>1449</v>
      </c>
      <c r="D739" s="18" t="s">
        <v>27</v>
      </c>
      <c r="E739" s="18">
        <v>5429</v>
      </c>
      <c r="F739" s="18">
        <v>40</v>
      </c>
      <c r="G739" s="18">
        <v>0</v>
      </c>
      <c r="H739" s="18">
        <v>0</v>
      </c>
      <c r="I739" s="18">
        <f t="shared" si="87"/>
        <v>40</v>
      </c>
      <c r="J739" s="18">
        <v>0</v>
      </c>
      <c r="K739" s="66">
        <v>80</v>
      </c>
      <c r="L739" s="18">
        <v>0</v>
      </c>
      <c r="M739" s="18">
        <f t="shared" si="89"/>
        <v>0</v>
      </c>
      <c r="N739" s="66">
        <v>105</v>
      </c>
      <c r="O739" s="66">
        <v>175</v>
      </c>
      <c r="P739" s="18">
        <v>0</v>
      </c>
      <c r="Q739" s="18">
        <f t="shared" si="90"/>
        <v>0</v>
      </c>
      <c r="R739" s="66">
        <v>347</v>
      </c>
      <c r="S739" s="66">
        <v>16</v>
      </c>
      <c r="T739" s="18">
        <v>0</v>
      </c>
      <c r="U739" s="18">
        <f t="shared" si="91"/>
        <v>5429</v>
      </c>
      <c r="V739" s="66">
        <v>387</v>
      </c>
      <c r="W739" s="66">
        <v>96</v>
      </c>
      <c r="X739" s="18">
        <v>0</v>
      </c>
      <c r="Y739" s="18">
        <f t="shared" si="92"/>
        <v>5429</v>
      </c>
      <c r="Z739" s="66">
        <v>566</v>
      </c>
      <c r="AA739" s="66">
        <v>300</v>
      </c>
      <c r="AB739" s="18">
        <v>0</v>
      </c>
      <c r="AC739" s="10">
        <f t="shared" si="93"/>
        <v>5429</v>
      </c>
      <c r="AE739">
        <v>40</v>
      </c>
      <c r="AF739">
        <f t="shared" si="88"/>
        <v>0</v>
      </c>
    </row>
    <row r="740" spans="1:32">
      <c r="A740" s="17">
        <v>734</v>
      </c>
      <c r="B740" s="18" t="s">
        <v>1620</v>
      </c>
      <c r="C740" s="7" t="s">
        <v>1450</v>
      </c>
      <c r="D740" s="18" t="s">
        <v>27</v>
      </c>
      <c r="E740" s="18">
        <v>8034</v>
      </c>
      <c r="F740" s="18">
        <v>38</v>
      </c>
      <c r="G740" s="18">
        <v>0</v>
      </c>
      <c r="H740" s="18">
        <v>0</v>
      </c>
      <c r="I740" s="18">
        <f t="shared" si="87"/>
        <v>38</v>
      </c>
      <c r="J740" s="18">
        <v>0</v>
      </c>
      <c r="K740" s="66">
        <v>80</v>
      </c>
      <c r="L740" s="18">
        <v>0</v>
      </c>
      <c r="M740" s="18">
        <f t="shared" si="89"/>
        <v>0</v>
      </c>
      <c r="N740" s="66">
        <v>65</v>
      </c>
      <c r="O740" s="66">
        <v>175</v>
      </c>
      <c r="P740" s="18">
        <v>0</v>
      </c>
      <c r="Q740" s="18">
        <f t="shared" si="90"/>
        <v>0</v>
      </c>
      <c r="R740" s="66">
        <v>318</v>
      </c>
      <c r="S740" s="66">
        <v>16</v>
      </c>
      <c r="T740" s="18">
        <v>0</v>
      </c>
      <c r="U740" s="18">
        <f t="shared" si="91"/>
        <v>8034</v>
      </c>
      <c r="V740" s="66">
        <v>352</v>
      </c>
      <c r="W740" s="66">
        <v>96</v>
      </c>
      <c r="X740" s="18">
        <v>0</v>
      </c>
      <c r="Y740" s="18">
        <f t="shared" si="92"/>
        <v>8034</v>
      </c>
      <c r="Z740" s="66">
        <v>728</v>
      </c>
      <c r="AA740" s="66">
        <v>300</v>
      </c>
      <c r="AB740" s="18">
        <v>0</v>
      </c>
      <c r="AC740" s="10">
        <f t="shared" si="93"/>
        <v>8034</v>
      </c>
      <c r="AE740">
        <v>38</v>
      </c>
      <c r="AF740">
        <f t="shared" si="88"/>
        <v>0</v>
      </c>
    </row>
    <row r="741" spans="1:32">
      <c r="A741" s="17">
        <v>735</v>
      </c>
      <c r="B741" s="18" t="s">
        <v>1621</v>
      </c>
      <c r="C741" s="7" t="s">
        <v>1065</v>
      </c>
      <c r="D741" s="18" t="s">
        <v>27</v>
      </c>
      <c r="E741" s="18">
        <v>1502</v>
      </c>
      <c r="F741" s="18">
        <v>86</v>
      </c>
      <c r="G741" s="18">
        <v>0</v>
      </c>
      <c r="H741" s="18">
        <v>0</v>
      </c>
      <c r="I741" s="18">
        <f t="shared" si="87"/>
        <v>86</v>
      </c>
      <c r="J741" s="18">
        <v>0</v>
      </c>
      <c r="K741" s="66">
        <v>80</v>
      </c>
      <c r="L741" s="18">
        <v>0</v>
      </c>
      <c r="M741" s="18">
        <f t="shared" si="89"/>
        <v>1502</v>
      </c>
      <c r="N741" s="66">
        <v>7</v>
      </c>
      <c r="O741" s="66">
        <v>175</v>
      </c>
      <c r="P741" s="18">
        <v>0</v>
      </c>
      <c r="Q741" s="18">
        <f t="shared" si="90"/>
        <v>0</v>
      </c>
      <c r="R741" s="66">
        <v>5</v>
      </c>
      <c r="S741" s="66">
        <v>16</v>
      </c>
      <c r="T741" s="18">
        <v>0</v>
      </c>
      <c r="U741" s="18">
        <f t="shared" si="91"/>
        <v>0</v>
      </c>
      <c r="V741" s="66">
        <v>18</v>
      </c>
      <c r="W741" s="66">
        <v>96</v>
      </c>
      <c r="X741" s="18">
        <v>0</v>
      </c>
      <c r="Y741" s="18">
        <f t="shared" si="92"/>
        <v>0</v>
      </c>
      <c r="Z741" s="66">
        <v>5</v>
      </c>
      <c r="AA741" s="66">
        <v>300</v>
      </c>
      <c r="AB741" s="18">
        <v>0</v>
      </c>
      <c r="AC741" s="10">
        <f t="shared" si="93"/>
        <v>0</v>
      </c>
      <c r="AE741">
        <v>86</v>
      </c>
      <c r="AF741">
        <f t="shared" si="88"/>
        <v>0</v>
      </c>
    </row>
    <row r="742" spans="1:32">
      <c r="A742" s="17">
        <v>736</v>
      </c>
      <c r="B742" s="18" t="s">
        <v>1621</v>
      </c>
      <c r="C742" s="7" t="s">
        <v>1451</v>
      </c>
      <c r="D742" s="18" t="s">
        <v>27</v>
      </c>
      <c r="E742" s="18">
        <v>5494</v>
      </c>
      <c r="F742" s="18">
        <v>220</v>
      </c>
      <c r="G742" s="18">
        <v>0</v>
      </c>
      <c r="H742" s="18">
        <v>0</v>
      </c>
      <c r="I742" s="18">
        <f t="shared" si="87"/>
        <v>219</v>
      </c>
      <c r="J742" s="18">
        <v>1</v>
      </c>
      <c r="K742" s="66">
        <v>80</v>
      </c>
      <c r="L742" s="18">
        <v>0</v>
      </c>
      <c r="M742" s="18">
        <f t="shared" si="89"/>
        <v>5494</v>
      </c>
      <c r="N742" s="66">
        <v>86</v>
      </c>
      <c r="O742" s="66">
        <v>175</v>
      </c>
      <c r="P742" s="18">
        <v>0</v>
      </c>
      <c r="Q742" s="18">
        <f t="shared" si="90"/>
        <v>0</v>
      </c>
      <c r="R742" s="66">
        <v>21</v>
      </c>
      <c r="S742" s="66">
        <v>16</v>
      </c>
      <c r="T742" s="18">
        <v>0</v>
      </c>
      <c r="U742" s="18">
        <f t="shared" si="91"/>
        <v>5494</v>
      </c>
      <c r="V742" s="66">
        <v>89</v>
      </c>
      <c r="W742" s="66">
        <v>96</v>
      </c>
      <c r="X742" s="18">
        <v>0</v>
      </c>
      <c r="Y742" s="18">
        <f t="shared" si="92"/>
        <v>0</v>
      </c>
      <c r="Z742" s="66">
        <v>33</v>
      </c>
      <c r="AA742" s="66">
        <v>300</v>
      </c>
      <c r="AB742" s="18">
        <v>0</v>
      </c>
      <c r="AC742" s="10">
        <f t="shared" si="93"/>
        <v>0</v>
      </c>
      <c r="AE742">
        <v>220</v>
      </c>
      <c r="AF742">
        <f t="shared" si="88"/>
        <v>0</v>
      </c>
    </row>
    <row r="743" spans="1:32">
      <c r="A743" s="17">
        <v>737</v>
      </c>
      <c r="B743" s="18" t="s">
        <v>1621</v>
      </c>
      <c r="C743" s="7" t="s">
        <v>1452</v>
      </c>
      <c r="D743" s="18" t="s">
        <v>27</v>
      </c>
      <c r="E743" s="18">
        <v>3127</v>
      </c>
      <c r="F743" s="18">
        <v>302</v>
      </c>
      <c r="G743" s="18">
        <v>0</v>
      </c>
      <c r="H743" s="18">
        <v>0</v>
      </c>
      <c r="I743" s="18">
        <f t="shared" si="87"/>
        <v>302</v>
      </c>
      <c r="J743" s="18">
        <v>0</v>
      </c>
      <c r="K743" s="66">
        <v>80</v>
      </c>
      <c r="L743" s="18">
        <v>0</v>
      </c>
      <c r="M743" s="18">
        <f t="shared" si="89"/>
        <v>3127</v>
      </c>
      <c r="N743" s="66">
        <v>23</v>
      </c>
      <c r="O743" s="66">
        <v>175</v>
      </c>
      <c r="P743" s="18">
        <v>0</v>
      </c>
      <c r="Q743" s="18">
        <f t="shared" si="90"/>
        <v>0</v>
      </c>
      <c r="R743" s="66">
        <v>6</v>
      </c>
      <c r="S743" s="66">
        <v>16</v>
      </c>
      <c r="T743" s="18">
        <v>0</v>
      </c>
      <c r="U743" s="18">
        <f t="shared" si="91"/>
        <v>0</v>
      </c>
      <c r="V743" s="66">
        <v>20</v>
      </c>
      <c r="W743" s="66">
        <v>96</v>
      </c>
      <c r="X743" s="18">
        <v>0</v>
      </c>
      <c r="Y743" s="18">
        <f t="shared" si="92"/>
        <v>0</v>
      </c>
      <c r="Z743" s="66">
        <v>12</v>
      </c>
      <c r="AA743" s="66">
        <v>300</v>
      </c>
      <c r="AB743" s="18">
        <v>0</v>
      </c>
      <c r="AC743" s="10">
        <f t="shared" si="93"/>
        <v>0</v>
      </c>
      <c r="AE743">
        <v>302</v>
      </c>
      <c r="AF743">
        <f t="shared" si="88"/>
        <v>0</v>
      </c>
    </row>
    <row r="744" spans="1:32">
      <c r="A744" s="17">
        <v>738</v>
      </c>
      <c r="B744" s="18" t="s">
        <v>1621</v>
      </c>
      <c r="C744" s="7" t="s">
        <v>1066</v>
      </c>
      <c r="D744" s="18" t="s">
        <v>27</v>
      </c>
      <c r="E744" s="18">
        <v>1502</v>
      </c>
      <c r="F744" s="18">
        <v>223</v>
      </c>
      <c r="G744" s="18">
        <v>0</v>
      </c>
      <c r="H744" s="18">
        <v>0</v>
      </c>
      <c r="I744" s="18">
        <f t="shared" si="87"/>
        <v>223</v>
      </c>
      <c r="J744" s="18">
        <v>0</v>
      </c>
      <c r="K744" s="66">
        <v>80</v>
      </c>
      <c r="L744" s="18">
        <v>0</v>
      </c>
      <c r="M744" s="18">
        <f t="shared" si="89"/>
        <v>1502</v>
      </c>
      <c r="N744" s="66">
        <v>13</v>
      </c>
      <c r="O744" s="66">
        <v>175</v>
      </c>
      <c r="P744" s="18">
        <v>0</v>
      </c>
      <c r="Q744" s="18">
        <f t="shared" si="90"/>
        <v>0</v>
      </c>
      <c r="R744" s="66">
        <v>6</v>
      </c>
      <c r="S744" s="66">
        <v>16</v>
      </c>
      <c r="T744" s="18">
        <v>0</v>
      </c>
      <c r="U744" s="18">
        <f t="shared" si="91"/>
        <v>0</v>
      </c>
      <c r="V744" s="66">
        <v>23</v>
      </c>
      <c r="W744" s="66">
        <v>96</v>
      </c>
      <c r="X744" s="18">
        <v>0</v>
      </c>
      <c r="Y744" s="18">
        <f t="shared" si="92"/>
        <v>0</v>
      </c>
      <c r="Z744" s="66">
        <v>7</v>
      </c>
      <c r="AA744" s="66">
        <v>300</v>
      </c>
      <c r="AB744" s="18">
        <v>0</v>
      </c>
      <c r="AC744" s="10">
        <f t="shared" si="93"/>
        <v>0</v>
      </c>
      <c r="AE744">
        <v>223</v>
      </c>
      <c r="AF744">
        <f t="shared" si="88"/>
        <v>0</v>
      </c>
    </row>
    <row r="745" spans="1:32">
      <c r="A745" s="17">
        <v>739</v>
      </c>
      <c r="B745" s="18" t="s">
        <v>1621</v>
      </c>
      <c r="C745" s="7" t="s">
        <v>1453</v>
      </c>
      <c r="D745" s="18" t="s">
        <v>27</v>
      </c>
      <c r="E745" s="18">
        <v>4144</v>
      </c>
      <c r="F745" s="18">
        <v>182</v>
      </c>
      <c r="G745" s="18">
        <v>0</v>
      </c>
      <c r="H745" s="18">
        <v>0</v>
      </c>
      <c r="I745" s="18">
        <f t="shared" si="87"/>
        <v>181</v>
      </c>
      <c r="J745" s="18">
        <v>1</v>
      </c>
      <c r="K745" s="66">
        <v>80</v>
      </c>
      <c r="L745" s="18">
        <v>0</v>
      </c>
      <c r="M745" s="18">
        <f t="shared" si="89"/>
        <v>4144</v>
      </c>
      <c r="N745" s="66">
        <v>54</v>
      </c>
      <c r="O745" s="66">
        <v>175</v>
      </c>
      <c r="P745" s="18">
        <v>0</v>
      </c>
      <c r="Q745" s="18">
        <f t="shared" si="90"/>
        <v>0</v>
      </c>
      <c r="R745" s="66">
        <v>18</v>
      </c>
      <c r="S745" s="66">
        <v>16</v>
      </c>
      <c r="T745" s="18">
        <v>0</v>
      </c>
      <c r="U745" s="18">
        <f t="shared" si="91"/>
        <v>4144</v>
      </c>
      <c r="V745" s="66">
        <v>83</v>
      </c>
      <c r="W745" s="66">
        <v>96</v>
      </c>
      <c r="X745" s="18">
        <v>0</v>
      </c>
      <c r="Y745" s="18">
        <f t="shared" si="92"/>
        <v>0</v>
      </c>
      <c r="Z745" s="66">
        <v>25</v>
      </c>
      <c r="AA745" s="66">
        <v>300</v>
      </c>
      <c r="AB745" s="18">
        <v>0</v>
      </c>
      <c r="AC745" s="10">
        <f t="shared" si="93"/>
        <v>0</v>
      </c>
      <c r="AE745">
        <v>182</v>
      </c>
      <c r="AF745">
        <f t="shared" si="88"/>
        <v>0</v>
      </c>
    </row>
    <row r="746" spans="1:32">
      <c r="A746" s="17">
        <v>740</v>
      </c>
      <c r="B746" s="18" t="s">
        <v>1621</v>
      </c>
      <c r="C746" s="7" t="s">
        <v>1454</v>
      </c>
      <c r="D746" s="18" t="s">
        <v>27</v>
      </c>
      <c r="E746" s="18">
        <v>781</v>
      </c>
      <c r="F746" s="18">
        <v>77</v>
      </c>
      <c r="G746" s="18">
        <v>0</v>
      </c>
      <c r="H746" s="18">
        <v>0</v>
      </c>
      <c r="I746" s="18">
        <f t="shared" si="87"/>
        <v>77</v>
      </c>
      <c r="J746" s="18">
        <v>0</v>
      </c>
      <c r="K746" s="66">
        <v>80</v>
      </c>
      <c r="L746" s="18">
        <v>0</v>
      </c>
      <c r="M746" s="18">
        <f t="shared" si="89"/>
        <v>0</v>
      </c>
      <c r="N746" s="66">
        <v>4</v>
      </c>
      <c r="O746" s="66">
        <v>175</v>
      </c>
      <c r="P746" s="18">
        <v>0</v>
      </c>
      <c r="Q746" s="18">
        <f t="shared" si="90"/>
        <v>0</v>
      </c>
      <c r="R746" s="66">
        <v>9</v>
      </c>
      <c r="S746" s="66">
        <v>16</v>
      </c>
      <c r="T746" s="18">
        <v>0</v>
      </c>
      <c r="U746" s="18">
        <f t="shared" si="91"/>
        <v>0</v>
      </c>
      <c r="V746" s="66">
        <v>30</v>
      </c>
      <c r="W746" s="66">
        <v>96</v>
      </c>
      <c r="X746" s="18">
        <v>0</v>
      </c>
      <c r="Y746" s="18">
        <f t="shared" si="92"/>
        <v>0</v>
      </c>
      <c r="Z746" s="66">
        <v>6</v>
      </c>
      <c r="AA746" s="66">
        <v>300</v>
      </c>
      <c r="AB746" s="18">
        <v>0</v>
      </c>
      <c r="AC746" s="10">
        <f t="shared" si="93"/>
        <v>0</v>
      </c>
      <c r="AE746">
        <v>77</v>
      </c>
      <c r="AF746">
        <f t="shared" si="88"/>
        <v>0</v>
      </c>
    </row>
    <row r="747" spans="1:32">
      <c r="A747" s="17">
        <v>741</v>
      </c>
      <c r="B747" s="18" t="s">
        <v>1621</v>
      </c>
      <c r="C747" s="7" t="s">
        <v>1455</v>
      </c>
      <c r="D747" s="18" t="s">
        <v>27</v>
      </c>
      <c r="E747" s="18">
        <v>1471</v>
      </c>
      <c r="F747" s="18">
        <v>46</v>
      </c>
      <c r="G747" s="18">
        <v>0</v>
      </c>
      <c r="H747" s="18">
        <v>0</v>
      </c>
      <c r="I747" s="18">
        <f t="shared" si="87"/>
        <v>46</v>
      </c>
      <c r="J747" s="18">
        <v>0</v>
      </c>
      <c r="K747" s="66">
        <v>80</v>
      </c>
      <c r="L747" s="18">
        <v>0</v>
      </c>
      <c r="M747" s="18">
        <f t="shared" si="89"/>
        <v>0</v>
      </c>
      <c r="N747" s="66">
        <v>0</v>
      </c>
      <c r="O747" s="66">
        <v>175</v>
      </c>
      <c r="P747" s="18">
        <v>0</v>
      </c>
      <c r="Q747" s="18">
        <f t="shared" si="90"/>
        <v>0</v>
      </c>
      <c r="R747" s="66">
        <v>9</v>
      </c>
      <c r="S747" s="66">
        <v>16</v>
      </c>
      <c r="T747" s="18">
        <v>0</v>
      </c>
      <c r="U747" s="18">
        <f t="shared" si="91"/>
        <v>0</v>
      </c>
      <c r="V747" s="66">
        <v>31</v>
      </c>
      <c r="W747" s="66">
        <v>96</v>
      </c>
      <c r="X747" s="18">
        <v>0</v>
      </c>
      <c r="Y747" s="18">
        <f t="shared" si="92"/>
        <v>0</v>
      </c>
      <c r="Z747" s="66">
        <v>0</v>
      </c>
      <c r="AA747" s="66">
        <v>300</v>
      </c>
      <c r="AB747" s="18">
        <v>0</v>
      </c>
      <c r="AC747" s="10">
        <f t="shared" si="93"/>
        <v>0</v>
      </c>
      <c r="AE747">
        <v>46</v>
      </c>
      <c r="AF747">
        <f t="shared" si="88"/>
        <v>0</v>
      </c>
    </row>
    <row r="748" spans="1:32">
      <c r="A748" s="17">
        <v>742</v>
      </c>
      <c r="B748" s="18" t="s">
        <v>1621</v>
      </c>
      <c r="C748" s="7" t="s">
        <v>1456</v>
      </c>
      <c r="D748" s="18" t="s">
        <v>27</v>
      </c>
      <c r="E748" s="18">
        <v>1949</v>
      </c>
      <c r="F748" s="18">
        <v>164</v>
      </c>
      <c r="G748" s="18">
        <v>0</v>
      </c>
      <c r="H748" s="18">
        <v>0</v>
      </c>
      <c r="I748" s="18">
        <f t="shared" si="87"/>
        <v>162</v>
      </c>
      <c r="J748" s="18">
        <v>2</v>
      </c>
      <c r="K748" s="66">
        <v>80</v>
      </c>
      <c r="L748" s="18">
        <v>0</v>
      </c>
      <c r="M748" s="18">
        <f t="shared" si="89"/>
        <v>1949</v>
      </c>
      <c r="N748" s="66">
        <v>72</v>
      </c>
      <c r="O748" s="66">
        <v>175</v>
      </c>
      <c r="P748" s="18">
        <v>0</v>
      </c>
      <c r="Q748" s="18">
        <f t="shared" si="90"/>
        <v>0</v>
      </c>
      <c r="R748" s="66">
        <v>14</v>
      </c>
      <c r="S748" s="66">
        <v>16</v>
      </c>
      <c r="T748" s="18">
        <v>0</v>
      </c>
      <c r="U748" s="18">
        <f t="shared" si="91"/>
        <v>0</v>
      </c>
      <c r="V748" s="66">
        <v>60</v>
      </c>
      <c r="W748" s="66">
        <v>96</v>
      </c>
      <c r="X748" s="18">
        <v>0</v>
      </c>
      <c r="Y748" s="18">
        <f t="shared" si="92"/>
        <v>0</v>
      </c>
      <c r="Z748" s="66">
        <v>25</v>
      </c>
      <c r="AA748" s="66">
        <v>300</v>
      </c>
      <c r="AB748" s="18">
        <v>0</v>
      </c>
      <c r="AC748" s="10">
        <f t="shared" si="93"/>
        <v>0</v>
      </c>
      <c r="AE748">
        <v>164</v>
      </c>
      <c r="AF748">
        <f t="shared" si="88"/>
        <v>0</v>
      </c>
    </row>
    <row r="749" spans="1:32">
      <c r="A749" s="17">
        <v>743</v>
      </c>
      <c r="B749" s="18" t="s">
        <v>1621</v>
      </c>
      <c r="C749" s="7" t="s">
        <v>1457</v>
      </c>
      <c r="D749" s="18" t="s">
        <v>27</v>
      </c>
      <c r="E749" s="18">
        <v>5030</v>
      </c>
      <c r="F749" s="18">
        <v>415</v>
      </c>
      <c r="G749" s="18">
        <v>0</v>
      </c>
      <c r="H749" s="18">
        <v>0</v>
      </c>
      <c r="I749" s="18">
        <f t="shared" si="87"/>
        <v>415</v>
      </c>
      <c r="J749" s="18">
        <v>0</v>
      </c>
      <c r="K749" s="66">
        <v>80</v>
      </c>
      <c r="L749" s="18">
        <v>0</v>
      </c>
      <c r="M749" s="18">
        <f t="shared" si="89"/>
        <v>5030</v>
      </c>
      <c r="N749" s="66">
        <v>34</v>
      </c>
      <c r="O749" s="66">
        <v>175</v>
      </c>
      <c r="P749" s="18">
        <v>0</v>
      </c>
      <c r="Q749" s="18">
        <f t="shared" si="90"/>
        <v>0</v>
      </c>
      <c r="R749" s="66">
        <v>29</v>
      </c>
      <c r="S749" s="66">
        <v>16</v>
      </c>
      <c r="T749" s="18">
        <v>0</v>
      </c>
      <c r="U749" s="18">
        <f t="shared" si="91"/>
        <v>5030</v>
      </c>
      <c r="V749" s="66">
        <v>4.083333333333333</v>
      </c>
      <c r="W749" s="66">
        <v>96</v>
      </c>
      <c r="X749" s="18">
        <v>0</v>
      </c>
      <c r="Y749" s="18">
        <f t="shared" si="92"/>
        <v>0</v>
      </c>
      <c r="Z749" s="66">
        <v>34</v>
      </c>
      <c r="AA749" s="66">
        <v>300</v>
      </c>
      <c r="AB749" s="18">
        <v>0</v>
      </c>
      <c r="AC749" s="10">
        <f t="shared" si="93"/>
        <v>0</v>
      </c>
      <c r="AE749">
        <v>415</v>
      </c>
      <c r="AF749">
        <f t="shared" si="88"/>
        <v>0</v>
      </c>
    </row>
    <row r="750" spans="1:32">
      <c r="A750" s="17">
        <v>744</v>
      </c>
      <c r="B750" s="18" t="s">
        <v>1621</v>
      </c>
      <c r="C750" s="7" t="s">
        <v>1458</v>
      </c>
      <c r="D750" s="18" t="s">
        <v>27</v>
      </c>
      <c r="E750" s="18">
        <v>7409</v>
      </c>
      <c r="F750" s="18">
        <v>660</v>
      </c>
      <c r="G750" s="18">
        <v>0</v>
      </c>
      <c r="H750" s="18">
        <v>0</v>
      </c>
      <c r="I750" s="18">
        <f t="shared" si="87"/>
        <v>660</v>
      </c>
      <c r="J750" s="18">
        <v>0</v>
      </c>
      <c r="K750" s="66">
        <v>80</v>
      </c>
      <c r="L750" s="18">
        <v>0</v>
      </c>
      <c r="M750" s="18">
        <f t="shared" si="89"/>
        <v>7409</v>
      </c>
      <c r="N750" s="66">
        <v>55</v>
      </c>
      <c r="O750" s="66">
        <v>175</v>
      </c>
      <c r="P750" s="18">
        <v>0</v>
      </c>
      <c r="Q750" s="18">
        <f t="shared" si="90"/>
        <v>0</v>
      </c>
      <c r="R750" s="66">
        <v>33</v>
      </c>
      <c r="S750" s="66">
        <v>16</v>
      </c>
      <c r="T750" s="18">
        <v>0</v>
      </c>
      <c r="U750" s="18">
        <f t="shared" si="91"/>
        <v>7409</v>
      </c>
      <c r="V750" s="66">
        <v>4.25</v>
      </c>
      <c r="W750" s="66">
        <v>96</v>
      </c>
      <c r="X750" s="18">
        <v>0</v>
      </c>
      <c r="Y750" s="18">
        <f t="shared" si="92"/>
        <v>0</v>
      </c>
      <c r="Z750" s="66">
        <v>39</v>
      </c>
      <c r="AA750" s="66">
        <v>300</v>
      </c>
      <c r="AB750" s="18">
        <v>0</v>
      </c>
      <c r="AC750" s="10">
        <f t="shared" si="93"/>
        <v>0</v>
      </c>
      <c r="AE750">
        <v>660</v>
      </c>
      <c r="AF750">
        <f t="shared" si="88"/>
        <v>0</v>
      </c>
    </row>
    <row r="751" spans="1:32">
      <c r="A751" s="17">
        <v>745</v>
      </c>
      <c r="B751" s="18" t="s">
        <v>1621</v>
      </c>
      <c r="C751" s="7" t="s">
        <v>1459</v>
      </c>
      <c r="D751" s="18" t="s">
        <v>27</v>
      </c>
      <c r="E751" s="18">
        <v>9209</v>
      </c>
      <c r="F751" s="18">
        <v>619</v>
      </c>
      <c r="G751" s="18">
        <v>0</v>
      </c>
      <c r="H751" s="18">
        <v>0</v>
      </c>
      <c r="I751" s="18">
        <f t="shared" si="87"/>
        <v>619</v>
      </c>
      <c r="J751" s="18">
        <v>0</v>
      </c>
      <c r="K751" s="66">
        <v>80</v>
      </c>
      <c r="L751" s="18">
        <v>0</v>
      </c>
      <c r="M751" s="18">
        <f t="shared" si="89"/>
        <v>9209</v>
      </c>
      <c r="N751" s="66">
        <v>51</v>
      </c>
      <c r="O751" s="66">
        <v>175</v>
      </c>
      <c r="P751" s="18">
        <v>0</v>
      </c>
      <c r="Q751" s="18">
        <f t="shared" si="90"/>
        <v>0</v>
      </c>
      <c r="R751" s="66">
        <v>58</v>
      </c>
      <c r="S751" s="66">
        <v>16</v>
      </c>
      <c r="T751" s="18">
        <v>0</v>
      </c>
      <c r="U751" s="18">
        <f t="shared" si="91"/>
        <v>9209</v>
      </c>
      <c r="V751" s="66">
        <v>6.75</v>
      </c>
      <c r="W751" s="66">
        <v>96</v>
      </c>
      <c r="X751" s="18">
        <v>0</v>
      </c>
      <c r="Y751" s="18">
        <f t="shared" si="92"/>
        <v>0</v>
      </c>
      <c r="Z751" s="66">
        <v>32</v>
      </c>
      <c r="AA751" s="66">
        <v>300</v>
      </c>
      <c r="AB751" s="18">
        <v>0</v>
      </c>
      <c r="AC751" s="10">
        <f t="shared" si="93"/>
        <v>0</v>
      </c>
      <c r="AE751">
        <v>619</v>
      </c>
      <c r="AF751">
        <f t="shared" si="88"/>
        <v>0</v>
      </c>
    </row>
    <row r="752" spans="1:32">
      <c r="A752" s="17">
        <v>746</v>
      </c>
      <c r="B752" s="18" t="s">
        <v>1621</v>
      </c>
      <c r="C752" s="7" t="s">
        <v>1460</v>
      </c>
      <c r="D752" s="18" t="s">
        <v>27</v>
      </c>
      <c r="E752" s="18">
        <v>2297</v>
      </c>
      <c r="F752" s="18">
        <v>336</v>
      </c>
      <c r="G752" s="18">
        <v>0</v>
      </c>
      <c r="H752" s="18">
        <v>0</v>
      </c>
      <c r="I752" s="18">
        <f t="shared" si="87"/>
        <v>335</v>
      </c>
      <c r="J752" s="18">
        <v>1</v>
      </c>
      <c r="K752" s="66">
        <v>80</v>
      </c>
      <c r="L752" s="18">
        <v>0</v>
      </c>
      <c r="M752" s="18">
        <f t="shared" si="89"/>
        <v>2297</v>
      </c>
      <c r="N752" s="66">
        <v>28</v>
      </c>
      <c r="O752" s="66">
        <v>175</v>
      </c>
      <c r="P752" s="18">
        <v>0</v>
      </c>
      <c r="Q752" s="18">
        <f t="shared" si="90"/>
        <v>0</v>
      </c>
      <c r="R752" s="66">
        <v>13</v>
      </c>
      <c r="S752" s="66">
        <v>16</v>
      </c>
      <c r="T752" s="18">
        <v>0</v>
      </c>
      <c r="U752" s="18">
        <f t="shared" si="91"/>
        <v>0</v>
      </c>
      <c r="V752" s="66">
        <v>1.75</v>
      </c>
      <c r="W752" s="66">
        <v>96</v>
      </c>
      <c r="X752" s="18">
        <v>0</v>
      </c>
      <c r="Y752" s="18">
        <f t="shared" si="92"/>
        <v>0</v>
      </c>
      <c r="Z752" s="66">
        <v>42</v>
      </c>
      <c r="AA752" s="66">
        <v>300</v>
      </c>
      <c r="AB752" s="18">
        <v>0</v>
      </c>
      <c r="AC752" s="10">
        <f t="shared" si="93"/>
        <v>0</v>
      </c>
      <c r="AE752">
        <v>336</v>
      </c>
      <c r="AF752">
        <f t="shared" si="88"/>
        <v>0</v>
      </c>
    </row>
    <row r="753" spans="1:32">
      <c r="A753" s="17">
        <v>747</v>
      </c>
      <c r="B753" s="18" t="s">
        <v>1621</v>
      </c>
      <c r="C753" s="7" t="s">
        <v>1461</v>
      </c>
      <c r="D753" s="18" t="s">
        <v>27</v>
      </c>
      <c r="E753" s="18">
        <v>7234</v>
      </c>
      <c r="F753" s="18">
        <v>230</v>
      </c>
      <c r="G753" s="18">
        <v>0</v>
      </c>
      <c r="H753" s="18">
        <v>0</v>
      </c>
      <c r="I753" s="18">
        <f t="shared" si="87"/>
        <v>230</v>
      </c>
      <c r="J753" s="18">
        <v>0</v>
      </c>
      <c r="K753" s="66">
        <v>80</v>
      </c>
      <c r="L753" s="18">
        <v>0</v>
      </c>
      <c r="M753" s="18">
        <f t="shared" si="89"/>
        <v>7234</v>
      </c>
      <c r="N753" s="66">
        <v>19</v>
      </c>
      <c r="O753" s="66">
        <v>175</v>
      </c>
      <c r="P753" s="18">
        <v>0</v>
      </c>
      <c r="Q753" s="18">
        <f t="shared" si="90"/>
        <v>0</v>
      </c>
      <c r="R753" s="66">
        <v>55</v>
      </c>
      <c r="S753" s="66">
        <v>16</v>
      </c>
      <c r="T753" s="18">
        <v>0</v>
      </c>
      <c r="U753" s="18">
        <f t="shared" si="91"/>
        <v>7234</v>
      </c>
      <c r="V753" s="66">
        <v>3.6666666666666665</v>
      </c>
      <c r="W753" s="66">
        <v>96</v>
      </c>
      <c r="X753" s="18">
        <v>0</v>
      </c>
      <c r="Y753" s="18">
        <f t="shared" si="92"/>
        <v>0</v>
      </c>
      <c r="Z753" s="66">
        <v>19</v>
      </c>
      <c r="AA753" s="66">
        <v>300</v>
      </c>
      <c r="AB753" s="18">
        <v>0</v>
      </c>
      <c r="AC753" s="10">
        <f t="shared" si="93"/>
        <v>0</v>
      </c>
      <c r="AE753">
        <v>230</v>
      </c>
      <c r="AF753">
        <f t="shared" si="88"/>
        <v>0</v>
      </c>
    </row>
    <row r="754" spans="1:32">
      <c r="A754" s="17">
        <v>748</v>
      </c>
      <c r="B754" s="18" t="s">
        <v>1621</v>
      </c>
      <c r="C754" s="7" t="s">
        <v>1462</v>
      </c>
      <c r="D754" s="18" t="s">
        <v>27</v>
      </c>
      <c r="E754" s="18">
        <v>2442</v>
      </c>
      <c r="F754" s="18">
        <v>385</v>
      </c>
      <c r="G754" s="18">
        <v>0</v>
      </c>
      <c r="H754" s="18">
        <v>0</v>
      </c>
      <c r="I754" s="18">
        <f t="shared" si="87"/>
        <v>385</v>
      </c>
      <c r="J754" s="18">
        <v>0</v>
      </c>
      <c r="K754" s="66">
        <v>80</v>
      </c>
      <c r="L754" s="18">
        <v>0</v>
      </c>
      <c r="M754" s="18">
        <f t="shared" si="89"/>
        <v>2442</v>
      </c>
      <c r="N754" s="66">
        <v>32</v>
      </c>
      <c r="O754" s="66">
        <v>175</v>
      </c>
      <c r="P754" s="18">
        <v>0</v>
      </c>
      <c r="Q754" s="18">
        <f t="shared" si="90"/>
        <v>0</v>
      </c>
      <c r="R754" s="66">
        <v>30</v>
      </c>
      <c r="S754" s="66">
        <v>16</v>
      </c>
      <c r="T754" s="18">
        <v>0</v>
      </c>
      <c r="U754" s="18">
        <f t="shared" si="91"/>
        <v>2442</v>
      </c>
      <c r="V754" s="66">
        <v>3.375</v>
      </c>
      <c r="W754" s="66">
        <v>96</v>
      </c>
      <c r="X754" s="18">
        <v>0</v>
      </c>
      <c r="Y754" s="18">
        <f t="shared" si="92"/>
        <v>0</v>
      </c>
      <c r="Z754" s="66">
        <v>26</v>
      </c>
      <c r="AA754" s="66">
        <v>300</v>
      </c>
      <c r="AB754" s="18">
        <v>0</v>
      </c>
      <c r="AC754" s="10">
        <f t="shared" si="93"/>
        <v>0</v>
      </c>
      <c r="AE754">
        <v>385</v>
      </c>
      <c r="AF754">
        <f t="shared" si="88"/>
        <v>0</v>
      </c>
    </row>
    <row r="755" spans="1:32">
      <c r="A755" s="17">
        <v>749</v>
      </c>
      <c r="B755" s="18" t="s">
        <v>1621</v>
      </c>
      <c r="C755" s="7" t="s">
        <v>1463</v>
      </c>
      <c r="D755" s="18" t="s">
        <v>27</v>
      </c>
      <c r="E755" s="18">
        <v>2505</v>
      </c>
      <c r="F755" s="18">
        <v>214</v>
      </c>
      <c r="G755" s="18">
        <v>0</v>
      </c>
      <c r="H755" s="18">
        <v>0</v>
      </c>
      <c r="I755" s="18">
        <f t="shared" si="87"/>
        <v>214</v>
      </c>
      <c r="J755" s="18">
        <v>0</v>
      </c>
      <c r="K755" s="66">
        <v>80</v>
      </c>
      <c r="L755" s="18">
        <v>0</v>
      </c>
      <c r="M755" s="18">
        <f t="shared" si="89"/>
        <v>2505</v>
      </c>
      <c r="N755" s="66">
        <v>17</v>
      </c>
      <c r="O755" s="66">
        <v>175</v>
      </c>
      <c r="P755" s="18">
        <v>0</v>
      </c>
      <c r="Q755" s="18">
        <f t="shared" si="90"/>
        <v>0</v>
      </c>
      <c r="R755" s="66">
        <v>17</v>
      </c>
      <c r="S755" s="66">
        <v>16</v>
      </c>
      <c r="T755" s="18">
        <v>0</v>
      </c>
      <c r="U755" s="18">
        <f t="shared" si="91"/>
        <v>2505</v>
      </c>
      <c r="V755" s="66">
        <v>1.5416666666666667</v>
      </c>
      <c r="W755" s="66">
        <v>96</v>
      </c>
      <c r="X755" s="18">
        <v>0</v>
      </c>
      <c r="Y755" s="18">
        <f t="shared" si="92"/>
        <v>0</v>
      </c>
      <c r="Z755" s="66">
        <v>9</v>
      </c>
      <c r="AA755" s="66">
        <v>300</v>
      </c>
      <c r="AB755" s="18">
        <v>0</v>
      </c>
      <c r="AC755" s="10">
        <f t="shared" si="93"/>
        <v>0</v>
      </c>
      <c r="AE755">
        <v>214</v>
      </c>
      <c r="AF755">
        <f t="shared" si="88"/>
        <v>0</v>
      </c>
    </row>
    <row r="756" spans="1:32">
      <c r="A756" s="17">
        <v>750</v>
      </c>
      <c r="B756" s="18" t="s">
        <v>1621</v>
      </c>
      <c r="C756" s="7" t="s">
        <v>1464</v>
      </c>
      <c r="D756" s="18" t="s">
        <v>27</v>
      </c>
      <c r="E756" s="18">
        <v>3634</v>
      </c>
      <c r="F756" s="18">
        <v>227</v>
      </c>
      <c r="G756" s="18">
        <v>0</v>
      </c>
      <c r="H756" s="18">
        <v>0</v>
      </c>
      <c r="I756" s="18">
        <f t="shared" si="87"/>
        <v>227</v>
      </c>
      <c r="J756" s="18">
        <v>0</v>
      </c>
      <c r="K756" s="66">
        <v>80</v>
      </c>
      <c r="L756" s="18">
        <v>0</v>
      </c>
      <c r="M756" s="18">
        <f t="shared" si="89"/>
        <v>3634</v>
      </c>
      <c r="N756" s="66">
        <v>18</v>
      </c>
      <c r="O756" s="66">
        <v>175</v>
      </c>
      <c r="P756" s="18">
        <v>0</v>
      </c>
      <c r="Q756" s="18">
        <f t="shared" si="90"/>
        <v>0</v>
      </c>
      <c r="R756" s="66">
        <v>18</v>
      </c>
      <c r="S756" s="66">
        <v>16</v>
      </c>
      <c r="T756" s="18">
        <v>0</v>
      </c>
      <c r="U756" s="18">
        <f t="shared" si="91"/>
        <v>3634</v>
      </c>
      <c r="V756" s="66">
        <v>1.625</v>
      </c>
      <c r="W756" s="66">
        <v>96</v>
      </c>
      <c r="X756" s="18">
        <v>0</v>
      </c>
      <c r="Y756" s="18">
        <f t="shared" si="92"/>
        <v>0</v>
      </c>
      <c r="Z756" s="66">
        <v>12</v>
      </c>
      <c r="AA756" s="66">
        <v>300</v>
      </c>
      <c r="AB756" s="18">
        <v>0</v>
      </c>
      <c r="AC756" s="10">
        <f t="shared" si="93"/>
        <v>0</v>
      </c>
      <c r="AE756">
        <v>227</v>
      </c>
      <c r="AF756">
        <f t="shared" si="88"/>
        <v>0</v>
      </c>
    </row>
    <row r="757" spans="1:32">
      <c r="A757" s="17">
        <v>751</v>
      </c>
      <c r="B757" s="18" t="s">
        <v>1621</v>
      </c>
      <c r="C757" s="7" t="s">
        <v>1465</v>
      </c>
      <c r="D757" s="18" t="s">
        <v>27</v>
      </c>
      <c r="E757" s="18">
        <v>4330</v>
      </c>
      <c r="F757" s="18">
        <v>286</v>
      </c>
      <c r="G757" s="18">
        <v>0</v>
      </c>
      <c r="H757" s="18">
        <v>0</v>
      </c>
      <c r="I757" s="18">
        <f t="shared" si="87"/>
        <v>285</v>
      </c>
      <c r="J757" s="18">
        <v>1</v>
      </c>
      <c r="K757" s="66">
        <v>80</v>
      </c>
      <c r="L757" s="18">
        <v>0</v>
      </c>
      <c r="M757" s="18">
        <f t="shared" si="89"/>
        <v>4330</v>
      </c>
      <c r="N757" s="66">
        <v>23</v>
      </c>
      <c r="O757" s="66">
        <v>175</v>
      </c>
      <c r="P757" s="18">
        <v>0</v>
      </c>
      <c r="Q757" s="18">
        <f t="shared" si="90"/>
        <v>0</v>
      </c>
      <c r="R757" s="66">
        <v>16</v>
      </c>
      <c r="S757" s="66">
        <v>16</v>
      </c>
      <c r="T757" s="18">
        <v>0</v>
      </c>
      <c r="U757" s="18">
        <f t="shared" si="91"/>
        <v>0</v>
      </c>
      <c r="V757" s="66">
        <v>2.3333333333333335</v>
      </c>
      <c r="W757" s="66">
        <v>96</v>
      </c>
      <c r="X757" s="18">
        <v>0</v>
      </c>
      <c r="Y757" s="18">
        <f t="shared" si="92"/>
        <v>0</v>
      </c>
      <c r="Z757" s="66">
        <v>24</v>
      </c>
      <c r="AA757" s="66">
        <v>300</v>
      </c>
      <c r="AB757" s="18">
        <v>0</v>
      </c>
      <c r="AC757" s="10">
        <f t="shared" si="93"/>
        <v>0</v>
      </c>
      <c r="AE757">
        <v>286</v>
      </c>
      <c r="AF757">
        <f t="shared" si="88"/>
        <v>0</v>
      </c>
    </row>
    <row r="758" spans="1:32">
      <c r="A758" s="17">
        <v>752</v>
      </c>
      <c r="B758" s="18" t="s">
        <v>1621</v>
      </c>
      <c r="C758" s="7" t="s">
        <v>1466</v>
      </c>
      <c r="D758" s="18" t="s">
        <v>27</v>
      </c>
      <c r="E758" s="18">
        <v>3310</v>
      </c>
      <c r="F758" s="18">
        <v>192</v>
      </c>
      <c r="G758" s="18">
        <v>0</v>
      </c>
      <c r="H758" s="18">
        <v>0</v>
      </c>
      <c r="I758" s="18">
        <f t="shared" si="87"/>
        <v>192</v>
      </c>
      <c r="J758" s="18">
        <v>0</v>
      </c>
      <c r="K758" s="66">
        <v>80</v>
      </c>
      <c r="L758" s="18">
        <v>0</v>
      </c>
      <c r="M758" s="18">
        <f t="shared" si="89"/>
        <v>3310</v>
      </c>
      <c r="N758" s="66">
        <v>16</v>
      </c>
      <c r="O758" s="66">
        <v>175</v>
      </c>
      <c r="P758" s="18">
        <v>0</v>
      </c>
      <c r="Q758" s="18">
        <f t="shared" si="90"/>
        <v>0</v>
      </c>
      <c r="R758" s="66">
        <v>33</v>
      </c>
      <c r="S758" s="66">
        <v>16</v>
      </c>
      <c r="T758" s="18">
        <v>0</v>
      </c>
      <c r="U758" s="18">
        <f t="shared" si="91"/>
        <v>3310</v>
      </c>
      <c r="V758" s="66">
        <v>2.875</v>
      </c>
      <c r="W758" s="66">
        <v>96</v>
      </c>
      <c r="X758" s="18">
        <v>0</v>
      </c>
      <c r="Y758" s="18">
        <f t="shared" si="92"/>
        <v>0</v>
      </c>
      <c r="Z758" s="66">
        <v>16</v>
      </c>
      <c r="AA758" s="66">
        <v>300</v>
      </c>
      <c r="AB758" s="18">
        <v>0</v>
      </c>
      <c r="AC758" s="10">
        <f t="shared" si="93"/>
        <v>0</v>
      </c>
      <c r="AE758">
        <v>192</v>
      </c>
      <c r="AF758">
        <f t="shared" si="88"/>
        <v>0</v>
      </c>
    </row>
    <row r="759" spans="1:32">
      <c r="A759" s="17">
        <v>753</v>
      </c>
      <c r="B759" s="18" t="s">
        <v>1621</v>
      </c>
      <c r="C759" s="7" t="s">
        <v>1467</v>
      </c>
      <c r="D759" s="18" t="s">
        <v>27</v>
      </c>
      <c r="E759" s="18">
        <v>2051</v>
      </c>
      <c r="F759" s="18">
        <v>178</v>
      </c>
      <c r="G759" s="18">
        <v>0</v>
      </c>
      <c r="H759" s="18">
        <v>0</v>
      </c>
      <c r="I759" s="18">
        <f t="shared" si="87"/>
        <v>175</v>
      </c>
      <c r="J759" s="18">
        <v>3</v>
      </c>
      <c r="K759" s="66">
        <v>80</v>
      </c>
      <c r="L759" s="18">
        <v>0</v>
      </c>
      <c r="M759" s="18">
        <f t="shared" si="89"/>
        <v>2051</v>
      </c>
      <c r="N759" s="66">
        <v>14</v>
      </c>
      <c r="O759" s="66">
        <v>175</v>
      </c>
      <c r="P759" s="18">
        <v>0</v>
      </c>
      <c r="Q759" s="18">
        <f t="shared" si="90"/>
        <v>0</v>
      </c>
      <c r="R759" s="66">
        <v>28</v>
      </c>
      <c r="S759" s="66">
        <v>16</v>
      </c>
      <c r="T759" s="18">
        <v>0</v>
      </c>
      <c r="U759" s="18">
        <f t="shared" si="91"/>
        <v>2051</v>
      </c>
      <c r="V759" s="66">
        <v>2.375</v>
      </c>
      <c r="W759" s="66">
        <v>96</v>
      </c>
      <c r="X759" s="18">
        <v>0</v>
      </c>
      <c r="Y759" s="18">
        <f t="shared" si="92"/>
        <v>0</v>
      </c>
      <c r="Z759" s="66">
        <v>12</v>
      </c>
      <c r="AA759" s="66">
        <v>300</v>
      </c>
      <c r="AB759" s="18">
        <v>0</v>
      </c>
      <c r="AC759" s="10">
        <f t="shared" si="93"/>
        <v>0</v>
      </c>
      <c r="AE759">
        <v>178</v>
      </c>
      <c r="AF759">
        <f t="shared" si="88"/>
        <v>0</v>
      </c>
    </row>
    <row r="760" spans="1:32">
      <c r="A760" s="17">
        <v>754</v>
      </c>
      <c r="B760" s="18" t="s">
        <v>1621</v>
      </c>
      <c r="C760" s="7" t="s">
        <v>1468</v>
      </c>
      <c r="D760" s="18" t="s">
        <v>27</v>
      </c>
      <c r="E760" s="18">
        <v>6647</v>
      </c>
      <c r="F760" s="18">
        <v>389</v>
      </c>
      <c r="G760" s="18">
        <v>0</v>
      </c>
      <c r="H760" s="18">
        <v>0</v>
      </c>
      <c r="I760" s="18">
        <f t="shared" si="87"/>
        <v>389</v>
      </c>
      <c r="J760" s="18">
        <v>0</v>
      </c>
      <c r="K760" s="66">
        <v>80</v>
      </c>
      <c r="L760" s="18">
        <v>0</v>
      </c>
      <c r="M760" s="18">
        <f t="shared" si="89"/>
        <v>6647</v>
      </c>
      <c r="N760" s="66">
        <v>32</v>
      </c>
      <c r="O760" s="66">
        <v>175</v>
      </c>
      <c r="P760" s="18">
        <v>0</v>
      </c>
      <c r="Q760" s="18">
        <f t="shared" si="90"/>
        <v>0</v>
      </c>
      <c r="R760" s="66">
        <v>16</v>
      </c>
      <c r="S760" s="66">
        <v>16</v>
      </c>
      <c r="T760" s="18">
        <v>0</v>
      </c>
      <c r="U760" s="18">
        <f t="shared" si="91"/>
        <v>0</v>
      </c>
      <c r="V760" s="66">
        <v>2.0833333333333335</v>
      </c>
      <c r="W760" s="66">
        <v>96</v>
      </c>
      <c r="X760" s="18">
        <v>0</v>
      </c>
      <c r="Y760" s="18">
        <f t="shared" si="92"/>
        <v>0</v>
      </c>
      <c r="Z760" s="66">
        <v>18</v>
      </c>
      <c r="AA760" s="66">
        <v>300</v>
      </c>
      <c r="AB760" s="18">
        <v>0</v>
      </c>
      <c r="AC760" s="10">
        <f t="shared" si="93"/>
        <v>0</v>
      </c>
      <c r="AE760">
        <v>389</v>
      </c>
      <c r="AF760">
        <f t="shared" si="88"/>
        <v>0</v>
      </c>
    </row>
    <row r="761" spans="1:32">
      <c r="A761" s="17">
        <v>755</v>
      </c>
      <c r="B761" s="18" t="s">
        <v>1621</v>
      </c>
      <c r="C761" s="7" t="s">
        <v>1469</v>
      </c>
      <c r="D761" s="18" t="s">
        <v>27</v>
      </c>
      <c r="E761" s="18">
        <v>4810</v>
      </c>
      <c r="F761" s="18">
        <v>290</v>
      </c>
      <c r="G761" s="18">
        <v>0</v>
      </c>
      <c r="H761" s="18">
        <v>0</v>
      </c>
      <c r="I761" s="18">
        <f t="shared" si="87"/>
        <v>290</v>
      </c>
      <c r="J761" s="18">
        <v>0</v>
      </c>
      <c r="K761" s="66">
        <v>80</v>
      </c>
      <c r="L761" s="18">
        <v>0</v>
      </c>
      <c r="M761" s="18">
        <f t="shared" si="89"/>
        <v>4810</v>
      </c>
      <c r="N761" s="66">
        <v>24</v>
      </c>
      <c r="O761" s="66">
        <v>175</v>
      </c>
      <c r="P761" s="18">
        <v>0</v>
      </c>
      <c r="Q761" s="18">
        <f t="shared" si="90"/>
        <v>0</v>
      </c>
      <c r="R761" s="66">
        <v>108</v>
      </c>
      <c r="S761" s="66">
        <v>16</v>
      </c>
      <c r="T761" s="18">
        <v>0</v>
      </c>
      <c r="U761" s="18">
        <f t="shared" si="91"/>
        <v>4810</v>
      </c>
      <c r="V761" s="66">
        <v>5.833333333333333</v>
      </c>
      <c r="W761" s="66">
        <v>96</v>
      </c>
      <c r="X761" s="18">
        <v>0</v>
      </c>
      <c r="Y761" s="18">
        <f t="shared" si="92"/>
        <v>0</v>
      </c>
      <c r="Z761" s="66">
        <v>29</v>
      </c>
      <c r="AA761" s="66">
        <v>300</v>
      </c>
      <c r="AB761" s="18">
        <v>0</v>
      </c>
      <c r="AC761" s="10">
        <f t="shared" si="93"/>
        <v>0</v>
      </c>
      <c r="AE761">
        <v>290</v>
      </c>
      <c r="AF761">
        <f t="shared" si="88"/>
        <v>0</v>
      </c>
    </row>
    <row r="762" spans="1:32">
      <c r="A762" s="17">
        <v>756</v>
      </c>
      <c r="B762" s="18" t="s">
        <v>1621</v>
      </c>
      <c r="C762" s="7" t="s">
        <v>567</v>
      </c>
      <c r="D762" s="18" t="s">
        <v>27</v>
      </c>
      <c r="E762" s="18">
        <v>2294</v>
      </c>
      <c r="F762" s="18">
        <v>248</v>
      </c>
      <c r="G762" s="18">
        <v>0</v>
      </c>
      <c r="H762" s="18">
        <v>0</v>
      </c>
      <c r="I762" s="18">
        <f t="shared" si="87"/>
        <v>247</v>
      </c>
      <c r="J762" s="18">
        <v>1</v>
      </c>
      <c r="K762" s="66">
        <v>80</v>
      </c>
      <c r="L762" s="18">
        <v>0</v>
      </c>
      <c r="M762" s="18">
        <f t="shared" si="89"/>
        <v>2294</v>
      </c>
      <c r="N762" s="66">
        <v>20</v>
      </c>
      <c r="O762" s="66">
        <v>175</v>
      </c>
      <c r="P762" s="18">
        <v>0</v>
      </c>
      <c r="Q762" s="18">
        <f t="shared" si="90"/>
        <v>0</v>
      </c>
      <c r="R762" s="66">
        <v>37</v>
      </c>
      <c r="S762" s="66">
        <v>16</v>
      </c>
      <c r="T762" s="18">
        <v>0</v>
      </c>
      <c r="U762" s="18">
        <f t="shared" si="91"/>
        <v>2294</v>
      </c>
      <c r="V762" s="66">
        <v>2.7916666666666665</v>
      </c>
      <c r="W762" s="66">
        <v>96</v>
      </c>
      <c r="X762" s="18">
        <v>0</v>
      </c>
      <c r="Y762" s="18">
        <f t="shared" si="92"/>
        <v>0</v>
      </c>
      <c r="Z762" s="66">
        <v>23</v>
      </c>
      <c r="AA762" s="66">
        <v>300</v>
      </c>
      <c r="AB762" s="18">
        <v>0</v>
      </c>
      <c r="AC762" s="10">
        <f t="shared" si="93"/>
        <v>0</v>
      </c>
      <c r="AE762">
        <v>248</v>
      </c>
      <c r="AF762">
        <f t="shared" si="88"/>
        <v>0</v>
      </c>
    </row>
    <row r="763" spans="1:32">
      <c r="A763" s="17">
        <v>757</v>
      </c>
      <c r="B763" s="18" t="s">
        <v>1621</v>
      </c>
      <c r="C763" s="7" t="s">
        <v>1470</v>
      </c>
      <c r="D763" s="18" t="s">
        <v>27</v>
      </c>
      <c r="E763" s="18">
        <v>4129</v>
      </c>
      <c r="F763" s="18">
        <v>201</v>
      </c>
      <c r="G763" s="18">
        <v>0</v>
      </c>
      <c r="H763" s="18">
        <v>0</v>
      </c>
      <c r="I763" s="18">
        <f t="shared" si="87"/>
        <v>201</v>
      </c>
      <c r="J763" s="18">
        <v>0</v>
      </c>
      <c r="K763" s="66">
        <v>80</v>
      </c>
      <c r="L763" s="18">
        <v>0</v>
      </c>
      <c r="M763" s="18">
        <f t="shared" si="89"/>
        <v>4129</v>
      </c>
      <c r="N763" s="66">
        <v>16</v>
      </c>
      <c r="O763" s="66">
        <v>175</v>
      </c>
      <c r="P763" s="18">
        <v>0</v>
      </c>
      <c r="Q763" s="18">
        <f t="shared" si="90"/>
        <v>0</v>
      </c>
      <c r="R763" s="66">
        <v>49</v>
      </c>
      <c r="S763" s="66">
        <v>16</v>
      </c>
      <c r="T763" s="18">
        <v>0</v>
      </c>
      <c r="U763" s="18">
        <f t="shared" si="91"/>
        <v>4129</v>
      </c>
      <c r="V763" s="66">
        <v>7.083333333333333</v>
      </c>
      <c r="W763" s="66">
        <v>96</v>
      </c>
      <c r="X763" s="18">
        <v>0</v>
      </c>
      <c r="Y763" s="18">
        <f t="shared" si="92"/>
        <v>0</v>
      </c>
      <c r="Z763" s="66">
        <v>17</v>
      </c>
      <c r="AA763" s="66">
        <v>300</v>
      </c>
      <c r="AB763" s="18">
        <v>0</v>
      </c>
      <c r="AC763" s="10">
        <f t="shared" si="93"/>
        <v>0</v>
      </c>
      <c r="AE763">
        <v>201</v>
      </c>
      <c r="AF763">
        <f t="shared" si="88"/>
        <v>0</v>
      </c>
    </row>
    <row r="764" spans="1:32">
      <c r="A764" s="17">
        <v>758</v>
      </c>
      <c r="B764" s="18" t="s">
        <v>1621</v>
      </c>
      <c r="C764" s="7" t="s">
        <v>1471</v>
      </c>
      <c r="D764" s="18" t="s">
        <v>27</v>
      </c>
      <c r="E764" s="18">
        <v>3835</v>
      </c>
      <c r="F764" s="18">
        <v>293</v>
      </c>
      <c r="G764" s="18">
        <v>0</v>
      </c>
      <c r="H764" s="18">
        <v>0</v>
      </c>
      <c r="I764" s="18">
        <f t="shared" si="87"/>
        <v>293</v>
      </c>
      <c r="J764" s="18">
        <v>0</v>
      </c>
      <c r="K764" s="66">
        <v>80</v>
      </c>
      <c r="L764" s="18">
        <v>0</v>
      </c>
      <c r="M764" s="18">
        <f t="shared" si="89"/>
        <v>3835</v>
      </c>
      <c r="N764" s="66">
        <v>24</v>
      </c>
      <c r="O764" s="66">
        <v>175</v>
      </c>
      <c r="P764" s="18">
        <v>0</v>
      </c>
      <c r="Q764" s="18">
        <f t="shared" si="90"/>
        <v>0</v>
      </c>
      <c r="R764" s="66">
        <v>57</v>
      </c>
      <c r="S764" s="66">
        <v>16</v>
      </c>
      <c r="T764" s="18">
        <v>0</v>
      </c>
      <c r="U764" s="18">
        <f t="shared" si="91"/>
        <v>3835</v>
      </c>
      <c r="V764" s="66">
        <v>4</v>
      </c>
      <c r="W764" s="66">
        <v>96</v>
      </c>
      <c r="X764" s="18">
        <v>0</v>
      </c>
      <c r="Y764" s="18">
        <f t="shared" si="92"/>
        <v>0</v>
      </c>
      <c r="Z764" s="66">
        <v>16</v>
      </c>
      <c r="AA764" s="66">
        <v>300</v>
      </c>
      <c r="AB764" s="18">
        <v>0</v>
      </c>
      <c r="AC764" s="10">
        <f t="shared" si="93"/>
        <v>0</v>
      </c>
      <c r="AE764">
        <v>293</v>
      </c>
      <c r="AF764">
        <f t="shared" si="88"/>
        <v>0</v>
      </c>
    </row>
    <row r="765" spans="1:32">
      <c r="A765" s="17">
        <v>759</v>
      </c>
      <c r="B765" s="18" t="s">
        <v>1621</v>
      </c>
      <c r="C765" s="7" t="s">
        <v>1472</v>
      </c>
      <c r="D765" s="18" t="s">
        <v>27</v>
      </c>
      <c r="E765" s="18">
        <v>8935</v>
      </c>
      <c r="F765" s="18">
        <v>279</v>
      </c>
      <c r="G765" s="18">
        <v>0</v>
      </c>
      <c r="H765" s="18">
        <v>0</v>
      </c>
      <c r="I765" s="18">
        <f t="shared" si="87"/>
        <v>279</v>
      </c>
      <c r="J765" s="18">
        <v>0</v>
      </c>
      <c r="K765" s="66">
        <v>80</v>
      </c>
      <c r="L765" s="18">
        <v>0</v>
      </c>
      <c r="M765" s="18">
        <f t="shared" si="89"/>
        <v>8935</v>
      </c>
      <c r="N765" s="66">
        <v>23</v>
      </c>
      <c r="O765" s="66">
        <v>175</v>
      </c>
      <c r="P765" s="18">
        <v>0</v>
      </c>
      <c r="Q765" s="18">
        <f t="shared" si="90"/>
        <v>0</v>
      </c>
      <c r="R765" s="66">
        <v>66</v>
      </c>
      <c r="S765" s="66">
        <v>16</v>
      </c>
      <c r="T765" s="18">
        <v>0</v>
      </c>
      <c r="U765" s="18">
        <f t="shared" si="91"/>
        <v>8935</v>
      </c>
      <c r="V765" s="66">
        <v>7.416666666666667</v>
      </c>
      <c r="W765" s="66">
        <v>96</v>
      </c>
      <c r="X765" s="18">
        <v>0</v>
      </c>
      <c r="Y765" s="18">
        <f t="shared" si="92"/>
        <v>0</v>
      </c>
      <c r="Z765" s="66">
        <v>16</v>
      </c>
      <c r="AA765" s="66">
        <v>300</v>
      </c>
      <c r="AB765" s="18">
        <v>0</v>
      </c>
      <c r="AC765" s="10">
        <f t="shared" si="93"/>
        <v>0</v>
      </c>
      <c r="AE765">
        <v>279</v>
      </c>
      <c r="AF765">
        <f t="shared" si="88"/>
        <v>0</v>
      </c>
    </row>
    <row r="766" spans="1:32">
      <c r="A766" s="17">
        <v>760</v>
      </c>
      <c r="B766" s="18" t="s">
        <v>1621</v>
      </c>
      <c r="C766" s="7" t="s">
        <v>1473</v>
      </c>
      <c r="D766" s="18" t="s">
        <v>27</v>
      </c>
      <c r="E766" s="18">
        <v>5371</v>
      </c>
      <c r="F766" s="18">
        <v>114</v>
      </c>
      <c r="G766" s="18">
        <v>0</v>
      </c>
      <c r="H766" s="18">
        <v>0</v>
      </c>
      <c r="I766" s="18">
        <f t="shared" si="87"/>
        <v>114</v>
      </c>
      <c r="J766" s="18">
        <v>0</v>
      </c>
      <c r="K766" s="66">
        <v>80</v>
      </c>
      <c r="L766" s="18">
        <v>0</v>
      </c>
      <c r="M766" s="18">
        <f t="shared" si="89"/>
        <v>5371</v>
      </c>
      <c r="N766" s="66">
        <v>9</v>
      </c>
      <c r="O766" s="66">
        <v>175</v>
      </c>
      <c r="P766" s="18">
        <v>0</v>
      </c>
      <c r="Q766" s="18">
        <f t="shared" si="90"/>
        <v>0</v>
      </c>
      <c r="R766" s="66">
        <v>6</v>
      </c>
      <c r="S766" s="66">
        <v>16</v>
      </c>
      <c r="T766" s="18">
        <v>0</v>
      </c>
      <c r="U766" s="18">
        <f t="shared" si="91"/>
        <v>0</v>
      </c>
      <c r="V766" s="66">
        <v>1.125</v>
      </c>
      <c r="W766" s="66">
        <v>96</v>
      </c>
      <c r="X766" s="18">
        <v>0</v>
      </c>
      <c r="Y766" s="18">
        <f t="shared" si="92"/>
        <v>0</v>
      </c>
      <c r="Z766" s="66">
        <v>4</v>
      </c>
      <c r="AA766" s="66">
        <v>300</v>
      </c>
      <c r="AB766" s="18">
        <v>0</v>
      </c>
      <c r="AC766" s="10">
        <f t="shared" si="93"/>
        <v>0</v>
      </c>
      <c r="AE766">
        <v>114</v>
      </c>
      <c r="AF766">
        <f t="shared" si="88"/>
        <v>0</v>
      </c>
    </row>
    <row r="767" spans="1:32">
      <c r="A767" s="17">
        <v>761</v>
      </c>
      <c r="B767" s="18" t="s">
        <v>1621</v>
      </c>
      <c r="C767" s="7" t="s">
        <v>1474</v>
      </c>
      <c r="D767" s="18" t="s">
        <v>27</v>
      </c>
      <c r="E767" s="18">
        <v>4362</v>
      </c>
      <c r="F767" s="18">
        <v>126</v>
      </c>
      <c r="G767" s="18">
        <v>0</v>
      </c>
      <c r="H767" s="18">
        <v>0</v>
      </c>
      <c r="I767" s="18">
        <f t="shared" si="87"/>
        <v>126</v>
      </c>
      <c r="J767" s="18">
        <v>0</v>
      </c>
      <c r="K767" s="66">
        <v>80</v>
      </c>
      <c r="L767" s="18">
        <v>0</v>
      </c>
      <c r="M767" s="18">
        <f t="shared" si="89"/>
        <v>4362</v>
      </c>
      <c r="N767" s="66">
        <v>10</v>
      </c>
      <c r="O767" s="66">
        <v>175</v>
      </c>
      <c r="P767" s="18">
        <v>0</v>
      </c>
      <c r="Q767" s="18">
        <f t="shared" si="90"/>
        <v>0</v>
      </c>
      <c r="R767" s="66">
        <v>5</v>
      </c>
      <c r="S767" s="66">
        <v>16</v>
      </c>
      <c r="T767" s="18">
        <v>0</v>
      </c>
      <c r="U767" s="18">
        <f t="shared" si="91"/>
        <v>0</v>
      </c>
      <c r="V767" s="66">
        <v>1.125</v>
      </c>
      <c r="W767" s="66">
        <v>96</v>
      </c>
      <c r="X767" s="18">
        <v>0</v>
      </c>
      <c r="Y767" s="18">
        <f t="shared" si="92"/>
        <v>0</v>
      </c>
      <c r="Z767" s="66">
        <v>3</v>
      </c>
      <c r="AA767" s="66">
        <v>300</v>
      </c>
      <c r="AB767" s="18">
        <v>0</v>
      </c>
      <c r="AC767" s="10">
        <f t="shared" si="93"/>
        <v>0</v>
      </c>
      <c r="AE767">
        <v>126</v>
      </c>
      <c r="AF767">
        <f t="shared" si="88"/>
        <v>0</v>
      </c>
    </row>
    <row r="768" spans="1:32">
      <c r="A768" s="17">
        <v>762</v>
      </c>
      <c r="B768" s="18" t="s">
        <v>1621</v>
      </c>
      <c r="C768" s="7" t="s">
        <v>727</v>
      </c>
      <c r="D768" s="18" t="s">
        <v>27</v>
      </c>
      <c r="E768" s="18">
        <v>3091</v>
      </c>
      <c r="F768" s="18">
        <v>51</v>
      </c>
      <c r="G768" s="18">
        <v>0</v>
      </c>
      <c r="H768" s="18">
        <v>0</v>
      </c>
      <c r="I768" s="18">
        <f t="shared" si="87"/>
        <v>51</v>
      </c>
      <c r="J768" s="18">
        <v>0</v>
      </c>
      <c r="K768" s="66">
        <v>80</v>
      </c>
      <c r="L768" s="18">
        <v>0</v>
      </c>
      <c r="M768" s="18">
        <f t="shared" si="89"/>
        <v>0</v>
      </c>
      <c r="N768" s="66">
        <v>4</v>
      </c>
      <c r="O768" s="66">
        <v>175</v>
      </c>
      <c r="P768" s="18">
        <v>0</v>
      </c>
      <c r="Q768" s="18">
        <f t="shared" si="90"/>
        <v>0</v>
      </c>
      <c r="R768" s="66">
        <v>6</v>
      </c>
      <c r="S768" s="66">
        <v>16</v>
      </c>
      <c r="T768" s="18">
        <v>0</v>
      </c>
      <c r="U768" s="18">
        <f t="shared" si="91"/>
        <v>0</v>
      </c>
      <c r="V768" s="66">
        <v>1.125</v>
      </c>
      <c r="W768" s="66">
        <v>96</v>
      </c>
      <c r="X768" s="18">
        <v>0</v>
      </c>
      <c r="Y768" s="18">
        <f t="shared" si="92"/>
        <v>0</v>
      </c>
      <c r="Z768" s="66">
        <v>9</v>
      </c>
      <c r="AA768" s="66">
        <v>300</v>
      </c>
      <c r="AB768" s="18">
        <v>0</v>
      </c>
      <c r="AC768" s="10">
        <f t="shared" si="93"/>
        <v>0</v>
      </c>
      <c r="AE768">
        <v>51</v>
      </c>
      <c r="AF768">
        <f t="shared" si="88"/>
        <v>0</v>
      </c>
    </row>
    <row r="769" spans="1:32">
      <c r="A769" s="17">
        <v>763</v>
      </c>
      <c r="B769" s="18" t="s">
        <v>1621</v>
      </c>
      <c r="C769" s="7" t="s">
        <v>1475</v>
      </c>
      <c r="D769" s="18" t="s">
        <v>27</v>
      </c>
      <c r="E769" s="18">
        <v>8718</v>
      </c>
      <c r="F769" s="18">
        <v>205</v>
      </c>
      <c r="G769" s="18">
        <v>0</v>
      </c>
      <c r="H769" s="18">
        <v>0</v>
      </c>
      <c r="I769" s="18">
        <f t="shared" ref="I769:I831" si="94">F769-J769</f>
        <v>205</v>
      </c>
      <c r="J769" s="18">
        <v>0</v>
      </c>
      <c r="K769" s="66">
        <v>80</v>
      </c>
      <c r="L769" s="18">
        <v>0</v>
      </c>
      <c r="M769" s="18">
        <f t="shared" si="89"/>
        <v>8718</v>
      </c>
      <c r="N769" s="66">
        <v>17</v>
      </c>
      <c r="O769" s="66">
        <v>175</v>
      </c>
      <c r="P769" s="18">
        <v>0</v>
      </c>
      <c r="Q769" s="18">
        <f t="shared" si="90"/>
        <v>0</v>
      </c>
      <c r="R769" s="66">
        <v>17</v>
      </c>
      <c r="S769" s="66">
        <v>16</v>
      </c>
      <c r="T769" s="18">
        <v>0</v>
      </c>
      <c r="U769" s="18">
        <f t="shared" si="91"/>
        <v>8718</v>
      </c>
      <c r="V769" s="66">
        <v>1.2916666666666667</v>
      </c>
      <c r="W769" s="66">
        <v>96</v>
      </c>
      <c r="X769" s="18">
        <v>0</v>
      </c>
      <c r="Y769" s="18">
        <f t="shared" si="92"/>
        <v>0</v>
      </c>
      <c r="Z769" s="66">
        <v>7</v>
      </c>
      <c r="AA769" s="66">
        <v>300</v>
      </c>
      <c r="AB769" s="18">
        <v>0</v>
      </c>
      <c r="AC769" s="10">
        <f t="shared" si="93"/>
        <v>0</v>
      </c>
      <c r="AE769">
        <v>205</v>
      </c>
      <c r="AF769">
        <f t="shared" si="88"/>
        <v>0</v>
      </c>
    </row>
    <row r="770" spans="1:32">
      <c r="A770" s="17">
        <v>764</v>
      </c>
      <c r="B770" s="18" t="s">
        <v>1621</v>
      </c>
      <c r="C770" s="7" t="s">
        <v>1476</v>
      </c>
      <c r="D770" s="18" t="s">
        <v>27</v>
      </c>
      <c r="E770" s="18">
        <v>8676</v>
      </c>
      <c r="F770" s="18">
        <v>204</v>
      </c>
      <c r="G770" s="18">
        <v>0</v>
      </c>
      <c r="H770" s="18">
        <v>0</v>
      </c>
      <c r="I770" s="18">
        <f t="shared" si="94"/>
        <v>204</v>
      </c>
      <c r="J770" s="18">
        <v>0</v>
      </c>
      <c r="K770" s="66">
        <v>80</v>
      </c>
      <c r="L770" s="18">
        <v>0</v>
      </c>
      <c r="M770" s="18">
        <f t="shared" si="89"/>
        <v>8676</v>
      </c>
      <c r="N770" s="66">
        <v>17</v>
      </c>
      <c r="O770" s="66">
        <v>175</v>
      </c>
      <c r="P770" s="18">
        <v>0</v>
      </c>
      <c r="Q770" s="18">
        <f t="shared" si="90"/>
        <v>0</v>
      </c>
      <c r="R770" s="66">
        <v>15</v>
      </c>
      <c r="S770" s="66">
        <v>16</v>
      </c>
      <c r="T770" s="18">
        <v>0</v>
      </c>
      <c r="U770" s="18">
        <f t="shared" si="91"/>
        <v>0</v>
      </c>
      <c r="V770" s="66">
        <v>1.3333333333333333</v>
      </c>
      <c r="W770" s="66">
        <v>96</v>
      </c>
      <c r="X770" s="18">
        <v>0</v>
      </c>
      <c r="Y770" s="18">
        <f t="shared" si="92"/>
        <v>0</v>
      </c>
      <c r="Z770" s="66">
        <v>11</v>
      </c>
      <c r="AA770" s="66">
        <v>300</v>
      </c>
      <c r="AB770" s="18">
        <v>0</v>
      </c>
      <c r="AC770" s="10">
        <f t="shared" si="93"/>
        <v>0</v>
      </c>
      <c r="AE770">
        <v>204</v>
      </c>
      <c r="AF770">
        <f t="shared" si="88"/>
        <v>0</v>
      </c>
    </row>
    <row r="771" spans="1:32">
      <c r="A771" s="17">
        <v>765</v>
      </c>
      <c r="B771" s="18" t="s">
        <v>1621</v>
      </c>
      <c r="C771" s="7" t="s">
        <v>1477</v>
      </c>
      <c r="D771" s="18" t="s">
        <v>27</v>
      </c>
      <c r="E771" s="18">
        <v>5924</v>
      </c>
      <c r="F771" s="18">
        <v>212</v>
      </c>
      <c r="G771" s="18">
        <v>0</v>
      </c>
      <c r="H771" s="18">
        <v>0</v>
      </c>
      <c r="I771" s="18">
        <f t="shared" si="94"/>
        <v>211</v>
      </c>
      <c r="J771" s="18">
        <v>1</v>
      </c>
      <c r="K771" s="66">
        <v>80</v>
      </c>
      <c r="L771" s="18">
        <v>0</v>
      </c>
      <c r="M771" s="18">
        <f t="shared" si="89"/>
        <v>5924</v>
      </c>
      <c r="N771" s="66">
        <v>17</v>
      </c>
      <c r="O771" s="66">
        <v>175</v>
      </c>
      <c r="P771" s="18">
        <v>0</v>
      </c>
      <c r="Q771" s="18">
        <f t="shared" si="90"/>
        <v>0</v>
      </c>
      <c r="R771" s="66">
        <v>20</v>
      </c>
      <c r="S771" s="66">
        <v>16</v>
      </c>
      <c r="T771" s="18">
        <v>0</v>
      </c>
      <c r="U771" s="18">
        <f t="shared" si="91"/>
        <v>5924</v>
      </c>
      <c r="V771" s="66">
        <v>1.25</v>
      </c>
      <c r="W771" s="66">
        <v>96</v>
      </c>
      <c r="X771" s="18">
        <v>0</v>
      </c>
      <c r="Y771" s="18">
        <f t="shared" si="92"/>
        <v>0</v>
      </c>
      <c r="Z771" s="66">
        <v>10</v>
      </c>
      <c r="AA771" s="66">
        <v>300</v>
      </c>
      <c r="AB771" s="18">
        <v>0</v>
      </c>
      <c r="AC771" s="10">
        <f t="shared" si="93"/>
        <v>0</v>
      </c>
      <c r="AE771">
        <v>212</v>
      </c>
      <c r="AF771">
        <f t="shared" si="88"/>
        <v>0</v>
      </c>
    </row>
    <row r="772" spans="1:32">
      <c r="A772" s="17">
        <v>766</v>
      </c>
      <c r="B772" s="18" t="s">
        <v>1621</v>
      </c>
      <c r="C772" s="7" t="s">
        <v>1478</v>
      </c>
      <c r="D772" s="18" t="s">
        <v>27</v>
      </c>
      <c r="E772" s="18">
        <v>5110</v>
      </c>
      <c r="F772" s="18">
        <v>114</v>
      </c>
      <c r="G772" s="18">
        <v>0</v>
      </c>
      <c r="H772" s="18">
        <v>0</v>
      </c>
      <c r="I772" s="18">
        <f t="shared" si="94"/>
        <v>114</v>
      </c>
      <c r="J772" s="18">
        <v>0</v>
      </c>
      <c r="K772" s="66">
        <v>80</v>
      </c>
      <c r="L772" s="18">
        <v>0</v>
      </c>
      <c r="M772" s="18">
        <f t="shared" si="89"/>
        <v>5110</v>
      </c>
      <c r="N772" s="66">
        <v>9</v>
      </c>
      <c r="O772" s="66">
        <v>175</v>
      </c>
      <c r="P772" s="18">
        <v>0</v>
      </c>
      <c r="Q772" s="18">
        <f t="shared" si="90"/>
        <v>0</v>
      </c>
      <c r="R772" s="66">
        <v>42</v>
      </c>
      <c r="S772" s="66">
        <v>16</v>
      </c>
      <c r="T772" s="18">
        <v>0</v>
      </c>
      <c r="U772" s="18">
        <f t="shared" si="91"/>
        <v>5110</v>
      </c>
      <c r="V772" s="66">
        <v>6.125</v>
      </c>
      <c r="W772" s="66">
        <v>96</v>
      </c>
      <c r="X772" s="18">
        <v>0</v>
      </c>
      <c r="Y772" s="18">
        <f t="shared" si="92"/>
        <v>0</v>
      </c>
      <c r="Z772" s="66">
        <v>5</v>
      </c>
      <c r="AA772" s="66">
        <v>300</v>
      </c>
      <c r="AB772" s="18">
        <v>0</v>
      </c>
      <c r="AC772" s="10">
        <f t="shared" si="93"/>
        <v>0</v>
      </c>
      <c r="AE772">
        <v>114</v>
      </c>
      <c r="AF772">
        <f t="shared" si="88"/>
        <v>0</v>
      </c>
    </row>
    <row r="773" spans="1:32">
      <c r="A773" s="17">
        <v>767</v>
      </c>
      <c r="B773" s="18" t="s">
        <v>1621</v>
      </c>
      <c r="C773" s="7" t="s">
        <v>1479</v>
      </c>
      <c r="D773" s="18" t="s">
        <v>27</v>
      </c>
      <c r="E773" s="18">
        <v>1161</v>
      </c>
      <c r="F773" s="18">
        <v>32</v>
      </c>
      <c r="G773" s="18">
        <v>0</v>
      </c>
      <c r="H773" s="18">
        <v>0</v>
      </c>
      <c r="I773" s="18">
        <f t="shared" si="94"/>
        <v>32</v>
      </c>
      <c r="J773" s="18">
        <v>0</v>
      </c>
      <c r="K773" s="66">
        <v>80</v>
      </c>
      <c r="L773" s="18">
        <v>0</v>
      </c>
      <c r="M773" s="18">
        <f t="shared" si="89"/>
        <v>0</v>
      </c>
      <c r="N773" s="66">
        <v>2</v>
      </c>
      <c r="O773" s="66">
        <v>175</v>
      </c>
      <c r="P773" s="18">
        <v>0</v>
      </c>
      <c r="Q773" s="18">
        <f t="shared" si="90"/>
        <v>0</v>
      </c>
      <c r="R773" s="66">
        <v>25</v>
      </c>
      <c r="S773" s="66">
        <v>16</v>
      </c>
      <c r="T773" s="18">
        <v>0</v>
      </c>
      <c r="U773" s="18">
        <f t="shared" si="91"/>
        <v>1161</v>
      </c>
      <c r="V773" s="66">
        <v>4.583333333333333</v>
      </c>
      <c r="W773" s="66">
        <v>96</v>
      </c>
      <c r="X773" s="18">
        <v>0</v>
      </c>
      <c r="Y773" s="18">
        <f t="shared" si="92"/>
        <v>0</v>
      </c>
      <c r="Z773" s="66">
        <v>2</v>
      </c>
      <c r="AA773" s="66">
        <v>300</v>
      </c>
      <c r="AB773" s="18">
        <v>0</v>
      </c>
      <c r="AC773" s="10">
        <f t="shared" si="93"/>
        <v>0</v>
      </c>
      <c r="AE773">
        <v>32</v>
      </c>
      <c r="AF773">
        <f t="shared" si="88"/>
        <v>0</v>
      </c>
    </row>
    <row r="774" spans="1:32">
      <c r="A774" s="17">
        <v>768</v>
      </c>
      <c r="B774" s="18" t="s">
        <v>1621</v>
      </c>
      <c r="C774" s="7" t="s">
        <v>1480</v>
      </c>
      <c r="D774" s="18" t="s">
        <v>27</v>
      </c>
      <c r="E774" s="18">
        <v>2925</v>
      </c>
      <c r="F774" s="18">
        <v>83</v>
      </c>
      <c r="G774" s="18">
        <v>0</v>
      </c>
      <c r="H774" s="18">
        <v>0</v>
      </c>
      <c r="I774" s="18">
        <f t="shared" si="94"/>
        <v>83</v>
      </c>
      <c r="J774" s="18">
        <v>0</v>
      </c>
      <c r="K774" s="66">
        <v>80</v>
      </c>
      <c r="L774" s="18">
        <v>0</v>
      </c>
      <c r="M774" s="18">
        <f t="shared" si="89"/>
        <v>2925</v>
      </c>
      <c r="N774" s="66">
        <v>6</v>
      </c>
      <c r="O774" s="66">
        <v>175</v>
      </c>
      <c r="P774" s="18">
        <v>0</v>
      </c>
      <c r="Q774" s="18">
        <f t="shared" si="90"/>
        <v>0</v>
      </c>
      <c r="R774" s="66">
        <v>23</v>
      </c>
      <c r="S774" s="66">
        <v>16</v>
      </c>
      <c r="T774" s="18">
        <v>0</v>
      </c>
      <c r="U774" s="18">
        <f t="shared" si="91"/>
        <v>2925</v>
      </c>
      <c r="V774" s="66">
        <v>4.5</v>
      </c>
      <c r="W774" s="66">
        <v>96</v>
      </c>
      <c r="X774" s="18">
        <v>0</v>
      </c>
      <c r="Y774" s="18">
        <f t="shared" si="92"/>
        <v>0</v>
      </c>
      <c r="Z774" s="66">
        <v>0</v>
      </c>
      <c r="AA774" s="66">
        <v>300</v>
      </c>
      <c r="AB774" s="18">
        <v>0</v>
      </c>
      <c r="AC774" s="10">
        <f t="shared" si="93"/>
        <v>0</v>
      </c>
      <c r="AE774">
        <v>83</v>
      </c>
      <c r="AF774">
        <f t="shared" si="88"/>
        <v>0</v>
      </c>
    </row>
    <row r="775" spans="1:32">
      <c r="A775" s="17">
        <v>769</v>
      </c>
      <c r="B775" s="18" t="s">
        <v>1621</v>
      </c>
      <c r="C775" s="7" t="s">
        <v>27</v>
      </c>
      <c r="D775" s="18" t="s">
        <v>27</v>
      </c>
      <c r="E775" s="18">
        <v>7733</v>
      </c>
      <c r="F775" s="18">
        <v>185</v>
      </c>
      <c r="G775" s="18">
        <v>0</v>
      </c>
      <c r="H775" s="18">
        <v>0</v>
      </c>
      <c r="I775" s="18">
        <f t="shared" si="94"/>
        <v>185</v>
      </c>
      <c r="J775" s="18">
        <v>0</v>
      </c>
      <c r="K775" s="66">
        <v>80</v>
      </c>
      <c r="L775" s="18">
        <v>0</v>
      </c>
      <c r="M775" s="18">
        <f t="shared" si="89"/>
        <v>7733</v>
      </c>
      <c r="N775" s="66">
        <v>15</v>
      </c>
      <c r="O775" s="66">
        <v>175</v>
      </c>
      <c r="P775" s="18">
        <v>0</v>
      </c>
      <c r="Q775" s="18">
        <f t="shared" si="90"/>
        <v>0</v>
      </c>
      <c r="R775" s="66">
        <v>45</v>
      </c>
      <c r="S775" s="66">
        <v>16</v>
      </c>
      <c r="T775" s="18">
        <v>0</v>
      </c>
      <c r="U775" s="18">
        <f t="shared" si="91"/>
        <v>7733</v>
      </c>
      <c r="V775" s="66">
        <v>5.666666666666667</v>
      </c>
      <c r="W775" s="66">
        <v>96</v>
      </c>
      <c r="X775" s="18">
        <v>0</v>
      </c>
      <c r="Y775" s="18">
        <f t="shared" si="92"/>
        <v>0</v>
      </c>
      <c r="Z775" s="66">
        <v>11</v>
      </c>
      <c r="AA775" s="66">
        <v>300</v>
      </c>
      <c r="AB775" s="18">
        <v>0</v>
      </c>
      <c r="AC775" s="10">
        <f t="shared" si="93"/>
        <v>0</v>
      </c>
      <c r="AE775">
        <v>185</v>
      </c>
      <c r="AF775">
        <f t="shared" si="88"/>
        <v>0</v>
      </c>
    </row>
    <row r="776" spans="1:32">
      <c r="A776" s="17">
        <v>770</v>
      </c>
      <c r="B776" s="18" t="s">
        <v>1621</v>
      </c>
      <c r="C776" s="7" t="s">
        <v>1481</v>
      </c>
      <c r="D776" s="18" t="s">
        <v>27</v>
      </c>
      <c r="E776" s="18">
        <v>3418</v>
      </c>
      <c r="F776" s="18">
        <v>128</v>
      </c>
      <c r="G776" s="18">
        <v>0</v>
      </c>
      <c r="H776" s="18">
        <v>0</v>
      </c>
      <c r="I776" s="18">
        <f t="shared" si="94"/>
        <v>126</v>
      </c>
      <c r="J776" s="18">
        <v>2</v>
      </c>
      <c r="K776" s="66">
        <v>80</v>
      </c>
      <c r="L776" s="18">
        <v>0</v>
      </c>
      <c r="M776" s="18">
        <f t="shared" ref="M776:M838" si="95">IF((F776&gt;K776),E776,0)</f>
        <v>3418</v>
      </c>
      <c r="N776" s="66">
        <v>10</v>
      </c>
      <c r="O776" s="66">
        <v>175</v>
      </c>
      <c r="P776" s="18">
        <v>0</v>
      </c>
      <c r="Q776" s="18">
        <f t="shared" ref="Q776:Q838" si="96">IF((N776&gt;O776),E776,0)</f>
        <v>0</v>
      </c>
      <c r="R776" s="66">
        <v>47</v>
      </c>
      <c r="S776" s="66">
        <v>16</v>
      </c>
      <c r="T776" s="18">
        <v>0</v>
      </c>
      <c r="U776" s="18">
        <f t="shared" ref="U776:U838" si="97">IF((R776&gt;S776),E776,0)</f>
        <v>3418</v>
      </c>
      <c r="V776" s="66">
        <v>9.2083333333333339</v>
      </c>
      <c r="W776" s="66">
        <v>96</v>
      </c>
      <c r="X776" s="18">
        <v>0</v>
      </c>
      <c r="Y776" s="18">
        <f t="shared" ref="Y776:Y838" si="98">IF((V776&gt;W776),E776,0)</f>
        <v>0</v>
      </c>
      <c r="Z776" s="66">
        <v>24</v>
      </c>
      <c r="AA776" s="66">
        <v>300</v>
      </c>
      <c r="AB776" s="18">
        <v>0</v>
      </c>
      <c r="AC776" s="10">
        <f t="shared" ref="AC776:AC838" si="99">IF((Z776&gt;AA776),E776,0)</f>
        <v>0</v>
      </c>
      <c r="AE776">
        <v>128</v>
      </c>
      <c r="AF776">
        <f t="shared" ref="AF776:AF839" si="100">AE776-F776</f>
        <v>0</v>
      </c>
    </row>
    <row r="777" spans="1:32">
      <c r="A777" s="17">
        <v>771</v>
      </c>
      <c r="B777" s="18" t="s">
        <v>1621</v>
      </c>
      <c r="C777" s="7" t="s">
        <v>1482</v>
      </c>
      <c r="D777" s="18" t="s">
        <v>27</v>
      </c>
      <c r="E777" s="18">
        <v>3070</v>
      </c>
      <c r="F777" s="18">
        <v>104</v>
      </c>
      <c r="G777" s="18">
        <v>0</v>
      </c>
      <c r="H777" s="18">
        <v>0</v>
      </c>
      <c r="I777" s="18">
        <f t="shared" si="94"/>
        <v>104</v>
      </c>
      <c r="J777" s="18">
        <v>0</v>
      </c>
      <c r="K777" s="66">
        <v>80</v>
      </c>
      <c r="L777" s="18">
        <v>0</v>
      </c>
      <c r="M777" s="18">
        <f t="shared" si="95"/>
        <v>3070</v>
      </c>
      <c r="N777" s="66">
        <v>8</v>
      </c>
      <c r="O777" s="66">
        <v>175</v>
      </c>
      <c r="P777" s="18">
        <v>0</v>
      </c>
      <c r="Q777" s="18">
        <f t="shared" si="96"/>
        <v>0</v>
      </c>
      <c r="R777" s="66">
        <v>63</v>
      </c>
      <c r="S777" s="66">
        <v>16</v>
      </c>
      <c r="T777" s="18">
        <v>0</v>
      </c>
      <c r="U777" s="18">
        <f t="shared" si="97"/>
        <v>3070</v>
      </c>
      <c r="V777" s="66">
        <v>10.125</v>
      </c>
      <c r="W777" s="66">
        <v>96</v>
      </c>
      <c r="X777" s="18">
        <v>0</v>
      </c>
      <c r="Y777" s="18">
        <f t="shared" si="98"/>
        <v>0</v>
      </c>
      <c r="Z777" s="66">
        <v>4</v>
      </c>
      <c r="AA777" s="66">
        <v>300</v>
      </c>
      <c r="AB777" s="18">
        <v>0</v>
      </c>
      <c r="AC777" s="10">
        <f t="shared" si="99"/>
        <v>0</v>
      </c>
      <c r="AE777">
        <v>104</v>
      </c>
      <c r="AF777">
        <f t="shared" si="100"/>
        <v>0</v>
      </c>
    </row>
    <row r="778" spans="1:32">
      <c r="A778" s="17">
        <v>772</v>
      </c>
      <c r="B778" s="18" t="s">
        <v>1621</v>
      </c>
      <c r="C778" s="7" t="s">
        <v>1483</v>
      </c>
      <c r="D778" s="18" t="s">
        <v>27</v>
      </c>
      <c r="E778" s="18">
        <v>7757</v>
      </c>
      <c r="F778" s="18">
        <v>286</v>
      </c>
      <c r="G778" s="18">
        <v>0</v>
      </c>
      <c r="H778" s="18">
        <v>0</v>
      </c>
      <c r="I778" s="18">
        <f t="shared" si="94"/>
        <v>286</v>
      </c>
      <c r="J778" s="18">
        <v>0</v>
      </c>
      <c r="K778" s="66">
        <v>80</v>
      </c>
      <c r="L778" s="18">
        <v>0</v>
      </c>
      <c r="M778" s="18">
        <f t="shared" si="95"/>
        <v>7757</v>
      </c>
      <c r="N778" s="66">
        <v>23</v>
      </c>
      <c r="O778" s="66">
        <v>175</v>
      </c>
      <c r="P778" s="18">
        <v>0</v>
      </c>
      <c r="Q778" s="18">
        <f t="shared" si="96"/>
        <v>0</v>
      </c>
      <c r="R778" s="66">
        <v>113</v>
      </c>
      <c r="S778" s="66">
        <v>16</v>
      </c>
      <c r="T778" s="18">
        <v>0</v>
      </c>
      <c r="U778" s="18">
        <f t="shared" si="97"/>
        <v>7757</v>
      </c>
      <c r="V778" s="66">
        <v>12.916666666666666</v>
      </c>
      <c r="W778" s="66">
        <v>96</v>
      </c>
      <c r="X778" s="18">
        <v>0</v>
      </c>
      <c r="Y778" s="18">
        <f t="shared" si="98"/>
        <v>0</v>
      </c>
      <c r="Z778" s="66">
        <v>33</v>
      </c>
      <c r="AA778" s="66">
        <v>300</v>
      </c>
      <c r="AB778" s="18">
        <v>0</v>
      </c>
      <c r="AC778" s="10">
        <f t="shared" si="99"/>
        <v>0</v>
      </c>
      <c r="AE778">
        <v>286</v>
      </c>
      <c r="AF778">
        <f t="shared" si="100"/>
        <v>0</v>
      </c>
    </row>
    <row r="779" spans="1:32">
      <c r="A779" s="17">
        <v>773</v>
      </c>
      <c r="B779" s="18" t="s">
        <v>1621</v>
      </c>
      <c r="C779" s="7" t="s">
        <v>647</v>
      </c>
      <c r="D779" s="18" t="s">
        <v>27</v>
      </c>
      <c r="E779" s="18">
        <v>3527</v>
      </c>
      <c r="F779" s="18">
        <v>98</v>
      </c>
      <c r="G779" s="18">
        <v>0</v>
      </c>
      <c r="H779" s="18">
        <v>0</v>
      </c>
      <c r="I779" s="18">
        <f t="shared" si="94"/>
        <v>98</v>
      </c>
      <c r="J779" s="18">
        <v>0</v>
      </c>
      <c r="K779" s="66">
        <v>80</v>
      </c>
      <c r="L779" s="18">
        <v>0</v>
      </c>
      <c r="M779" s="18">
        <f t="shared" si="95"/>
        <v>3527</v>
      </c>
      <c r="N779" s="66">
        <v>8</v>
      </c>
      <c r="O779" s="66">
        <v>175</v>
      </c>
      <c r="P779" s="18">
        <v>0</v>
      </c>
      <c r="Q779" s="18">
        <f t="shared" si="96"/>
        <v>0</v>
      </c>
      <c r="R779" s="66">
        <v>47</v>
      </c>
      <c r="S779" s="66">
        <v>16</v>
      </c>
      <c r="T779" s="18">
        <v>0</v>
      </c>
      <c r="U779" s="18">
        <f t="shared" si="97"/>
        <v>3527</v>
      </c>
      <c r="V779" s="66">
        <v>9.2083333333333339</v>
      </c>
      <c r="W779" s="66">
        <v>96</v>
      </c>
      <c r="X779" s="18">
        <v>0</v>
      </c>
      <c r="Y779" s="18">
        <f t="shared" si="98"/>
        <v>0</v>
      </c>
      <c r="Z779" s="66">
        <v>8</v>
      </c>
      <c r="AA779" s="66">
        <v>300</v>
      </c>
      <c r="AB779" s="18">
        <v>0</v>
      </c>
      <c r="AC779" s="10">
        <f t="shared" si="99"/>
        <v>0</v>
      </c>
      <c r="AE779">
        <v>98</v>
      </c>
      <c r="AF779">
        <f t="shared" si="100"/>
        <v>0</v>
      </c>
    </row>
    <row r="780" spans="1:32">
      <c r="A780" s="17">
        <v>774</v>
      </c>
      <c r="B780" s="18" t="s">
        <v>1621</v>
      </c>
      <c r="C780" s="7" t="s">
        <v>1484</v>
      </c>
      <c r="D780" s="18" t="s">
        <v>27</v>
      </c>
      <c r="E780" s="18">
        <v>4476</v>
      </c>
      <c r="F780" s="18">
        <v>227</v>
      </c>
      <c r="G780" s="18">
        <v>0</v>
      </c>
      <c r="H780" s="18">
        <v>0</v>
      </c>
      <c r="I780" s="18">
        <f t="shared" si="94"/>
        <v>227</v>
      </c>
      <c r="J780" s="18">
        <v>0</v>
      </c>
      <c r="K780" s="66">
        <v>80</v>
      </c>
      <c r="L780" s="18">
        <v>0</v>
      </c>
      <c r="M780" s="18">
        <f t="shared" si="95"/>
        <v>4476</v>
      </c>
      <c r="N780" s="66">
        <v>19</v>
      </c>
      <c r="O780" s="66">
        <v>175</v>
      </c>
      <c r="P780" s="18">
        <v>0</v>
      </c>
      <c r="Q780" s="18">
        <f t="shared" si="96"/>
        <v>0</v>
      </c>
      <c r="R780" s="66">
        <v>87</v>
      </c>
      <c r="S780" s="66">
        <v>16</v>
      </c>
      <c r="T780" s="18">
        <v>0</v>
      </c>
      <c r="U780" s="18">
        <f t="shared" si="97"/>
        <v>4476</v>
      </c>
      <c r="V780" s="66">
        <v>6.708333333333333</v>
      </c>
      <c r="W780" s="66">
        <v>96</v>
      </c>
      <c r="X780" s="18">
        <v>0</v>
      </c>
      <c r="Y780" s="18">
        <f t="shared" si="98"/>
        <v>0</v>
      </c>
      <c r="Z780" s="66">
        <v>11</v>
      </c>
      <c r="AA780" s="66">
        <v>300</v>
      </c>
      <c r="AB780" s="18">
        <v>0</v>
      </c>
      <c r="AC780" s="10">
        <f t="shared" si="99"/>
        <v>0</v>
      </c>
      <c r="AE780">
        <v>227</v>
      </c>
      <c r="AF780">
        <f t="shared" si="100"/>
        <v>0</v>
      </c>
    </row>
    <row r="781" spans="1:32">
      <c r="A781" s="17">
        <v>775</v>
      </c>
      <c r="B781" s="18" t="s">
        <v>1621</v>
      </c>
      <c r="C781" s="7" t="s">
        <v>1485</v>
      </c>
      <c r="D781" s="18" t="s">
        <v>27</v>
      </c>
      <c r="E781" s="18">
        <v>5465</v>
      </c>
      <c r="F781" s="18">
        <v>105</v>
      </c>
      <c r="G781" s="18">
        <v>0</v>
      </c>
      <c r="H781" s="18">
        <v>0</v>
      </c>
      <c r="I781" s="18">
        <f t="shared" si="94"/>
        <v>105</v>
      </c>
      <c r="J781" s="18">
        <v>0</v>
      </c>
      <c r="K781" s="66">
        <v>80</v>
      </c>
      <c r="L781" s="18">
        <v>0</v>
      </c>
      <c r="M781" s="18">
        <f t="shared" si="95"/>
        <v>5465</v>
      </c>
      <c r="N781" s="66">
        <v>9</v>
      </c>
      <c r="O781" s="66">
        <v>175</v>
      </c>
      <c r="P781" s="18">
        <v>0</v>
      </c>
      <c r="Q781" s="18">
        <f t="shared" si="96"/>
        <v>0</v>
      </c>
      <c r="R781" s="66">
        <v>48</v>
      </c>
      <c r="S781" s="66">
        <v>16</v>
      </c>
      <c r="T781" s="18">
        <v>0</v>
      </c>
      <c r="U781" s="18">
        <f t="shared" si="97"/>
        <v>5465</v>
      </c>
      <c r="V781" s="66">
        <v>4.833333333333333</v>
      </c>
      <c r="W781" s="66">
        <v>96</v>
      </c>
      <c r="X781" s="18">
        <v>0</v>
      </c>
      <c r="Y781" s="18">
        <f t="shared" si="98"/>
        <v>0</v>
      </c>
      <c r="Z781" s="66">
        <v>7</v>
      </c>
      <c r="AA781" s="66">
        <v>300</v>
      </c>
      <c r="AB781" s="18">
        <v>0</v>
      </c>
      <c r="AC781" s="10">
        <f t="shared" si="99"/>
        <v>0</v>
      </c>
      <c r="AE781">
        <v>105</v>
      </c>
      <c r="AF781">
        <f t="shared" si="100"/>
        <v>0</v>
      </c>
    </row>
    <row r="782" spans="1:32">
      <c r="A782" s="17">
        <v>776</v>
      </c>
      <c r="B782" s="18" t="s">
        <v>1621</v>
      </c>
      <c r="C782" s="7" t="s">
        <v>1486</v>
      </c>
      <c r="D782" s="18" t="s">
        <v>27</v>
      </c>
      <c r="E782" s="18">
        <v>7167</v>
      </c>
      <c r="F782" s="18">
        <v>143</v>
      </c>
      <c r="G782" s="18">
        <v>0</v>
      </c>
      <c r="H782" s="18">
        <v>0</v>
      </c>
      <c r="I782" s="18">
        <f t="shared" si="94"/>
        <v>143</v>
      </c>
      <c r="J782" s="18">
        <v>0</v>
      </c>
      <c r="K782" s="66">
        <v>80</v>
      </c>
      <c r="L782" s="18">
        <v>0</v>
      </c>
      <c r="M782" s="18">
        <f t="shared" si="95"/>
        <v>7167</v>
      </c>
      <c r="N782" s="66">
        <v>12</v>
      </c>
      <c r="O782" s="66">
        <v>175</v>
      </c>
      <c r="P782" s="18">
        <v>0</v>
      </c>
      <c r="Q782" s="18">
        <f t="shared" si="96"/>
        <v>0</v>
      </c>
      <c r="R782" s="66">
        <v>69</v>
      </c>
      <c r="S782" s="66">
        <v>16</v>
      </c>
      <c r="T782" s="18">
        <v>0</v>
      </c>
      <c r="U782" s="18">
        <f t="shared" si="97"/>
        <v>7167</v>
      </c>
      <c r="V782" s="66">
        <v>7</v>
      </c>
      <c r="W782" s="66">
        <v>96</v>
      </c>
      <c r="X782" s="18">
        <v>0</v>
      </c>
      <c r="Y782" s="18">
        <f t="shared" si="98"/>
        <v>0</v>
      </c>
      <c r="Z782" s="66">
        <v>12</v>
      </c>
      <c r="AA782" s="66">
        <v>300</v>
      </c>
      <c r="AB782" s="18">
        <v>0</v>
      </c>
      <c r="AC782" s="10">
        <f t="shared" si="99"/>
        <v>0</v>
      </c>
      <c r="AE782">
        <v>143</v>
      </c>
      <c r="AF782">
        <f t="shared" si="100"/>
        <v>0</v>
      </c>
    </row>
    <row r="783" spans="1:32">
      <c r="A783" s="17">
        <v>777</v>
      </c>
      <c r="B783" s="18" t="s">
        <v>1621</v>
      </c>
      <c r="C783" s="7" t="s">
        <v>1487</v>
      </c>
      <c r="D783" s="18" t="s">
        <v>27</v>
      </c>
      <c r="E783" s="18">
        <v>6090</v>
      </c>
      <c r="F783" s="18">
        <v>213</v>
      </c>
      <c r="G783" s="18">
        <v>0</v>
      </c>
      <c r="H783" s="18">
        <v>0</v>
      </c>
      <c r="I783" s="18">
        <f t="shared" si="94"/>
        <v>213</v>
      </c>
      <c r="J783" s="18">
        <v>0</v>
      </c>
      <c r="K783" s="66">
        <v>80</v>
      </c>
      <c r="L783" s="18">
        <v>0</v>
      </c>
      <c r="M783" s="18">
        <f t="shared" si="95"/>
        <v>6090</v>
      </c>
      <c r="N783" s="66">
        <v>18</v>
      </c>
      <c r="O783" s="66">
        <v>175</v>
      </c>
      <c r="P783" s="18">
        <v>0</v>
      </c>
      <c r="Q783" s="18">
        <f t="shared" si="96"/>
        <v>0</v>
      </c>
      <c r="R783" s="66">
        <v>54</v>
      </c>
      <c r="S783" s="66">
        <v>16</v>
      </c>
      <c r="T783" s="18">
        <v>0</v>
      </c>
      <c r="U783" s="18">
        <f t="shared" si="97"/>
        <v>6090</v>
      </c>
      <c r="V783" s="66">
        <v>5.708333333333333</v>
      </c>
      <c r="W783" s="66">
        <v>96</v>
      </c>
      <c r="X783" s="18">
        <v>0</v>
      </c>
      <c r="Y783" s="18">
        <f t="shared" si="98"/>
        <v>0</v>
      </c>
      <c r="Z783" s="66">
        <v>19</v>
      </c>
      <c r="AA783" s="66">
        <v>300</v>
      </c>
      <c r="AB783" s="18">
        <v>0</v>
      </c>
      <c r="AC783" s="10">
        <f t="shared" si="99"/>
        <v>0</v>
      </c>
      <c r="AE783">
        <v>213</v>
      </c>
      <c r="AF783">
        <f t="shared" si="100"/>
        <v>0</v>
      </c>
    </row>
    <row r="784" spans="1:32">
      <c r="A784" s="17">
        <v>778</v>
      </c>
      <c r="B784" s="18" t="s">
        <v>1621</v>
      </c>
      <c r="C784" s="7" t="s">
        <v>1488</v>
      </c>
      <c r="D784" s="18" t="s">
        <v>27</v>
      </c>
      <c r="E784" s="18">
        <v>9296</v>
      </c>
      <c r="F784" s="18">
        <v>227</v>
      </c>
      <c r="G784" s="18">
        <v>0</v>
      </c>
      <c r="H784" s="18">
        <v>0</v>
      </c>
      <c r="I784" s="18">
        <f t="shared" si="94"/>
        <v>227</v>
      </c>
      <c r="J784" s="18">
        <v>0</v>
      </c>
      <c r="K784" s="66">
        <v>80</v>
      </c>
      <c r="L784" s="18">
        <v>0</v>
      </c>
      <c r="M784" s="18">
        <f t="shared" si="95"/>
        <v>9296</v>
      </c>
      <c r="N784" s="66">
        <v>19</v>
      </c>
      <c r="O784" s="66">
        <v>175</v>
      </c>
      <c r="P784" s="18">
        <v>0</v>
      </c>
      <c r="Q784" s="18">
        <f t="shared" si="96"/>
        <v>0</v>
      </c>
      <c r="R784" s="66">
        <v>87</v>
      </c>
      <c r="S784" s="66">
        <v>16</v>
      </c>
      <c r="T784" s="18">
        <v>0</v>
      </c>
      <c r="U784" s="18">
        <f t="shared" si="97"/>
        <v>9296</v>
      </c>
      <c r="V784" s="66">
        <v>7.833333333333333</v>
      </c>
      <c r="W784" s="66">
        <v>96</v>
      </c>
      <c r="X784" s="18">
        <v>0</v>
      </c>
      <c r="Y784" s="18">
        <f t="shared" si="98"/>
        <v>0</v>
      </c>
      <c r="Z784" s="66">
        <v>25</v>
      </c>
      <c r="AA784" s="66">
        <v>300</v>
      </c>
      <c r="AB784" s="18">
        <v>0</v>
      </c>
      <c r="AC784" s="10">
        <f t="shared" si="99"/>
        <v>0</v>
      </c>
      <c r="AE784">
        <v>227</v>
      </c>
      <c r="AF784">
        <f t="shared" si="100"/>
        <v>0</v>
      </c>
    </row>
    <row r="785" spans="1:32">
      <c r="A785" s="17">
        <v>779</v>
      </c>
      <c r="B785" s="18" t="s">
        <v>1621</v>
      </c>
      <c r="C785" s="7" t="s">
        <v>1489</v>
      </c>
      <c r="D785" s="18" t="s">
        <v>27</v>
      </c>
      <c r="E785" s="18">
        <v>6028</v>
      </c>
      <c r="F785" s="18">
        <v>182</v>
      </c>
      <c r="G785" s="18">
        <v>0</v>
      </c>
      <c r="H785" s="18">
        <v>0</v>
      </c>
      <c r="I785" s="18">
        <f t="shared" si="94"/>
        <v>182</v>
      </c>
      <c r="J785" s="18">
        <v>0</v>
      </c>
      <c r="K785" s="66">
        <v>80</v>
      </c>
      <c r="L785" s="18">
        <v>0</v>
      </c>
      <c r="M785" s="18">
        <f t="shared" si="95"/>
        <v>6028</v>
      </c>
      <c r="N785" s="66">
        <v>15</v>
      </c>
      <c r="O785" s="66">
        <v>175</v>
      </c>
      <c r="P785" s="18">
        <v>0</v>
      </c>
      <c r="Q785" s="18">
        <f t="shared" si="96"/>
        <v>0</v>
      </c>
      <c r="R785" s="66">
        <v>133</v>
      </c>
      <c r="S785" s="66">
        <v>16</v>
      </c>
      <c r="T785" s="18">
        <v>0</v>
      </c>
      <c r="U785" s="18">
        <f t="shared" si="97"/>
        <v>6028</v>
      </c>
      <c r="V785" s="66">
        <v>10.166666666666666</v>
      </c>
      <c r="W785" s="66">
        <v>96</v>
      </c>
      <c r="X785" s="18">
        <v>0</v>
      </c>
      <c r="Y785" s="18">
        <f t="shared" si="98"/>
        <v>0</v>
      </c>
      <c r="Z785" s="66">
        <v>15</v>
      </c>
      <c r="AA785" s="66">
        <v>300</v>
      </c>
      <c r="AB785" s="18">
        <v>0</v>
      </c>
      <c r="AC785" s="10">
        <f t="shared" si="99"/>
        <v>0</v>
      </c>
      <c r="AE785">
        <v>182</v>
      </c>
      <c r="AF785">
        <f t="shared" si="100"/>
        <v>0</v>
      </c>
    </row>
    <row r="786" spans="1:32">
      <c r="A786" s="17">
        <v>780</v>
      </c>
      <c r="B786" s="18" t="s">
        <v>1621</v>
      </c>
      <c r="C786" s="7" t="s">
        <v>1490</v>
      </c>
      <c r="D786" s="18" t="s">
        <v>27</v>
      </c>
      <c r="E786" s="18">
        <v>6432</v>
      </c>
      <c r="F786" s="18">
        <v>291</v>
      </c>
      <c r="G786" s="18">
        <v>0</v>
      </c>
      <c r="H786" s="18">
        <v>0</v>
      </c>
      <c r="I786" s="18">
        <f t="shared" si="94"/>
        <v>291</v>
      </c>
      <c r="J786" s="18">
        <v>0</v>
      </c>
      <c r="K786" s="66">
        <v>80</v>
      </c>
      <c r="L786" s="18">
        <v>0</v>
      </c>
      <c r="M786" s="18">
        <f t="shared" si="95"/>
        <v>6432</v>
      </c>
      <c r="N786" s="66">
        <v>24</v>
      </c>
      <c r="O786" s="66">
        <v>175</v>
      </c>
      <c r="P786" s="18">
        <v>0</v>
      </c>
      <c r="Q786" s="18">
        <f t="shared" si="96"/>
        <v>0</v>
      </c>
      <c r="R786" s="66">
        <v>68</v>
      </c>
      <c r="S786" s="66">
        <v>16</v>
      </c>
      <c r="T786" s="18">
        <v>0</v>
      </c>
      <c r="U786" s="18">
        <f t="shared" si="97"/>
        <v>6432</v>
      </c>
      <c r="V786" s="66">
        <v>6.583333333333333</v>
      </c>
      <c r="W786" s="66">
        <v>96</v>
      </c>
      <c r="X786" s="18">
        <v>0</v>
      </c>
      <c r="Y786" s="18">
        <f t="shared" si="98"/>
        <v>0</v>
      </c>
      <c r="Z786" s="66">
        <v>11</v>
      </c>
      <c r="AA786" s="66">
        <v>300</v>
      </c>
      <c r="AB786" s="18">
        <v>0</v>
      </c>
      <c r="AC786" s="10">
        <f t="shared" si="99"/>
        <v>0</v>
      </c>
      <c r="AE786">
        <v>291</v>
      </c>
      <c r="AF786">
        <f t="shared" si="100"/>
        <v>0</v>
      </c>
    </row>
    <row r="787" spans="1:32">
      <c r="A787" s="17">
        <v>781</v>
      </c>
      <c r="B787" s="18" t="s">
        <v>1621</v>
      </c>
      <c r="C787" s="7" t="s">
        <v>1491</v>
      </c>
      <c r="D787" s="18" t="s">
        <v>27</v>
      </c>
      <c r="E787" s="18">
        <v>968</v>
      </c>
      <c r="F787" s="18">
        <v>94</v>
      </c>
      <c r="G787" s="18">
        <v>0</v>
      </c>
      <c r="H787" s="18">
        <v>0</v>
      </c>
      <c r="I787" s="18">
        <f t="shared" si="94"/>
        <v>94</v>
      </c>
      <c r="J787" s="18">
        <v>0</v>
      </c>
      <c r="K787" s="66">
        <v>80</v>
      </c>
      <c r="L787" s="18">
        <v>0</v>
      </c>
      <c r="M787" s="18">
        <f t="shared" si="95"/>
        <v>968</v>
      </c>
      <c r="N787" s="66">
        <v>7</v>
      </c>
      <c r="O787" s="66">
        <v>175</v>
      </c>
      <c r="P787" s="18">
        <v>0</v>
      </c>
      <c r="Q787" s="18">
        <f t="shared" si="96"/>
        <v>0</v>
      </c>
      <c r="R787" s="66">
        <v>43</v>
      </c>
      <c r="S787" s="66">
        <v>16</v>
      </c>
      <c r="T787" s="18">
        <v>0</v>
      </c>
      <c r="U787" s="18">
        <f t="shared" si="97"/>
        <v>968</v>
      </c>
      <c r="V787" s="66">
        <v>5.625</v>
      </c>
      <c r="W787" s="66">
        <v>96</v>
      </c>
      <c r="X787" s="18">
        <v>0</v>
      </c>
      <c r="Y787" s="18">
        <f t="shared" si="98"/>
        <v>0</v>
      </c>
      <c r="Z787" s="66">
        <v>0</v>
      </c>
      <c r="AA787" s="66">
        <v>300</v>
      </c>
      <c r="AB787" s="18">
        <v>0</v>
      </c>
      <c r="AC787" s="10">
        <f t="shared" si="99"/>
        <v>0</v>
      </c>
      <c r="AE787">
        <v>94</v>
      </c>
      <c r="AF787">
        <f t="shared" si="100"/>
        <v>0</v>
      </c>
    </row>
    <row r="788" spans="1:32">
      <c r="A788" s="17">
        <v>782</v>
      </c>
      <c r="B788" s="18" t="s">
        <v>1621</v>
      </c>
      <c r="C788" s="7" t="s">
        <v>1492</v>
      </c>
      <c r="D788" s="18" t="s">
        <v>27</v>
      </c>
      <c r="E788" s="18">
        <v>1826</v>
      </c>
      <c r="F788" s="18">
        <v>57</v>
      </c>
      <c r="G788" s="18">
        <v>0</v>
      </c>
      <c r="H788" s="18">
        <v>0</v>
      </c>
      <c r="I788" s="18">
        <f t="shared" si="94"/>
        <v>57</v>
      </c>
      <c r="J788" s="18">
        <v>0</v>
      </c>
      <c r="K788" s="66">
        <v>80</v>
      </c>
      <c r="L788" s="18">
        <v>0</v>
      </c>
      <c r="M788" s="18">
        <f t="shared" si="95"/>
        <v>0</v>
      </c>
      <c r="N788" s="66">
        <v>4</v>
      </c>
      <c r="O788" s="66">
        <v>175</v>
      </c>
      <c r="P788" s="18">
        <v>0</v>
      </c>
      <c r="Q788" s="18">
        <f t="shared" si="96"/>
        <v>0</v>
      </c>
      <c r="R788" s="66">
        <v>30</v>
      </c>
      <c r="S788" s="66">
        <v>16</v>
      </c>
      <c r="T788" s="18">
        <v>0</v>
      </c>
      <c r="U788" s="18">
        <f t="shared" si="97"/>
        <v>1826</v>
      </c>
      <c r="V788" s="66">
        <v>5.958333333333333</v>
      </c>
      <c r="W788" s="66">
        <v>96</v>
      </c>
      <c r="X788" s="18">
        <v>0</v>
      </c>
      <c r="Y788" s="18">
        <f t="shared" si="98"/>
        <v>0</v>
      </c>
      <c r="Z788" s="66">
        <v>0</v>
      </c>
      <c r="AA788" s="66">
        <v>300</v>
      </c>
      <c r="AB788" s="18">
        <v>0</v>
      </c>
      <c r="AC788" s="10">
        <f t="shared" si="99"/>
        <v>0</v>
      </c>
      <c r="AE788">
        <v>57</v>
      </c>
      <c r="AF788">
        <f t="shared" si="100"/>
        <v>0</v>
      </c>
    </row>
    <row r="789" spans="1:32">
      <c r="A789" s="17">
        <v>783</v>
      </c>
      <c r="B789" s="18" t="s">
        <v>1621</v>
      </c>
      <c r="C789" s="7" t="s">
        <v>1493</v>
      </c>
      <c r="D789" s="18" t="s">
        <v>27</v>
      </c>
      <c r="E789" s="18">
        <v>3561</v>
      </c>
      <c r="F789" s="18">
        <v>213</v>
      </c>
      <c r="G789" s="18">
        <v>0</v>
      </c>
      <c r="H789" s="18">
        <v>0</v>
      </c>
      <c r="I789" s="18">
        <f t="shared" si="94"/>
        <v>213</v>
      </c>
      <c r="J789" s="18">
        <v>0</v>
      </c>
      <c r="K789" s="66">
        <v>80</v>
      </c>
      <c r="L789" s="18">
        <v>0</v>
      </c>
      <c r="M789" s="18">
        <f t="shared" si="95"/>
        <v>3561</v>
      </c>
      <c r="N789" s="66">
        <v>17</v>
      </c>
      <c r="O789" s="66">
        <v>175</v>
      </c>
      <c r="P789" s="18">
        <v>0</v>
      </c>
      <c r="Q789" s="18">
        <f t="shared" si="96"/>
        <v>0</v>
      </c>
      <c r="R789" s="66">
        <v>102</v>
      </c>
      <c r="S789" s="66">
        <v>16</v>
      </c>
      <c r="T789" s="18">
        <v>0</v>
      </c>
      <c r="U789" s="18">
        <f t="shared" si="97"/>
        <v>3561</v>
      </c>
      <c r="V789" s="66">
        <v>10.375</v>
      </c>
      <c r="W789" s="66">
        <v>96</v>
      </c>
      <c r="X789" s="18">
        <v>0</v>
      </c>
      <c r="Y789" s="18">
        <f t="shared" si="98"/>
        <v>0</v>
      </c>
      <c r="Z789" s="66">
        <v>8</v>
      </c>
      <c r="AA789" s="66">
        <v>300</v>
      </c>
      <c r="AB789" s="18">
        <v>0</v>
      </c>
      <c r="AC789" s="10">
        <f t="shared" si="99"/>
        <v>0</v>
      </c>
      <c r="AE789">
        <v>213</v>
      </c>
      <c r="AF789">
        <f t="shared" si="100"/>
        <v>0</v>
      </c>
    </row>
    <row r="790" spans="1:32">
      <c r="A790" s="17">
        <v>784</v>
      </c>
      <c r="B790" s="18" t="s">
        <v>1621</v>
      </c>
      <c r="C790" s="7" t="s">
        <v>1494</v>
      </c>
      <c r="D790" s="18" t="s">
        <v>27</v>
      </c>
      <c r="E790" s="18">
        <v>6335</v>
      </c>
      <c r="F790" s="18">
        <v>191</v>
      </c>
      <c r="G790" s="18">
        <v>0</v>
      </c>
      <c r="H790" s="18">
        <v>0</v>
      </c>
      <c r="I790" s="18">
        <f t="shared" si="94"/>
        <v>191</v>
      </c>
      <c r="J790" s="18">
        <v>0</v>
      </c>
      <c r="K790" s="66">
        <v>80</v>
      </c>
      <c r="L790" s="18">
        <v>0</v>
      </c>
      <c r="M790" s="18">
        <f t="shared" si="95"/>
        <v>6335</v>
      </c>
      <c r="N790" s="66">
        <v>15</v>
      </c>
      <c r="O790" s="66">
        <v>175</v>
      </c>
      <c r="P790" s="18">
        <v>0</v>
      </c>
      <c r="Q790" s="18">
        <f t="shared" si="96"/>
        <v>0</v>
      </c>
      <c r="R790" s="66">
        <v>33</v>
      </c>
      <c r="S790" s="66">
        <v>16</v>
      </c>
      <c r="T790" s="18">
        <v>0</v>
      </c>
      <c r="U790" s="18">
        <f t="shared" si="97"/>
        <v>6335</v>
      </c>
      <c r="V790" s="66">
        <v>6.041666666666667</v>
      </c>
      <c r="W790" s="66">
        <v>96</v>
      </c>
      <c r="X790" s="18">
        <v>0</v>
      </c>
      <c r="Y790" s="18">
        <f t="shared" si="98"/>
        <v>0</v>
      </c>
      <c r="Z790" s="66">
        <v>2</v>
      </c>
      <c r="AA790" s="66">
        <v>300</v>
      </c>
      <c r="AB790" s="18">
        <v>0</v>
      </c>
      <c r="AC790" s="10">
        <f t="shared" si="99"/>
        <v>0</v>
      </c>
      <c r="AE790">
        <v>191</v>
      </c>
      <c r="AF790">
        <f t="shared" si="100"/>
        <v>0</v>
      </c>
    </row>
    <row r="791" spans="1:32">
      <c r="A791" s="17">
        <v>785</v>
      </c>
      <c r="B791" s="18" t="s">
        <v>1621</v>
      </c>
      <c r="C791" s="7" t="s">
        <v>1495</v>
      </c>
      <c r="D791" s="18" t="s">
        <v>27</v>
      </c>
      <c r="E791" s="18">
        <v>6775</v>
      </c>
      <c r="F791" s="18">
        <v>491</v>
      </c>
      <c r="G791" s="18">
        <v>0</v>
      </c>
      <c r="H791" s="18">
        <v>0</v>
      </c>
      <c r="I791" s="18">
        <f t="shared" si="94"/>
        <v>491</v>
      </c>
      <c r="J791" s="18">
        <v>0</v>
      </c>
      <c r="K791" s="66">
        <v>80</v>
      </c>
      <c r="L791" s="18">
        <v>0</v>
      </c>
      <c r="M791" s="18">
        <f t="shared" si="95"/>
        <v>6775</v>
      </c>
      <c r="N791" s="66">
        <v>40</v>
      </c>
      <c r="O791" s="66">
        <v>175</v>
      </c>
      <c r="P791" s="18">
        <v>0</v>
      </c>
      <c r="Q791" s="18">
        <f t="shared" si="96"/>
        <v>0</v>
      </c>
      <c r="R791" s="66">
        <v>5</v>
      </c>
      <c r="S791" s="66">
        <v>16</v>
      </c>
      <c r="T791" s="18">
        <v>0</v>
      </c>
      <c r="U791" s="18">
        <f t="shared" si="97"/>
        <v>0</v>
      </c>
      <c r="V791" s="66">
        <v>0.66666666666666663</v>
      </c>
      <c r="W791" s="66">
        <v>96</v>
      </c>
      <c r="X791" s="18">
        <v>0</v>
      </c>
      <c r="Y791" s="18">
        <f t="shared" si="98"/>
        <v>0</v>
      </c>
      <c r="Z791" s="66">
        <v>15</v>
      </c>
      <c r="AA791" s="66">
        <v>300</v>
      </c>
      <c r="AB791" s="18">
        <v>0</v>
      </c>
      <c r="AC791" s="10">
        <f t="shared" si="99"/>
        <v>0</v>
      </c>
      <c r="AE791">
        <v>491</v>
      </c>
      <c r="AF791">
        <f t="shared" si="100"/>
        <v>0</v>
      </c>
    </row>
    <row r="792" spans="1:32">
      <c r="A792" s="17">
        <v>786</v>
      </c>
      <c r="B792" s="18" t="s">
        <v>1621</v>
      </c>
      <c r="C792" s="7" t="s">
        <v>1496</v>
      </c>
      <c r="D792" s="18" t="s">
        <v>27</v>
      </c>
      <c r="E792" s="18">
        <v>2992</v>
      </c>
      <c r="F792" s="18">
        <v>284</v>
      </c>
      <c r="G792" s="18">
        <v>0</v>
      </c>
      <c r="H792" s="18">
        <v>0</v>
      </c>
      <c r="I792" s="18">
        <f t="shared" si="94"/>
        <v>284</v>
      </c>
      <c r="J792" s="18">
        <v>0</v>
      </c>
      <c r="K792" s="66">
        <v>80</v>
      </c>
      <c r="L792" s="18">
        <v>0</v>
      </c>
      <c r="M792" s="18">
        <f t="shared" si="95"/>
        <v>2992</v>
      </c>
      <c r="N792" s="66">
        <v>23</v>
      </c>
      <c r="O792" s="66">
        <v>175</v>
      </c>
      <c r="P792" s="18">
        <v>0</v>
      </c>
      <c r="Q792" s="18">
        <f t="shared" si="96"/>
        <v>0</v>
      </c>
      <c r="R792" s="66">
        <v>9</v>
      </c>
      <c r="S792" s="66">
        <v>16</v>
      </c>
      <c r="T792" s="18">
        <v>0</v>
      </c>
      <c r="U792" s="18">
        <f t="shared" si="97"/>
        <v>0</v>
      </c>
      <c r="V792" s="66">
        <v>0.875</v>
      </c>
      <c r="W792" s="66">
        <v>96</v>
      </c>
      <c r="X792" s="18">
        <v>0</v>
      </c>
      <c r="Y792" s="18">
        <f t="shared" si="98"/>
        <v>0</v>
      </c>
      <c r="Z792" s="66">
        <v>17</v>
      </c>
      <c r="AA792" s="66">
        <v>300</v>
      </c>
      <c r="AB792" s="18">
        <v>0</v>
      </c>
      <c r="AC792" s="10">
        <f t="shared" si="99"/>
        <v>0</v>
      </c>
      <c r="AE792">
        <v>284</v>
      </c>
      <c r="AF792">
        <f t="shared" si="100"/>
        <v>0</v>
      </c>
    </row>
    <row r="793" spans="1:32">
      <c r="A793" s="17">
        <v>787</v>
      </c>
      <c r="B793" s="18" t="s">
        <v>1621</v>
      </c>
      <c r="C793" s="7" t="s">
        <v>1497</v>
      </c>
      <c r="D793" s="18" t="s">
        <v>27</v>
      </c>
      <c r="E793" s="18">
        <v>1870</v>
      </c>
      <c r="F793" s="18">
        <v>200</v>
      </c>
      <c r="G793" s="18">
        <v>0</v>
      </c>
      <c r="H793" s="18">
        <v>0</v>
      </c>
      <c r="I793" s="18">
        <f t="shared" si="94"/>
        <v>200</v>
      </c>
      <c r="J793" s="18">
        <v>0</v>
      </c>
      <c r="K793" s="66">
        <v>80</v>
      </c>
      <c r="L793" s="18">
        <v>0</v>
      </c>
      <c r="M793" s="18">
        <f t="shared" si="95"/>
        <v>1870</v>
      </c>
      <c r="N793" s="66">
        <v>16</v>
      </c>
      <c r="O793" s="66">
        <v>175</v>
      </c>
      <c r="P793" s="18">
        <v>0</v>
      </c>
      <c r="Q793" s="18">
        <f t="shared" si="96"/>
        <v>0</v>
      </c>
      <c r="R793" s="66">
        <v>5</v>
      </c>
      <c r="S793" s="66">
        <v>16</v>
      </c>
      <c r="T793" s="18">
        <v>0</v>
      </c>
      <c r="U793" s="18">
        <f t="shared" si="97"/>
        <v>0</v>
      </c>
      <c r="V793" s="66">
        <v>0.75</v>
      </c>
      <c r="W793" s="66">
        <v>96</v>
      </c>
      <c r="X793" s="18">
        <v>0</v>
      </c>
      <c r="Y793" s="18">
        <f t="shared" si="98"/>
        <v>0</v>
      </c>
      <c r="Z793" s="66">
        <v>19</v>
      </c>
      <c r="AA793" s="66">
        <v>300</v>
      </c>
      <c r="AB793" s="18">
        <v>0</v>
      </c>
      <c r="AC793" s="10">
        <f t="shared" si="99"/>
        <v>0</v>
      </c>
      <c r="AE793">
        <v>200</v>
      </c>
      <c r="AF793">
        <f t="shared" si="100"/>
        <v>0</v>
      </c>
    </row>
    <row r="794" spans="1:32">
      <c r="A794" s="17">
        <v>788</v>
      </c>
      <c r="B794" s="18" t="s">
        <v>1621</v>
      </c>
      <c r="C794" s="7" t="s">
        <v>1498</v>
      </c>
      <c r="D794" s="18" t="s">
        <v>27</v>
      </c>
      <c r="E794" s="18">
        <v>4387</v>
      </c>
      <c r="F794" s="18">
        <v>357</v>
      </c>
      <c r="G794" s="18">
        <v>0</v>
      </c>
      <c r="H794" s="18">
        <v>0</v>
      </c>
      <c r="I794" s="18">
        <f t="shared" si="94"/>
        <v>357</v>
      </c>
      <c r="J794" s="18">
        <v>0</v>
      </c>
      <c r="K794" s="66">
        <v>80</v>
      </c>
      <c r="L794" s="18">
        <v>0</v>
      </c>
      <c r="M794" s="18">
        <f t="shared" si="95"/>
        <v>4387</v>
      </c>
      <c r="N794" s="66">
        <v>29</v>
      </c>
      <c r="O794" s="66">
        <v>175</v>
      </c>
      <c r="P794" s="18">
        <v>0</v>
      </c>
      <c r="Q794" s="18">
        <f t="shared" si="96"/>
        <v>0</v>
      </c>
      <c r="R794" s="66">
        <v>10</v>
      </c>
      <c r="S794" s="66">
        <v>16</v>
      </c>
      <c r="T794" s="18">
        <v>0</v>
      </c>
      <c r="U794" s="18">
        <f t="shared" si="97"/>
        <v>0</v>
      </c>
      <c r="V794" s="66">
        <v>0.95833333333333337</v>
      </c>
      <c r="W794" s="66">
        <v>96</v>
      </c>
      <c r="X794" s="18">
        <v>0</v>
      </c>
      <c r="Y794" s="18">
        <f t="shared" si="98"/>
        <v>0</v>
      </c>
      <c r="Z794" s="66">
        <v>21</v>
      </c>
      <c r="AA794" s="66">
        <v>300</v>
      </c>
      <c r="AB794" s="18">
        <v>0</v>
      </c>
      <c r="AC794" s="10">
        <f t="shared" si="99"/>
        <v>0</v>
      </c>
      <c r="AE794">
        <v>357</v>
      </c>
      <c r="AF794">
        <f t="shared" si="100"/>
        <v>0</v>
      </c>
    </row>
    <row r="795" spans="1:32">
      <c r="A795" s="17">
        <v>789</v>
      </c>
      <c r="B795" s="18" t="s">
        <v>1621</v>
      </c>
      <c r="C795" s="7" t="s">
        <v>1499</v>
      </c>
      <c r="D795" s="18" t="s">
        <v>27</v>
      </c>
      <c r="E795" s="18">
        <v>4741</v>
      </c>
      <c r="F795" s="18">
        <v>538</v>
      </c>
      <c r="G795" s="18">
        <v>0</v>
      </c>
      <c r="H795" s="18">
        <v>0</v>
      </c>
      <c r="I795" s="18">
        <f t="shared" si="94"/>
        <v>538</v>
      </c>
      <c r="J795" s="18">
        <v>0</v>
      </c>
      <c r="K795" s="66">
        <v>80</v>
      </c>
      <c r="L795" s="18">
        <v>0</v>
      </c>
      <c r="M795" s="18">
        <f t="shared" si="95"/>
        <v>4741</v>
      </c>
      <c r="N795" s="66">
        <v>44</v>
      </c>
      <c r="O795" s="66">
        <v>175</v>
      </c>
      <c r="P795" s="18">
        <v>0</v>
      </c>
      <c r="Q795" s="18">
        <f t="shared" si="96"/>
        <v>0</v>
      </c>
      <c r="R795" s="66">
        <v>16</v>
      </c>
      <c r="S795" s="66">
        <v>16</v>
      </c>
      <c r="T795" s="18">
        <v>0</v>
      </c>
      <c r="U795" s="18">
        <f t="shared" si="97"/>
        <v>0</v>
      </c>
      <c r="V795" s="66">
        <v>2.7083333333333335</v>
      </c>
      <c r="W795" s="66">
        <v>96</v>
      </c>
      <c r="X795" s="18">
        <v>0</v>
      </c>
      <c r="Y795" s="18">
        <f t="shared" si="98"/>
        <v>0</v>
      </c>
      <c r="Z795" s="66">
        <v>24</v>
      </c>
      <c r="AA795" s="66">
        <v>300</v>
      </c>
      <c r="AB795" s="18">
        <v>0</v>
      </c>
      <c r="AC795" s="10">
        <f t="shared" si="99"/>
        <v>0</v>
      </c>
      <c r="AE795">
        <v>538</v>
      </c>
      <c r="AF795">
        <f t="shared" si="100"/>
        <v>0</v>
      </c>
    </row>
    <row r="796" spans="1:32">
      <c r="A796" s="17">
        <v>790</v>
      </c>
      <c r="B796" s="18" t="s">
        <v>1621</v>
      </c>
      <c r="C796" s="7" t="s">
        <v>1500</v>
      </c>
      <c r="D796" s="18" t="s">
        <v>27</v>
      </c>
      <c r="E796" s="18">
        <v>6591</v>
      </c>
      <c r="F796" s="18">
        <v>797</v>
      </c>
      <c r="G796" s="18">
        <v>0</v>
      </c>
      <c r="H796" s="18">
        <v>0</v>
      </c>
      <c r="I796" s="18">
        <f t="shared" si="94"/>
        <v>797</v>
      </c>
      <c r="J796" s="18">
        <v>0</v>
      </c>
      <c r="K796" s="66">
        <v>80</v>
      </c>
      <c r="L796" s="18">
        <v>0</v>
      </c>
      <c r="M796" s="18">
        <f t="shared" si="95"/>
        <v>6591</v>
      </c>
      <c r="N796" s="66">
        <v>66</v>
      </c>
      <c r="O796" s="66">
        <v>175</v>
      </c>
      <c r="P796" s="18">
        <v>0</v>
      </c>
      <c r="Q796" s="18">
        <f t="shared" si="96"/>
        <v>0</v>
      </c>
      <c r="R796" s="66">
        <v>33</v>
      </c>
      <c r="S796" s="66">
        <v>16</v>
      </c>
      <c r="T796" s="18">
        <v>0</v>
      </c>
      <c r="U796" s="18">
        <f t="shared" si="97"/>
        <v>6591</v>
      </c>
      <c r="V796" s="66">
        <v>3.5833333333333335</v>
      </c>
      <c r="W796" s="66">
        <v>96</v>
      </c>
      <c r="X796" s="18">
        <v>0</v>
      </c>
      <c r="Y796" s="18">
        <f t="shared" si="98"/>
        <v>0</v>
      </c>
      <c r="Z796" s="66">
        <v>50</v>
      </c>
      <c r="AA796" s="66">
        <v>300</v>
      </c>
      <c r="AB796" s="18">
        <v>0</v>
      </c>
      <c r="AC796" s="10">
        <f t="shared" si="99"/>
        <v>0</v>
      </c>
      <c r="AE796">
        <v>797</v>
      </c>
      <c r="AF796">
        <f t="shared" si="100"/>
        <v>0</v>
      </c>
    </row>
    <row r="797" spans="1:32">
      <c r="A797" s="17">
        <v>791</v>
      </c>
      <c r="B797" s="18" t="s">
        <v>1621</v>
      </c>
      <c r="C797" s="7" t="s">
        <v>1501</v>
      </c>
      <c r="D797" s="18" t="s">
        <v>27</v>
      </c>
      <c r="E797" s="18">
        <v>9507</v>
      </c>
      <c r="F797" s="18">
        <v>318</v>
      </c>
      <c r="G797" s="18">
        <v>0</v>
      </c>
      <c r="H797" s="18">
        <v>0</v>
      </c>
      <c r="I797" s="18">
        <f t="shared" si="94"/>
        <v>318</v>
      </c>
      <c r="J797" s="18">
        <v>0</v>
      </c>
      <c r="K797" s="66">
        <v>80</v>
      </c>
      <c r="L797" s="18">
        <v>0</v>
      </c>
      <c r="M797" s="18">
        <f t="shared" si="95"/>
        <v>9507</v>
      </c>
      <c r="N797" s="66">
        <v>26</v>
      </c>
      <c r="O797" s="66">
        <v>175</v>
      </c>
      <c r="P797" s="18">
        <v>0</v>
      </c>
      <c r="Q797" s="18">
        <f t="shared" si="96"/>
        <v>0</v>
      </c>
      <c r="R797" s="66">
        <v>38</v>
      </c>
      <c r="S797" s="66">
        <v>16</v>
      </c>
      <c r="T797" s="18">
        <v>0</v>
      </c>
      <c r="U797" s="18">
        <f t="shared" si="97"/>
        <v>9507</v>
      </c>
      <c r="V797" s="66">
        <v>3.4583333333333335</v>
      </c>
      <c r="W797" s="66">
        <v>96</v>
      </c>
      <c r="X797" s="18">
        <v>0</v>
      </c>
      <c r="Y797" s="18">
        <f t="shared" si="98"/>
        <v>0</v>
      </c>
      <c r="Z797" s="66">
        <v>23</v>
      </c>
      <c r="AA797" s="66">
        <v>300</v>
      </c>
      <c r="AB797" s="18">
        <v>0</v>
      </c>
      <c r="AC797" s="10">
        <f t="shared" si="99"/>
        <v>0</v>
      </c>
      <c r="AE797">
        <v>318</v>
      </c>
      <c r="AF797">
        <f t="shared" si="100"/>
        <v>0</v>
      </c>
    </row>
    <row r="798" spans="1:32">
      <c r="A798" s="17">
        <v>792</v>
      </c>
      <c r="B798" s="18" t="s">
        <v>1621</v>
      </c>
      <c r="C798" s="7" t="s">
        <v>951</v>
      </c>
      <c r="D798" s="18" t="s">
        <v>27</v>
      </c>
      <c r="E798" s="18">
        <v>4810</v>
      </c>
      <c r="F798" s="18">
        <v>391</v>
      </c>
      <c r="G798" s="18">
        <v>0</v>
      </c>
      <c r="H798" s="18">
        <v>0</v>
      </c>
      <c r="I798" s="18">
        <f t="shared" si="94"/>
        <v>391</v>
      </c>
      <c r="J798" s="18">
        <v>0</v>
      </c>
      <c r="K798" s="66">
        <v>80</v>
      </c>
      <c r="L798" s="18">
        <v>0</v>
      </c>
      <c r="M798" s="18">
        <f t="shared" si="95"/>
        <v>4810</v>
      </c>
      <c r="N798" s="66">
        <v>32</v>
      </c>
      <c r="O798" s="66">
        <v>175</v>
      </c>
      <c r="P798" s="18">
        <v>0</v>
      </c>
      <c r="Q798" s="18">
        <f t="shared" si="96"/>
        <v>0</v>
      </c>
      <c r="R798" s="66">
        <v>11</v>
      </c>
      <c r="S798" s="66">
        <v>16</v>
      </c>
      <c r="T798" s="18">
        <v>0</v>
      </c>
      <c r="U798" s="18">
        <f t="shared" si="97"/>
        <v>0</v>
      </c>
      <c r="V798" s="66">
        <v>1.7083333333333333</v>
      </c>
      <c r="W798" s="66">
        <v>96</v>
      </c>
      <c r="X798" s="18">
        <v>0</v>
      </c>
      <c r="Y798" s="18">
        <f t="shared" si="98"/>
        <v>0</v>
      </c>
      <c r="Z798" s="66">
        <v>25</v>
      </c>
      <c r="AA798" s="66">
        <v>300</v>
      </c>
      <c r="AB798" s="18">
        <v>0</v>
      </c>
      <c r="AC798" s="10">
        <f t="shared" si="99"/>
        <v>0</v>
      </c>
      <c r="AE798">
        <v>391</v>
      </c>
      <c r="AF798">
        <f t="shared" si="100"/>
        <v>0</v>
      </c>
    </row>
    <row r="799" spans="1:32">
      <c r="A799" s="17">
        <v>793</v>
      </c>
      <c r="B799" s="18" t="s">
        <v>1621</v>
      </c>
      <c r="C799" s="7" t="s">
        <v>1502</v>
      </c>
      <c r="D799" s="18" t="s">
        <v>27</v>
      </c>
      <c r="E799" s="18">
        <v>3980</v>
      </c>
      <c r="F799" s="18">
        <v>697</v>
      </c>
      <c r="G799" s="18">
        <v>0</v>
      </c>
      <c r="H799" s="18">
        <v>0</v>
      </c>
      <c r="I799" s="18">
        <f t="shared" si="94"/>
        <v>697</v>
      </c>
      <c r="J799" s="18">
        <v>0</v>
      </c>
      <c r="K799" s="66">
        <v>80</v>
      </c>
      <c r="L799" s="18">
        <v>0</v>
      </c>
      <c r="M799" s="18">
        <f t="shared" si="95"/>
        <v>3980</v>
      </c>
      <c r="N799" s="66">
        <v>58</v>
      </c>
      <c r="O799" s="66">
        <v>175</v>
      </c>
      <c r="P799" s="18">
        <v>0</v>
      </c>
      <c r="Q799" s="18">
        <f t="shared" si="96"/>
        <v>0</v>
      </c>
      <c r="R799" s="66">
        <v>14</v>
      </c>
      <c r="S799" s="66">
        <v>16</v>
      </c>
      <c r="T799" s="18">
        <v>0</v>
      </c>
      <c r="U799" s="18">
        <f t="shared" si="97"/>
        <v>0</v>
      </c>
      <c r="V799" s="66">
        <v>2.0833333333333335</v>
      </c>
      <c r="W799" s="66">
        <v>96</v>
      </c>
      <c r="X799" s="18">
        <v>0</v>
      </c>
      <c r="Y799" s="18">
        <f t="shared" si="98"/>
        <v>0</v>
      </c>
      <c r="Z799" s="66">
        <v>51</v>
      </c>
      <c r="AA799" s="66">
        <v>300</v>
      </c>
      <c r="AB799" s="18">
        <v>0</v>
      </c>
      <c r="AC799" s="10">
        <f t="shared" si="99"/>
        <v>0</v>
      </c>
      <c r="AE799">
        <v>697</v>
      </c>
      <c r="AF799">
        <f t="shared" si="100"/>
        <v>0</v>
      </c>
    </row>
    <row r="800" spans="1:32">
      <c r="A800" s="17">
        <v>794</v>
      </c>
      <c r="B800" s="18" t="s">
        <v>1621</v>
      </c>
      <c r="C800" s="7" t="s">
        <v>1503</v>
      </c>
      <c r="D800" s="18" t="s">
        <v>27</v>
      </c>
      <c r="E800" s="18">
        <v>5032</v>
      </c>
      <c r="F800" s="18">
        <v>434</v>
      </c>
      <c r="G800" s="18">
        <v>0</v>
      </c>
      <c r="H800" s="18">
        <v>0</v>
      </c>
      <c r="I800" s="18">
        <f t="shared" si="94"/>
        <v>434</v>
      </c>
      <c r="J800" s="18">
        <v>0</v>
      </c>
      <c r="K800" s="66">
        <v>80</v>
      </c>
      <c r="L800" s="18">
        <v>0</v>
      </c>
      <c r="M800" s="18">
        <f t="shared" si="95"/>
        <v>5032</v>
      </c>
      <c r="N800" s="66">
        <v>36</v>
      </c>
      <c r="O800" s="66">
        <v>175</v>
      </c>
      <c r="P800" s="18">
        <v>0</v>
      </c>
      <c r="Q800" s="18">
        <f t="shared" si="96"/>
        <v>0</v>
      </c>
      <c r="R800" s="66">
        <v>27</v>
      </c>
      <c r="S800" s="66">
        <v>16</v>
      </c>
      <c r="T800" s="18">
        <v>0</v>
      </c>
      <c r="U800" s="18">
        <f t="shared" si="97"/>
        <v>5032</v>
      </c>
      <c r="V800" s="66">
        <v>2.9583333333333335</v>
      </c>
      <c r="W800" s="66">
        <v>96</v>
      </c>
      <c r="X800" s="18">
        <v>0</v>
      </c>
      <c r="Y800" s="18">
        <f t="shared" si="98"/>
        <v>0</v>
      </c>
      <c r="Z800" s="66">
        <v>19</v>
      </c>
      <c r="AA800" s="66">
        <v>300</v>
      </c>
      <c r="AB800" s="18">
        <v>0</v>
      </c>
      <c r="AC800" s="10">
        <f t="shared" si="99"/>
        <v>0</v>
      </c>
      <c r="AE800">
        <v>434</v>
      </c>
      <c r="AF800">
        <f t="shared" si="100"/>
        <v>0</v>
      </c>
    </row>
    <row r="801" spans="1:32">
      <c r="A801" s="17">
        <v>795</v>
      </c>
      <c r="B801" s="18" t="s">
        <v>1621</v>
      </c>
      <c r="C801" s="7" t="s">
        <v>1504</v>
      </c>
      <c r="D801" s="18" t="s">
        <v>27</v>
      </c>
      <c r="E801" s="18">
        <v>2002</v>
      </c>
      <c r="F801" s="18">
        <v>275</v>
      </c>
      <c r="G801" s="18">
        <v>0</v>
      </c>
      <c r="H801" s="18">
        <v>0</v>
      </c>
      <c r="I801" s="18">
        <f t="shared" si="94"/>
        <v>274</v>
      </c>
      <c r="J801" s="18">
        <v>1</v>
      </c>
      <c r="K801" s="66">
        <v>80</v>
      </c>
      <c r="L801" s="18">
        <v>0</v>
      </c>
      <c r="M801" s="18">
        <f t="shared" si="95"/>
        <v>2002</v>
      </c>
      <c r="N801" s="66">
        <v>22</v>
      </c>
      <c r="O801" s="66">
        <v>175</v>
      </c>
      <c r="P801" s="18">
        <v>0</v>
      </c>
      <c r="Q801" s="18">
        <f t="shared" si="96"/>
        <v>0</v>
      </c>
      <c r="R801" s="66">
        <v>9</v>
      </c>
      <c r="S801" s="66">
        <v>16</v>
      </c>
      <c r="T801" s="18">
        <v>0</v>
      </c>
      <c r="U801" s="18">
        <f t="shared" si="97"/>
        <v>0</v>
      </c>
      <c r="V801" s="66">
        <v>1.4166666666666667</v>
      </c>
      <c r="W801" s="66">
        <v>96</v>
      </c>
      <c r="X801" s="18">
        <v>0</v>
      </c>
      <c r="Y801" s="18">
        <f t="shared" si="98"/>
        <v>0</v>
      </c>
      <c r="Z801" s="66">
        <v>14</v>
      </c>
      <c r="AA801" s="66">
        <v>300</v>
      </c>
      <c r="AB801" s="18">
        <v>0</v>
      </c>
      <c r="AC801" s="10">
        <f t="shared" si="99"/>
        <v>0</v>
      </c>
      <c r="AE801">
        <v>275</v>
      </c>
      <c r="AF801">
        <f t="shared" si="100"/>
        <v>0</v>
      </c>
    </row>
    <row r="802" spans="1:32">
      <c r="A802" s="17">
        <v>796</v>
      </c>
      <c r="B802" s="18" t="s">
        <v>1621</v>
      </c>
      <c r="C802" s="7" t="s">
        <v>1505</v>
      </c>
      <c r="D802" s="18" t="s">
        <v>27</v>
      </c>
      <c r="E802" s="18">
        <v>5097</v>
      </c>
      <c r="F802" s="18">
        <v>144</v>
      </c>
      <c r="G802" s="18">
        <v>0</v>
      </c>
      <c r="H802" s="18">
        <v>0</v>
      </c>
      <c r="I802" s="18">
        <f t="shared" si="94"/>
        <v>144</v>
      </c>
      <c r="J802" s="18">
        <v>0</v>
      </c>
      <c r="K802" s="66">
        <v>80</v>
      </c>
      <c r="L802" s="18">
        <v>0</v>
      </c>
      <c r="M802" s="18">
        <f t="shared" si="95"/>
        <v>5097</v>
      </c>
      <c r="N802" s="66">
        <v>12</v>
      </c>
      <c r="O802" s="66">
        <v>175</v>
      </c>
      <c r="P802" s="18">
        <v>0</v>
      </c>
      <c r="Q802" s="18">
        <f t="shared" si="96"/>
        <v>0</v>
      </c>
      <c r="R802" s="66">
        <v>42</v>
      </c>
      <c r="S802" s="66">
        <v>16</v>
      </c>
      <c r="T802" s="18">
        <v>0</v>
      </c>
      <c r="U802" s="18">
        <f t="shared" si="97"/>
        <v>5097</v>
      </c>
      <c r="V802" s="66">
        <v>2.9583333333333335</v>
      </c>
      <c r="W802" s="66">
        <v>96</v>
      </c>
      <c r="X802" s="18">
        <v>0</v>
      </c>
      <c r="Y802" s="18">
        <f t="shared" si="98"/>
        <v>0</v>
      </c>
      <c r="Z802" s="66">
        <v>8</v>
      </c>
      <c r="AA802" s="66">
        <v>300</v>
      </c>
      <c r="AB802" s="18">
        <v>0</v>
      </c>
      <c r="AC802" s="10">
        <f t="shared" si="99"/>
        <v>0</v>
      </c>
      <c r="AE802">
        <v>144</v>
      </c>
      <c r="AF802">
        <f t="shared" si="100"/>
        <v>0</v>
      </c>
    </row>
    <row r="803" spans="1:32">
      <c r="A803" s="17">
        <v>797</v>
      </c>
      <c r="B803" s="18" t="s">
        <v>1621</v>
      </c>
      <c r="C803" s="7" t="s">
        <v>1506</v>
      </c>
      <c r="D803" s="18" t="s">
        <v>27</v>
      </c>
      <c r="E803" s="18">
        <v>4566</v>
      </c>
      <c r="F803" s="18">
        <v>497</v>
      </c>
      <c r="G803" s="18">
        <v>0</v>
      </c>
      <c r="H803" s="18">
        <v>0</v>
      </c>
      <c r="I803" s="18">
        <f t="shared" si="94"/>
        <v>497</v>
      </c>
      <c r="J803" s="18">
        <v>0</v>
      </c>
      <c r="K803" s="66">
        <v>80</v>
      </c>
      <c r="L803" s="18">
        <v>0</v>
      </c>
      <c r="M803" s="18">
        <f t="shared" si="95"/>
        <v>4566</v>
      </c>
      <c r="N803" s="66">
        <v>1</v>
      </c>
      <c r="O803" s="66">
        <v>175</v>
      </c>
      <c r="P803" s="18">
        <v>0</v>
      </c>
      <c r="Q803" s="18">
        <f t="shared" si="96"/>
        <v>0</v>
      </c>
      <c r="R803" s="66">
        <v>73</v>
      </c>
      <c r="S803" s="66">
        <v>16</v>
      </c>
      <c r="T803" s="18">
        <v>0</v>
      </c>
      <c r="U803" s="18">
        <f t="shared" si="97"/>
        <v>4566</v>
      </c>
      <c r="V803" s="66">
        <v>4.958333333333333</v>
      </c>
      <c r="W803" s="66">
        <v>96</v>
      </c>
      <c r="X803" s="18">
        <v>0</v>
      </c>
      <c r="Y803" s="18">
        <f t="shared" si="98"/>
        <v>0</v>
      </c>
      <c r="Z803" s="66">
        <v>21</v>
      </c>
      <c r="AA803" s="66">
        <v>300</v>
      </c>
      <c r="AB803" s="18">
        <v>0</v>
      </c>
      <c r="AC803" s="10">
        <f t="shared" si="99"/>
        <v>0</v>
      </c>
      <c r="AE803">
        <v>497</v>
      </c>
      <c r="AF803">
        <f t="shared" si="100"/>
        <v>0</v>
      </c>
    </row>
    <row r="804" spans="1:32">
      <c r="A804" s="17">
        <v>798</v>
      </c>
      <c r="B804" s="18" t="s">
        <v>1621</v>
      </c>
      <c r="C804" s="7" t="s">
        <v>1507</v>
      </c>
      <c r="D804" s="18" t="s">
        <v>27</v>
      </c>
      <c r="E804" s="18">
        <v>7753</v>
      </c>
      <c r="F804" s="18">
        <v>363</v>
      </c>
      <c r="G804" s="18">
        <v>0</v>
      </c>
      <c r="H804" s="18">
        <v>0</v>
      </c>
      <c r="I804" s="18">
        <f t="shared" si="94"/>
        <v>361</v>
      </c>
      <c r="J804" s="18">
        <v>2</v>
      </c>
      <c r="K804" s="66">
        <v>80</v>
      </c>
      <c r="L804" s="18">
        <v>0</v>
      </c>
      <c r="M804" s="18">
        <f t="shared" si="95"/>
        <v>7753</v>
      </c>
      <c r="N804" s="66">
        <v>30</v>
      </c>
      <c r="O804" s="66">
        <v>175</v>
      </c>
      <c r="P804" s="18">
        <v>0</v>
      </c>
      <c r="Q804" s="18">
        <f t="shared" si="96"/>
        <v>0</v>
      </c>
      <c r="R804" s="66">
        <v>28</v>
      </c>
      <c r="S804" s="66">
        <v>16</v>
      </c>
      <c r="T804" s="18">
        <v>0</v>
      </c>
      <c r="U804" s="18">
        <f t="shared" si="97"/>
        <v>7753</v>
      </c>
      <c r="V804" s="66">
        <v>3.0416666666666665</v>
      </c>
      <c r="W804" s="66">
        <v>96</v>
      </c>
      <c r="X804" s="18">
        <v>0</v>
      </c>
      <c r="Y804" s="18">
        <f t="shared" si="98"/>
        <v>0</v>
      </c>
      <c r="Z804" s="66">
        <v>22</v>
      </c>
      <c r="AA804" s="66">
        <v>300</v>
      </c>
      <c r="AB804" s="18">
        <v>0</v>
      </c>
      <c r="AC804" s="10">
        <f t="shared" si="99"/>
        <v>0</v>
      </c>
      <c r="AE804">
        <v>363</v>
      </c>
      <c r="AF804">
        <f t="shared" si="100"/>
        <v>0</v>
      </c>
    </row>
    <row r="805" spans="1:32">
      <c r="A805" s="17">
        <v>799</v>
      </c>
      <c r="B805" s="18" t="s">
        <v>1621</v>
      </c>
      <c r="C805" s="7" t="s">
        <v>1508</v>
      </c>
      <c r="D805" s="18" t="s">
        <v>27</v>
      </c>
      <c r="E805" s="18">
        <v>6768</v>
      </c>
      <c r="F805" s="18">
        <v>466</v>
      </c>
      <c r="G805" s="18">
        <v>0</v>
      </c>
      <c r="H805" s="18">
        <v>0</v>
      </c>
      <c r="I805" s="18">
        <f t="shared" si="94"/>
        <v>466</v>
      </c>
      <c r="J805" s="18">
        <v>0</v>
      </c>
      <c r="K805" s="66">
        <v>80</v>
      </c>
      <c r="L805" s="18">
        <v>0</v>
      </c>
      <c r="M805" s="18">
        <f t="shared" si="95"/>
        <v>6768</v>
      </c>
      <c r="N805" s="66">
        <v>38</v>
      </c>
      <c r="O805" s="66">
        <v>175</v>
      </c>
      <c r="P805" s="18">
        <v>0</v>
      </c>
      <c r="Q805" s="18">
        <f t="shared" si="96"/>
        <v>0</v>
      </c>
      <c r="R805" s="66">
        <v>61</v>
      </c>
      <c r="S805" s="66">
        <v>16</v>
      </c>
      <c r="T805" s="18">
        <v>0</v>
      </c>
      <c r="U805" s="18">
        <f t="shared" si="97"/>
        <v>6768</v>
      </c>
      <c r="V805" s="66">
        <v>6.458333333333333</v>
      </c>
      <c r="W805" s="66">
        <v>96</v>
      </c>
      <c r="X805" s="18">
        <v>0</v>
      </c>
      <c r="Y805" s="18">
        <f t="shared" si="98"/>
        <v>0</v>
      </c>
      <c r="Z805" s="66">
        <v>24</v>
      </c>
      <c r="AA805" s="66">
        <v>300</v>
      </c>
      <c r="AB805" s="18">
        <v>0</v>
      </c>
      <c r="AC805" s="10">
        <f t="shared" si="99"/>
        <v>0</v>
      </c>
      <c r="AE805">
        <v>466</v>
      </c>
      <c r="AF805">
        <f t="shared" si="100"/>
        <v>0</v>
      </c>
    </row>
    <row r="806" spans="1:32">
      <c r="A806" s="17">
        <v>800</v>
      </c>
      <c r="B806" s="18" t="s">
        <v>1621</v>
      </c>
      <c r="C806" s="7" t="s">
        <v>1509</v>
      </c>
      <c r="D806" s="18" t="s">
        <v>27</v>
      </c>
      <c r="E806" s="18">
        <v>5430</v>
      </c>
      <c r="F806" s="18">
        <v>151</v>
      </c>
      <c r="G806" s="18">
        <v>0</v>
      </c>
      <c r="H806" s="18">
        <v>0</v>
      </c>
      <c r="I806" s="18">
        <f t="shared" si="94"/>
        <v>151</v>
      </c>
      <c r="J806" s="18">
        <v>0</v>
      </c>
      <c r="K806" s="66">
        <v>80</v>
      </c>
      <c r="L806" s="18">
        <v>0</v>
      </c>
      <c r="M806" s="18">
        <f t="shared" si="95"/>
        <v>5430</v>
      </c>
      <c r="N806" s="66">
        <v>12</v>
      </c>
      <c r="O806" s="66">
        <v>175</v>
      </c>
      <c r="P806" s="18">
        <v>0</v>
      </c>
      <c r="Q806" s="18">
        <f t="shared" si="96"/>
        <v>0</v>
      </c>
      <c r="R806" s="66">
        <v>38</v>
      </c>
      <c r="S806" s="66">
        <v>16</v>
      </c>
      <c r="T806" s="18">
        <v>0</v>
      </c>
      <c r="U806" s="18">
        <f t="shared" si="97"/>
        <v>5430</v>
      </c>
      <c r="V806" s="66">
        <v>2.6666666666666665</v>
      </c>
      <c r="W806" s="66">
        <v>96</v>
      </c>
      <c r="X806" s="18">
        <v>0</v>
      </c>
      <c r="Y806" s="18">
        <f t="shared" si="98"/>
        <v>0</v>
      </c>
      <c r="Z806" s="66">
        <v>8</v>
      </c>
      <c r="AA806" s="66">
        <v>300</v>
      </c>
      <c r="AB806" s="18">
        <v>0</v>
      </c>
      <c r="AC806" s="10">
        <f t="shared" si="99"/>
        <v>0</v>
      </c>
      <c r="AE806">
        <v>151</v>
      </c>
      <c r="AF806">
        <f t="shared" si="100"/>
        <v>0</v>
      </c>
    </row>
    <row r="807" spans="1:32">
      <c r="A807" s="17">
        <v>801</v>
      </c>
      <c r="B807" s="18" t="s">
        <v>1621</v>
      </c>
      <c r="C807" s="7" t="s">
        <v>1510</v>
      </c>
      <c r="D807" s="18" t="s">
        <v>27</v>
      </c>
      <c r="E807" s="18">
        <v>3176</v>
      </c>
      <c r="F807" s="18">
        <v>73</v>
      </c>
      <c r="G807" s="18">
        <v>0</v>
      </c>
      <c r="H807" s="18">
        <v>0</v>
      </c>
      <c r="I807" s="18">
        <f t="shared" si="94"/>
        <v>73</v>
      </c>
      <c r="J807" s="18">
        <v>0</v>
      </c>
      <c r="K807" s="66">
        <v>80</v>
      </c>
      <c r="L807" s="18">
        <v>0</v>
      </c>
      <c r="M807" s="18">
        <f t="shared" si="95"/>
        <v>0</v>
      </c>
      <c r="N807" s="66">
        <v>6</v>
      </c>
      <c r="O807" s="66">
        <v>175</v>
      </c>
      <c r="P807" s="18">
        <v>0</v>
      </c>
      <c r="Q807" s="18">
        <f t="shared" si="96"/>
        <v>0</v>
      </c>
      <c r="R807" s="66">
        <v>8</v>
      </c>
      <c r="S807" s="66">
        <v>16</v>
      </c>
      <c r="T807" s="18">
        <v>0</v>
      </c>
      <c r="U807" s="18">
        <f t="shared" si="97"/>
        <v>0</v>
      </c>
      <c r="V807" s="66">
        <v>0.99652777777777779</v>
      </c>
      <c r="W807" s="66">
        <v>96</v>
      </c>
      <c r="X807" s="18">
        <v>0</v>
      </c>
      <c r="Y807" s="18">
        <f t="shared" si="98"/>
        <v>0</v>
      </c>
      <c r="Z807" s="66">
        <v>3</v>
      </c>
      <c r="AA807" s="66">
        <v>300</v>
      </c>
      <c r="AB807" s="18">
        <v>0</v>
      </c>
      <c r="AC807" s="10">
        <f t="shared" si="99"/>
        <v>0</v>
      </c>
      <c r="AE807">
        <v>73</v>
      </c>
      <c r="AF807">
        <f t="shared" si="100"/>
        <v>0</v>
      </c>
    </row>
    <row r="808" spans="1:32">
      <c r="A808" s="17">
        <v>802</v>
      </c>
      <c r="B808" s="18" t="s">
        <v>1622</v>
      </c>
      <c r="C808" s="7" t="s">
        <v>1511</v>
      </c>
      <c r="D808" s="18" t="s">
        <v>27</v>
      </c>
      <c r="E808" s="18">
        <v>4473</v>
      </c>
      <c r="F808" s="18">
        <v>48</v>
      </c>
      <c r="G808" s="18">
        <v>0</v>
      </c>
      <c r="H808" s="18">
        <v>0</v>
      </c>
      <c r="I808" s="18">
        <f t="shared" si="94"/>
        <v>48</v>
      </c>
      <c r="J808" s="18">
        <v>0</v>
      </c>
      <c r="K808" s="66">
        <v>80</v>
      </c>
      <c r="L808" s="18">
        <v>0</v>
      </c>
      <c r="M808" s="18">
        <f t="shared" si="95"/>
        <v>0</v>
      </c>
      <c r="N808" s="66">
        <v>93</v>
      </c>
      <c r="O808" s="66">
        <v>175</v>
      </c>
      <c r="P808" s="18">
        <v>0</v>
      </c>
      <c r="Q808" s="18">
        <f t="shared" si="96"/>
        <v>0</v>
      </c>
      <c r="R808" s="66">
        <v>11</v>
      </c>
      <c r="S808" s="66">
        <v>16</v>
      </c>
      <c r="T808" s="18">
        <v>0</v>
      </c>
      <c r="U808" s="18">
        <f t="shared" si="97"/>
        <v>0</v>
      </c>
      <c r="V808" s="66">
        <v>61</v>
      </c>
      <c r="W808" s="66">
        <v>96</v>
      </c>
      <c r="X808" s="18">
        <v>0</v>
      </c>
      <c r="Y808" s="18">
        <f t="shared" si="98"/>
        <v>0</v>
      </c>
      <c r="Z808" s="66">
        <v>430</v>
      </c>
      <c r="AA808" s="66">
        <v>300</v>
      </c>
      <c r="AB808" s="18">
        <v>0</v>
      </c>
      <c r="AC808" s="10">
        <f t="shared" si="99"/>
        <v>4473</v>
      </c>
      <c r="AE808">
        <v>48</v>
      </c>
      <c r="AF808">
        <f t="shared" si="100"/>
        <v>0</v>
      </c>
    </row>
    <row r="809" spans="1:32">
      <c r="A809" s="17">
        <v>803</v>
      </c>
      <c r="B809" s="18" t="s">
        <v>1622</v>
      </c>
      <c r="C809" s="7" t="s">
        <v>1512</v>
      </c>
      <c r="D809" s="18" t="s">
        <v>27</v>
      </c>
      <c r="E809" s="18">
        <v>4938</v>
      </c>
      <c r="F809" s="18">
        <v>33</v>
      </c>
      <c r="G809" s="18">
        <v>0</v>
      </c>
      <c r="H809" s="18">
        <v>0</v>
      </c>
      <c r="I809" s="18">
        <f t="shared" si="94"/>
        <v>32</v>
      </c>
      <c r="J809" s="18">
        <v>1</v>
      </c>
      <c r="K809" s="66">
        <v>80</v>
      </c>
      <c r="L809" s="18">
        <v>0</v>
      </c>
      <c r="M809" s="18">
        <f t="shared" si="95"/>
        <v>0</v>
      </c>
      <c r="N809" s="66">
        <v>85</v>
      </c>
      <c r="O809" s="66">
        <v>175</v>
      </c>
      <c r="P809" s="18">
        <v>0</v>
      </c>
      <c r="Q809" s="18">
        <f t="shared" si="96"/>
        <v>0</v>
      </c>
      <c r="R809" s="66">
        <v>9</v>
      </c>
      <c r="S809" s="66">
        <v>16</v>
      </c>
      <c r="T809" s="18">
        <v>0</v>
      </c>
      <c r="U809" s="18">
        <f t="shared" si="97"/>
        <v>0</v>
      </c>
      <c r="V809" s="66">
        <v>53</v>
      </c>
      <c r="W809" s="66">
        <v>96</v>
      </c>
      <c r="X809" s="18">
        <v>0</v>
      </c>
      <c r="Y809" s="18">
        <f t="shared" si="98"/>
        <v>0</v>
      </c>
      <c r="Z809" s="66">
        <v>274</v>
      </c>
      <c r="AA809" s="66">
        <v>300</v>
      </c>
      <c r="AB809" s="18">
        <v>0</v>
      </c>
      <c r="AC809" s="10">
        <f t="shared" si="99"/>
        <v>0</v>
      </c>
      <c r="AE809">
        <v>33</v>
      </c>
      <c r="AF809">
        <f t="shared" si="100"/>
        <v>0</v>
      </c>
    </row>
    <row r="810" spans="1:32">
      <c r="A810" s="17">
        <v>804</v>
      </c>
      <c r="B810" s="18" t="s">
        <v>1622</v>
      </c>
      <c r="C810" s="7" t="s">
        <v>1513</v>
      </c>
      <c r="D810" s="18" t="s">
        <v>27</v>
      </c>
      <c r="E810" s="18">
        <v>6844</v>
      </c>
      <c r="F810" s="18">
        <v>15</v>
      </c>
      <c r="G810" s="18">
        <v>0</v>
      </c>
      <c r="H810" s="18">
        <v>0</v>
      </c>
      <c r="I810" s="18">
        <f t="shared" si="94"/>
        <v>14</v>
      </c>
      <c r="J810" s="18">
        <v>1</v>
      </c>
      <c r="K810" s="66">
        <v>80</v>
      </c>
      <c r="L810" s="18">
        <v>0</v>
      </c>
      <c r="M810" s="18">
        <f t="shared" si="95"/>
        <v>0</v>
      </c>
      <c r="N810" s="66">
        <v>44</v>
      </c>
      <c r="O810" s="66">
        <v>175</v>
      </c>
      <c r="P810" s="18">
        <v>0</v>
      </c>
      <c r="Q810" s="18">
        <f t="shared" si="96"/>
        <v>0</v>
      </c>
      <c r="R810" s="66">
        <v>11</v>
      </c>
      <c r="S810" s="66">
        <v>16</v>
      </c>
      <c r="T810" s="18">
        <v>0</v>
      </c>
      <c r="U810" s="18">
        <f t="shared" si="97"/>
        <v>0</v>
      </c>
      <c r="V810" s="66">
        <v>67</v>
      </c>
      <c r="W810" s="66">
        <v>96</v>
      </c>
      <c r="X810" s="18">
        <v>0</v>
      </c>
      <c r="Y810" s="18">
        <f t="shared" si="98"/>
        <v>0</v>
      </c>
      <c r="Z810" s="66">
        <v>260</v>
      </c>
      <c r="AA810" s="66">
        <v>300</v>
      </c>
      <c r="AB810" s="18">
        <v>0</v>
      </c>
      <c r="AC810" s="10">
        <f t="shared" si="99"/>
        <v>0</v>
      </c>
      <c r="AE810">
        <v>15</v>
      </c>
      <c r="AF810">
        <f t="shared" si="100"/>
        <v>0</v>
      </c>
    </row>
    <row r="811" spans="1:32">
      <c r="A811" s="17">
        <v>805</v>
      </c>
      <c r="B811" s="18" t="s">
        <v>1622</v>
      </c>
      <c r="C811" s="7" t="s">
        <v>1514</v>
      </c>
      <c r="D811" s="18" t="s">
        <v>27</v>
      </c>
      <c r="E811" s="18">
        <v>5791</v>
      </c>
      <c r="F811" s="18">
        <v>23</v>
      </c>
      <c r="G811" s="18">
        <v>0</v>
      </c>
      <c r="H811" s="18">
        <v>0</v>
      </c>
      <c r="I811" s="18">
        <f t="shared" si="94"/>
        <v>23</v>
      </c>
      <c r="J811" s="18">
        <v>0</v>
      </c>
      <c r="K811" s="66">
        <v>80</v>
      </c>
      <c r="L811" s="18">
        <v>0</v>
      </c>
      <c r="M811" s="18">
        <f t="shared" si="95"/>
        <v>0</v>
      </c>
      <c r="N811" s="66">
        <v>61</v>
      </c>
      <c r="O811" s="66">
        <v>175</v>
      </c>
      <c r="P811" s="18">
        <v>0</v>
      </c>
      <c r="Q811" s="18">
        <f t="shared" si="96"/>
        <v>0</v>
      </c>
      <c r="R811" s="66">
        <v>13</v>
      </c>
      <c r="S811" s="66">
        <v>16</v>
      </c>
      <c r="T811" s="18">
        <v>0</v>
      </c>
      <c r="U811" s="18">
        <f t="shared" si="97"/>
        <v>0</v>
      </c>
      <c r="V811" s="66">
        <v>67</v>
      </c>
      <c r="W811" s="66">
        <v>96</v>
      </c>
      <c r="X811" s="18">
        <v>0</v>
      </c>
      <c r="Y811" s="18">
        <f t="shared" si="98"/>
        <v>0</v>
      </c>
      <c r="Z811" s="66">
        <v>377</v>
      </c>
      <c r="AA811" s="66">
        <v>300</v>
      </c>
      <c r="AB811" s="18">
        <v>0</v>
      </c>
      <c r="AC811" s="10">
        <f t="shared" si="99"/>
        <v>5791</v>
      </c>
      <c r="AE811">
        <v>23</v>
      </c>
      <c r="AF811">
        <f t="shared" si="100"/>
        <v>0</v>
      </c>
    </row>
    <row r="812" spans="1:32">
      <c r="A812" s="17">
        <v>806</v>
      </c>
      <c r="B812" s="18" t="s">
        <v>1622</v>
      </c>
      <c r="C812" s="7" t="s">
        <v>1515</v>
      </c>
      <c r="D812" s="18" t="s">
        <v>27</v>
      </c>
      <c r="E812" s="18">
        <v>5629</v>
      </c>
      <c r="F812" s="18">
        <v>32</v>
      </c>
      <c r="G812" s="18">
        <v>0</v>
      </c>
      <c r="H812" s="18">
        <v>0</v>
      </c>
      <c r="I812" s="18">
        <f t="shared" si="94"/>
        <v>32</v>
      </c>
      <c r="J812" s="18">
        <v>0</v>
      </c>
      <c r="K812" s="66">
        <v>80</v>
      </c>
      <c r="L812" s="18">
        <v>0</v>
      </c>
      <c r="M812" s="18">
        <f t="shared" si="95"/>
        <v>0</v>
      </c>
      <c r="N812" s="66">
        <v>63</v>
      </c>
      <c r="O812" s="66">
        <v>175</v>
      </c>
      <c r="P812" s="18">
        <v>0</v>
      </c>
      <c r="Q812" s="18">
        <f t="shared" si="96"/>
        <v>0</v>
      </c>
      <c r="R812" s="66">
        <v>13</v>
      </c>
      <c r="S812" s="66">
        <v>16</v>
      </c>
      <c r="T812" s="18">
        <v>0</v>
      </c>
      <c r="U812" s="18">
        <f t="shared" si="97"/>
        <v>0</v>
      </c>
      <c r="V812" s="66">
        <v>65</v>
      </c>
      <c r="W812" s="66">
        <v>96</v>
      </c>
      <c r="X812" s="18">
        <v>0</v>
      </c>
      <c r="Y812" s="18">
        <f t="shared" si="98"/>
        <v>0</v>
      </c>
      <c r="Z812" s="66">
        <v>495</v>
      </c>
      <c r="AA812" s="66">
        <v>300</v>
      </c>
      <c r="AB812" s="18">
        <v>0</v>
      </c>
      <c r="AC812" s="10">
        <f t="shared" si="99"/>
        <v>5629</v>
      </c>
      <c r="AE812">
        <v>32</v>
      </c>
      <c r="AF812">
        <f t="shared" si="100"/>
        <v>0</v>
      </c>
    </row>
    <row r="813" spans="1:32">
      <c r="A813" s="17">
        <v>807</v>
      </c>
      <c r="B813" s="18" t="s">
        <v>1622</v>
      </c>
      <c r="C813" s="7" t="s">
        <v>1516</v>
      </c>
      <c r="D813" s="18" t="s">
        <v>27</v>
      </c>
      <c r="E813" s="18">
        <v>5483</v>
      </c>
      <c r="F813" s="18">
        <v>25</v>
      </c>
      <c r="G813" s="18">
        <v>0</v>
      </c>
      <c r="H813" s="18">
        <v>0</v>
      </c>
      <c r="I813" s="18">
        <f t="shared" si="94"/>
        <v>25</v>
      </c>
      <c r="J813" s="18">
        <v>0</v>
      </c>
      <c r="K813" s="66">
        <v>80</v>
      </c>
      <c r="L813" s="18">
        <v>0</v>
      </c>
      <c r="M813" s="18">
        <f t="shared" si="95"/>
        <v>0</v>
      </c>
      <c r="N813" s="66">
        <v>65</v>
      </c>
      <c r="O813" s="66">
        <v>175</v>
      </c>
      <c r="P813" s="18">
        <v>0</v>
      </c>
      <c r="Q813" s="18">
        <f t="shared" si="96"/>
        <v>0</v>
      </c>
      <c r="R813" s="66">
        <v>9</v>
      </c>
      <c r="S813" s="66">
        <v>16</v>
      </c>
      <c r="T813" s="18">
        <v>0</v>
      </c>
      <c r="U813" s="18">
        <f t="shared" si="97"/>
        <v>0</v>
      </c>
      <c r="V813" s="66">
        <v>54</v>
      </c>
      <c r="W813" s="66">
        <v>96</v>
      </c>
      <c r="X813" s="18">
        <v>0</v>
      </c>
      <c r="Y813" s="18">
        <f t="shared" si="98"/>
        <v>0</v>
      </c>
      <c r="Z813" s="66">
        <v>283</v>
      </c>
      <c r="AA813" s="66">
        <v>300</v>
      </c>
      <c r="AB813" s="18">
        <v>0</v>
      </c>
      <c r="AC813" s="10">
        <f t="shared" si="99"/>
        <v>0</v>
      </c>
      <c r="AE813">
        <v>25</v>
      </c>
      <c r="AF813">
        <f t="shared" si="100"/>
        <v>0</v>
      </c>
    </row>
    <row r="814" spans="1:32">
      <c r="A814" s="17">
        <v>808</v>
      </c>
      <c r="B814" s="18" t="s">
        <v>1622</v>
      </c>
      <c r="C814" s="7" t="s">
        <v>1517</v>
      </c>
      <c r="D814" s="18" t="s">
        <v>27</v>
      </c>
      <c r="E814" s="18">
        <v>1182</v>
      </c>
      <c r="F814" s="18">
        <v>13</v>
      </c>
      <c r="G814" s="18">
        <v>0</v>
      </c>
      <c r="H814" s="18">
        <v>0</v>
      </c>
      <c r="I814" s="18">
        <f t="shared" si="94"/>
        <v>13</v>
      </c>
      <c r="J814" s="18">
        <v>0</v>
      </c>
      <c r="K814" s="66">
        <v>80</v>
      </c>
      <c r="L814" s="18">
        <v>0</v>
      </c>
      <c r="M814" s="18">
        <f t="shared" si="95"/>
        <v>0</v>
      </c>
      <c r="N814" s="66">
        <v>44</v>
      </c>
      <c r="O814" s="66">
        <v>175</v>
      </c>
      <c r="P814" s="18">
        <v>0</v>
      </c>
      <c r="Q814" s="18">
        <f t="shared" si="96"/>
        <v>0</v>
      </c>
      <c r="R814" s="66">
        <v>6</v>
      </c>
      <c r="S814" s="66">
        <v>16</v>
      </c>
      <c r="T814" s="18">
        <v>0</v>
      </c>
      <c r="U814" s="18">
        <f t="shared" si="97"/>
        <v>0</v>
      </c>
      <c r="V814" s="66">
        <v>21</v>
      </c>
      <c r="W814" s="66">
        <v>96</v>
      </c>
      <c r="X814" s="18">
        <v>0</v>
      </c>
      <c r="Y814" s="18">
        <f t="shared" si="98"/>
        <v>0</v>
      </c>
      <c r="Z814" s="66">
        <v>196</v>
      </c>
      <c r="AA814" s="66">
        <v>300</v>
      </c>
      <c r="AB814" s="18">
        <v>0</v>
      </c>
      <c r="AC814" s="10">
        <f t="shared" si="99"/>
        <v>0</v>
      </c>
      <c r="AE814">
        <v>13</v>
      </c>
      <c r="AF814">
        <f t="shared" si="100"/>
        <v>0</v>
      </c>
    </row>
    <row r="815" spans="1:32">
      <c r="A815" s="17">
        <v>809</v>
      </c>
      <c r="B815" s="18" t="s">
        <v>1622</v>
      </c>
      <c r="C815" s="7" t="s">
        <v>1518</v>
      </c>
      <c r="D815" s="18" t="s">
        <v>27</v>
      </c>
      <c r="E815" s="18">
        <v>3795</v>
      </c>
      <c r="F815" s="18">
        <v>32</v>
      </c>
      <c r="G815" s="18">
        <v>0</v>
      </c>
      <c r="H815" s="18">
        <v>0</v>
      </c>
      <c r="I815" s="18">
        <f t="shared" si="94"/>
        <v>31</v>
      </c>
      <c r="J815" s="18">
        <v>1</v>
      </c>
      <c r="K815" s="66">
        <v>80</v>
      </c>
      <c r="L815" s="18">
        <v>0</v>
      </c>
      <c r="M815" s="18">
        <f t="shared" si="95"/>
        <v>0</v>
      </c>
      <c r="N815" s="66">
        <v>80</v>
      </c>
      <c r="O815" s="66">
        <v>175</v>
      </c>
      <c r="P815" s="18">
        <v>0</v>
      </c>
      <c r="Q815" s="18">
        <f t="shared" si="96"/>
        <v>0</v>
      </c>
      <c r="R815" s="66">
        <v>12</v>
      </c>
      <c r="S815" s="66">
        <v>16</v>
      </c>
      <c r="T815" s="18">
        <v>0</v>
      </c>
      <c r="U815" s="18">
        <f t="shared" si="97"/>
        <v>0</v>
      </c>
      <c r="V815" s="66">
        <v>75</v>
      </c>
      <c r="W815" s="66">
        <v>96</v>
      </c>
      <c r="X815" s="18">
        <v>0</v>
      </c>
      <c r="Y815" s="18">
        <f t="shared" si="98"/>
        <v>0</v>
      </c>
      <c r="Z815" s="66">
        <v>304</v>
      </c>
      <c r="AA815" s="66">
        <v>300</v>
      </c>
      <c r="AB815" s="18">
        <v>0</v>
      </c>
      <c r="AC815" s="10">
        <f t="shared" si="99"/>
        <v>3795</v>
      </c>
      <c r="AE815">
        <v>32</v>
      </c>
      <c r="AF815">
        <f t="shared" si="100"/>
        <v>0</v>
      </c>
    </row>
    <row r="816" spans="1:32">
      <c r="A816" s="17">
        <v>810</v>
      </c>
      <c r="B816" s="18" t="s">
        <v>1622</v>
      </c>
      <c r="C816" s="7" t="s">
        <v>1519</v>
      </c>
      <c r="D816" s="18" t="s">
        <v>27</v>
      </c>
      <c r="E816" s="18">
        <v>5265</v>
      </c>
      <c r="F816" s="18">
        <v>18</v>
      </c>
      <c r="G816" s="18">
        <v>0</v>
      </c>
      <c r="H816" s="18">
        <v>0</v>
      </c>
      <c r="I816" s="18">
        <f t="shared" si="94"/>
        <v>18</v>
      </c>
      <c r="J816" s="18">
        <v>0</v>
      </c>
      <c r="K816" s="66">
        <v>80</v>
      </c>
      <c r="L816" s="18">
        <v>0</v>
      </c>
      <c r="M816" s="18">
        <f t="shared" si="95"/>
        <v>0</v>
      </c>
      <c r="N816" s="66">
        <v>52</v>
      </c>
      <c r="O816" s="66">
        <v>175</v>
      </c>
      <c r="P816" s="18">
        <v>0</v>
      </c>
      <c r="Q816" s="18">
        <f t="shared" si="96"/>
        <v>0</v>
      </c>
      <c r="R816" s="66">
        <v>7</v>
      </c>
      <c r="S816" s="66">
        <v>16</v>
      </c>
      <c r="T816" s="18">
        <v>0</v>
      </c>
      <c r="U816" s="18">
        <f t="shared" si="97"/>
        <v>0</v>
      </c>
      <c r="V816" s="66">
        <v>45</v>
      </c>
      <c r="W816" s="66">
        <v>96</v>
      </c>
      <c r="X816" s="18">
        <v>0</v>
      </c>
      <c r="Y816" s="18">
        <f t="shared" si="98"/>
        <v>0</v>
      </c>
      <c r="Z816" s="66">
        <v>94</v>
      </c>
      <c r="AA816" s="66">
        <v>300</v>
      </c>
      <c r="AB816" s="18">
        <v>0</v>
      </c>
      <c r="AC816" s="10">
        <f t="shared" si="99"/>
        <v>0</v>
      </c>
      <c r="AE816">
        <v>18</v>
      </c>
      <c r="AF816">
        <f t="shared" si="100"/>
        <v>0</v>
      </c>
    </row>
    <row r="817" spans="1:32">
      <c r="A817" s="17">
        <v>811</v>
      </c>
      <c r="B817" s="18" t="s">
        <v>1622</v>
      </c>
      <c r="C817" s="7" t="s">
        <v>1520</v>
      </c>
      <c r="D817" s="18" t="s">
        <v>27</v>
      </c>
      <c r="E817" s="18">
        <v>4408</v>
      </c>
      <c r="F817" s="18">
        <v>19</v>
      </c>
      <c r="G817" s="18">
        <v>0</v>
      </c>
      <c r="H817" s="18">
        <v>0</v>
      </c>
      <c r="I817" s="18">
        <f t="shared" si="94"/>
        <v>19</v>
      </c>
      <c r="J817" s="18">
        <v>0</v>
      </c>
      <c r="K817" s="66">
        <v>80</v>
      </c>
      <c r="L817" s="18">
        <v>0</v>
      </c>
      <c r="M817" s="18">
        <f t="shared" si="95"/>
        <v>0</v>
      </c>
      <c r="N817" s="66">
        <v>40</v>
      </c>
      <c r="O817" s="66">
        <v>175</v>
      </c>
      <c r="P817" s="18">
        <v>0</v>
      </c>
      <c r="Q817" s="18">
        <f t="shared" si="96"/>
        <v>0</v>
      </c>
      <c r="R817" s="66">
        <v>8</v>
      </c>
      <c r="S817" s="66">
        <v>16</v>
      </c>
      <c r="T817" s="18">
        <v>0</v>
      </c>
      <c r="U817" s="18">
        <f t="shared" si="97"/>
        <v>0</v>
      </c>
      <c r="V817" s="66">
        <v>47</v>
      </c>
      <c r="W817" s="66">
        <v>96</v>
      </c>
      <c r="X817" s="18">
        <v>0</v>
      </c>
      <c r="Y817" s="18">
        <f t="shared" si="98"/>
        <v>0</v>
      </c>
      <c r="Z817" s="66">
        <v>229</v>
      </c>
      <c r="AA817" s="66">
        <v>300</v>
      </c>
      <c r="AB817" s="18">
        <v>0</v>
      </c>
      <c r="AC817" s="10">
        <f t="shared" si="99"/>
        <v>0</v>
      </c>
      <c r="AE817">
        <v>19</v>
      </c>
      <c r="AF817">
        <f t="shared" si="100"/>
        <v>0</v>
      </c>
    </row>
    <row r="818" spans="1:32">
      <c r="A818" s="17">
        <v>812</v>
      </c>
      <c r="B818" s="18" t="s">
        <v>1622</v>
      </c>
      <c r="C818" s="7" t="s">
        <v>1521</v>
      </c>
      <c r="D818" s="18" t="s">
        <v>27</v>
      </c>
      <c r="E818" s="18">
        <v>6737</v>
      </c>
      <c r="F818" s="18">
        <v>39</v>
      </c>
      <c r="G818" s="18">
        <v>0</v>
      </c>
      <c r="H818" s="18">
        <v>0</v>
      </c>
      <c r="I818" s="18">
        <f t="shared" si="94"/>
        <v>39</v>
      </c>
      <c r="J818" s="18">
        <v>0</v>
      </c>
      <c r="K818" s="66">
        <v>80</v>
      </c>
      <c r="L818" s="18">
        <v>0</v>
      </c>
      <c r="M818" s="18">
        <f t="shared" si="95"/>
        <v>0</v>
      </c>
      <c r="N818" s="66">
        <v>96</v>
      </c>
      <c r="O818" s="66">
        <v>175</v>
      </c>
      <c r="P818" s="18">
        <v>0</v>
      </c>
      <c r="Q818" s="18">
        <f t="shared" si="96"/>
        <v>0</v>
      </c>
      <c r="R818" s="66">
        <v>24</v>
      </c>
      <c r="S818" s="66">
        <v>16</v>
      </c>
      <c r="T818" s="18">
        <v>0</v>
      </c>
      <c r="U818" s="18">
        <f t="shared" si="97"/>
        <v>6737</v>
      </c>
      <c r="V818" s="66">
        <v>123</v>
      </c>
      <c r="W818" s="66">
        <v>96</v>
      </c>
      <c r="X818" s="18">
        <v>0</v>
      </c>
      <c r="Y818" s="18">
        <f t="shared" si="98"/>
        <v>6737</v>
      </c>
      <c r="Z818" s="66">
        <v>450</v>
      </c>
      <c r="AA818" s="66">
        <v>300</v>
      </c>
      <c r="AB818" s="18">
        <v>0</v>
      </c>
      <c r="AC818" s="10">
        <f t="shared" si="99"/>
        <v>6737</v>
      </c>
      <c r="AE818">
        <v>39</v>
      </c>
      <c r="AF818">
        <f t="shared" si="100"/>
        <v>0</v>
      </c>
    </row>
    <row r="819" spans="1:32">
      <c r="A819" s="17">
        <v>813</v>
      </c>
      <c r="B819" s="18" t="s">
        <v>1622</v>
      </c>
      <c r="C819" s="7" t="s">
        <v>1522</v>
      </c>
      <c r="D819" s="18" t="s">
        <v>27</v>
      </c>
      <c r="E819" s="18">
        <v>5706</v>
      </c>
      <c r="F819" s="18">
        <v>22</v>
      </c>
      <c r="G819" s="18">
        <v>0</v>
      </c>
      <c r="H819" s="18">
        <v>0</v>
      </c>
      <c r="I819" s="18">
        <f t="shared" si="94"/>
        <v>22</v>
      </c>
      <c r="J819" s="18">
        <v>0</v>
      </c>
      <c r="K819" s="66">
        <v>80</v>
      </c>
      <c r="L819" s="18">
        <v>0</v>
      </c>
      <c r="M819" s="18">
        <f t="shared" si="95"/>
        <v>0</v>
      </c>
      <c r="N819" s="66">
        <v>63</v>
      </c>
      <c r="O819" s="66">
        <v>175</v>
      </c>
      <c r="P819" s="18">
        <v>0</v>
      </c>
      <c r="Q819" s="18">
        <f t="shared" si="96"/>
        <v>0</v>
      </c>
      <c r="R819" s="66">
        <v>7</v>
      </c>
      <c r="S819" s="66">
        <v>16</v>
      </c>
      <c r="T819" s="18">
        <v>0</v>
      </c>
      <c r="U819" s="18">
        <f t="shared" si="97"/>
        <v>0</v>
      </c>
      <c r="V819" s="66">
        <v>43</v>
      </c>
      <c r="W819" s="66">
        <v>96</v>
      </c>
      <c r="X819" s="18">
        <v>0</v>
      </c>
      <c r="Y819" s="18">
        <f t="shared" si="98"/>
        <v>0</v>
      </c>
      <c r="Z819" s="66">
        <v>275</v>
      </c>
      <c r="AA819" s="66">
        <v>300</v>
      </c>
      <c r="AB819" s="18">
        <v>0</v>
      </c>
      <c r="AC819" s="10">
        <f t="shared" si="99"/>
        <v>0</v>
      </c>
      <c r="AE819">
        <v>22</v>
      </c>
      <c r="AF819">
        <f t="shared" si="100"/>
        <v>0</v>
      </c>
    </row>
    <row r="820" spans="1:32">
      <c r="A820" s="17">
        <v>814</v>
      </c>
      <c r="B820" s="18" t="s">
        <v>1622</v>
      </c>
      <c r="C820" s="7" t="s">
        <v>1523</v>
      </c>
      <c r="D820" s="18" t="s">
        <v>27</v>
      </c>
      <c r="E820" s="18">
        <v>4730</v>
      </c>
      <c r="F820" s="18">
        <v>29</v>
      </c>
      <c r="G820" s="18">
        <v>0</v>
      </c>
      <c r="H820" s="18">
        <v>0</v>
      </c>
      <c r="I820" s="18">
        <f t="shared" si="94"/>
        <v>28</v>
      </c>
      <c r="J820" s="18">
        <v>1</v>
      </c>
      <c r="K820" s="66">
        <v>80</v>
      </c>
      <c r="L820" s="18">
        <v>0</v>
      </c>
      <c r="M820" s="18">
        <f t="shared" si="95"/>
        <v>0</v>
      </c>
      <c r="N820" s="66">
        <v>88</v>
      </c>
      <c r="O820" s="66">
        <v>175</v>
      </c>
      <c r="P820" s="18">
        <v>0</v>
      </c>
      <c r="Q820" s="18">
        <f t="shared" si="96"/>
        <v>0</v>
      </c>
      <c r="R820" s="66">
        <v>4</v>
      </c>
      <c r="S820" s="66">
        <v>16</v>
      </c>
      <c r="T820" s="18">
        <v>0</v>
      </c>
      <c r="U820" s="18">
        <f t="shared" si="97"/>
        <v>0</v>
      </c>
      <c r="V820" s="66">
        <v>32</v>
      </c>
      <c r="W820" s="66">
        <v>96</v>
      </c>
      <c r="X820" s="18">
        <v>0</v>
      </c>
      <c r="Y820" s="18">
        <f t="shared" si="98"/>
        <v>0</v>
      </c>
      <c r="Z820" s="66">
        <v>203</v>
      </c>
      <c r="AA820" s="66">
        <v>300</v>
      </c>
      <c r="AB820" s="18">
        <v>0</v>
      </c>
      <c r="AC820" s="10">
        <f t="shared" si="99"/>
        <v>0</v>
      </c>
      <c r="AE820">
        <v>29</v>
      </c>
      <c r="AF820">
        <f t="shared" si="100"/>
        <v>0</v>
      </c>
    </row>
    <row r="821" spans="1:32">
      <c r="A821" s="17">
        <v>815</v>
      </c>
      <c r="B821" s="18" t="s">
        <v>1622</v>
      </c>
      <c r="C821" s="7" t="s">
        <v>1524</v>
      </c>
      <c r="D821" s="18" t="s">
        <v>27</v>
      </c>
      <c r="E821" s="18">
        <v>5706</v>
      </c>
      <c r="F821" s="18">
        <v>24</v>
      </c>
      <c r="G821" s="18">
        <v>0</v>
      </c>
      <c r="H821" s="18">
        <v>0</v>
      </c>
      <c r="I821" s="18">
        <f t="shared" si="94"/>
        <v>24</v>
      </c>
      <c r="J821" s="18">
        <v>0</v>
      </c>
      <c r="K821" s="66">
        <v>80</v>
      </c>
      <c r="L821" s="18">
        <v>0</v>
      </c>
      <c r="M821" s="18">
        <f t="shared" si="95"/>
        <v>0</v>
      </c>
      <c r="N821" s="66">
        <v>50</v>
      </c>
      <c r="O821" s="66">
        <v>175</v>
      </c>
      <c r="P821" s="18">
        <v>0</v>
      </c>
      <c r="Q821" s="18">
        <f t="shared" si="96"/>
        <v>0</v>
      </c>
      <c r="R821" s="66">
        <v>7</v>
      </c>
      <c r="S821" s="66">
        <v>16</v>
      </c>
      <c r="T821" s="18">
        <v>0</v>
      </c>
      <c r="U821" s="18">
        <f t="shared" si="97"/>
        <v>0</v>
      </c>
      <c r="V821" s="66">
        <v>45</v>
      </c>
      <c r="W821" s="66">
        <v>96</v>
      </c>
      <c r="X821" s="18">
        <v>0</v>
      </c>
      <c r="Y821" s="18">
        <f t="shared" si="98"/>
        <v>0</v>
      </c>
      <c r="Z821" s="66">
        <v>298</v>
      </c>
      <c r="AA821" s="66">
        <v>300</v>
      </c>
      <c r="AB821" s="18">
        <v>0</v>
      </c>
      <c r="AC821" s="10">
        <f t="shared" si="99"/>
        <v>0</v>
      </c>
      <c r="AE821">
        <v>24</v>
      </c>
      <c r="AF821">
        <f t="shared" si="100"/>
        <v>0</v>
      </c>
    </row>
    <row r="822" spans="1:32">
      <c r="A822" s="17">
        <v>816</v>
      </c>
      <c r="B822" s="18" t="s">
        <v>1622</v>
      </c>
      <c r="C822" s="7" t="s">
        <v>1525</v>
      </c>
      <c r="D822" s="18" t="s">
        <v>27</v>
      </c>
      <c r="E822" s="18">
        <v>4932</v>
      </c>
      <c r="F822" s="18">
        <v>20</v>
      </c>
      <c r="G822" s="18">
        <v>0</v>
      </c>
      <c r="H822" s="18">
        <v>0</v>
      </c>
      <c r="I822" s="18">
        <f t="shared" si="94"/>
        <v>20</v>
      </c>
      <c r="J822" s="18">
        <v>0</v>
      </c>
      <c r="K822" s="66">
        <v>80</v>
      </c>
      <c r="L822" s="18">
        <v>0</v>
      </c>
      <c r="M822" s="18">
        <f t="shared" si="95"/>
        <v>0</v>
      </c>
      <c r="N822" s="66">
        <v>53</v>
      </c>
      <c r="O822" s="66">
        <v>175</v>
      </c>
      <c r="P822" s="18">
        <v>0</v>
      </c>
      <c r="Q822" s="18">
        <f t="shared" si="96"/>
        <v>0</v>
      </c>
      <c r="R822" s="66">
        <v>8</v>
      </c>
      <c r="S822" s="66">
        <v>16</v>
      </c>
      <c r="T822" s="18">
        <v>0</v>
      </c>
      <c r="U822" s="18">
        <f t="shared" si="97"/>
        <v>0</v>
      </c>
      <c r="V822" s="66">
        <v>48</v>
      </c>
      <c r="W822" s="66">
        <v>96</v>
      </c>
      <c r="X822" s="18">
        <v>0</v>
      </c>
      <c r="Y822" s="18">
        <f t="shared" si="98"/>
        <v>0</v>
      </c>
      <c r="Z822" s="66">
        <v>153</v>
      </c>
      <c r="AA822" s="66">
        <v>300</v>
      </c>
      <c r="AB822" s="18">
        <v>0</v>
      </c>
      <c r="AC822" s="10">
        <f t="shared" si="99"/>
        <v>0</v>
      </c>
      <c r="AE822">
        <v>20</v>
      </c>
      <c r="AF822">
        <f t="shared" si="100"/>
        <v>0</v>
      </c>
    </row>
    <row r="823" spans="1:32">
      <c r="A823" s="17">
        <v>817</v>
      </c>
      <c r="B823" s="18" t="s">
        <v>1622</v>
      </c>
      <c r="C823" s="7" t="s">
        <v>1526</v>
      </c>
      <c r="D823" s="18" t="s">
        <v>27</v>
      </c>
      <c r="E823" s="18">
        <v>2150</v>
      </c>
      <c r="F823" s="18">
        <v>13</v>
      </c>
      <c r="G823" s="18">
        <v>0</v>
      </c>
      <c r="H823" s="18">
        <v>0</v>
      </c>
      <c r="I823" s="18">
        <f t="shared" si="94"/>
        <v>13</v>
      </c>
      <c r="J823" s="18">
        <v>0</v>
      </c>
      <c r="K823" s="66">
        <v>80</v>
      </c>
      <c r="L823" s="18">
        <v>0</v>
      </c>
      <c r="M823" s="18">
        <f t="shared" si="95"/>
        <v>0</v>
      </c>
      <c r="N823" s="66">
        <v>35</v>
      </c>
      <c r="O823" s="66">
        <v>175</v>
      </c>
      <c r="P823" s="18">
        <v>0</v>
      </c>
      <c r="Q823" s="18">
        <f t="shared" si="96"/>
        <v>0</v>
      </c>
      <c r="R823" s="66">
        <v>20</v>
      </c>
      <c r="S823" s="66">
        <v>16</v>
      </c>
      <c r="T823" s="18">
        <v>0</v>
      </c>
      <c r="U823" s="18">
        <f t="shared" si="97"/>
        <v>2150</v>
      </c>
      <c r="V823" s="66">
        <v>88</v>
      </c>
      <c r="W823" s="66">
        <v>96</v>
      </c>
      <c r="X823" s="18">
        <v>0</v>
      </c>
      <c r="Y823" s="18">
        <f t="shared" si="98"/>
        <v>0</v>
      </c>
      <c r="Z823" s="66">
        <v>424</v>
      </c>
      <c r="AA823" s="66">
        <v>300</v>
      </c>
      <c r="AB823" s="18">
        <v>0</v>
      </c>
      <c r="AC823" s="10">
        <f t="shared" si="99"/>
        <v>2150</v>
      </c>
      <c r="AE823">
        <v>13</v>
      </c>
      <c r="AF823">
        <f t="shared" si="100"/>
        <v>0</v>
      </c>
    </row>
    <row r="824" spans="1:32">
      <c r="A824" s="17">
        <v>818</v>
      </c>
      <c r="B824" s="18" t="s">
        <v>1622</v>
      </c>
      <c r="C824" s="7" t="s">
        <v>1527</v>
      </c>
      <c r="D824" s="18" t="s">
        <v>27</v>
      </c>
      <c r="E824" s="18">
        <v>5367</v>
      </c>
      <c r="F824" s="18">
        <v>28</v>
      </c>
      <c r="G824" s="18">
        <v>0</v>
      </c>
      <c r="H824" s="18">
        <v>0</v>
      </c>
      <c r="I824" s="18">
        <f t="shared" si="94"/>
        <v>28</v>
      </c>
      <c r="J824" s="18">
        <v>0</v>
      </c>
      <c r="K824" s="66">
        <v>80</v>
      </c>
      <c r="L824" s="18">
        <v>0</v>
      </c>
      <c r="M824" s="18">
        <f t="shared" si="95"/>
        <v>0</v>
      </c>
      <c r="N824" s="66">
        <v>60</v>
      </c>
      <c r="O824" s="66">
        <v>175</v>
      </c>
      <c r="P824" s="18">
        <v>0</v>
      </c>
      <c r="Q824" s="18">
        <f t="shared" si="96"/>
        <v>0</v>
      </c>
      <c r="R824" s="66">
        <v>122</v>
      </c>
      <c r="S824" s="66">
        <v>16</v>
      </c>
      <c r="T824" s="18">
        <v>0</v>
      </c>
      <c r="U824" s="18">
        <f t="shared" si="97"/>
        <v>5367</v>
      </c>
      <c r="V824" s="66">
        <v>167</v>
      </c>
      <c r="W824" s="66">
        <v>96</v>
      </c>
      <c r="X824" s="18">
        <v>0</v>
      </c>
      <c r="Y824" s="18">
        <f t="shared" si="98"/>
        <v>5367</v>
      </c>
      <c r="Z824" s="66">
        <v>593</v>
      </c>
      <c r="AA824" s="66">
        <v>300</v>
      </c>
      <c r="AB824" s="18">
        <v>0</v>
      </c>
      <c r="AC824" s="10">
        <f t="shared" si="99"/>
        <v>5367</v>
      </c>
      <c r="AE824">
        <v>28</v>
      </c>
      <c r="AF824">
        <f t="shared" si="100"/>
        <v>0</v>
      </c>
    </row>
    <row r="825" spans="1:32">
      <c r="A825" s="17">
        <v>819</v>
      </c>
      <c r="B825" s="18" t="s">
        <v>1622</v>
      </c>
      <c r="C825" s="7" t="s">
        <v>1528</v>
      </c>
      <c r="D825" s="18" t="s">
        <v>27</v>
      </c>
      <c r="E825" s="18">
        <v>7302</v>
      </c>
      <c r="F825" s="18">
        <v>30</v>
      </c>
      <c r="G825" s="18">
        <v>0</v>
      </c>
      <c r="H825" s="18">
        <v>0</v>
      </c>
      <c r="I825" s="18">
        <f t="shared" si="94"/>
        <v>30</v>
      </c>
      <c r="J825" s="18">
        <v>0</v>
      </c>
      <c r="K825" s="66">
        <v>80</v>
      </c>
      <c r="L825" s="18">
        <v>0</v>
      </c>
      <c r="M825" s="18">
        <f t="shared" si="95"/>
        <v>0</v>
      </c>
      <c r="N825" s="66">
        <v>26</v>
      </c>
      <c r="O825" s="66">
        <v>175</v>
      </c>
      <c r="P825" s="18">
        <v>0</v>
      </c>
      <c r="Q825" s="18">
        <f t="shared" si="96"/>
        <v>0</v>
      </c>
      <c r="R825" s="66">
        <v>80</v>
      </c>
      <c r="S825" s="66">
        <v>16</v>
      </c>
      <c r="T825" s="18">
        <v>0</v>
      </c>
      <c r="U825" s="18">
        <f t="shared" si="97"/>
        <v>7302</v>
      </c>
      <c r="V825" s="66">
        <v>315</v>
      </c>
      <c r="W825" s="66">
        <v>96</v>
      </c>
      <c r="X825" s="18">
        <v>0</v>
      </c>
      <c r="Y825" s="18">
        <f t="shared" si="98"/>
        <v>7302</v>
      </c>
      <c r="Z825" s="66">
        <v>316</v>
      </c>
      <c r="AA825" s="66">
        <v>300</v>
      </c>
      <c r="AB825" s="18">
        <v>0</v>
      </c>
      <c r="AC825" s="10">
        <f t="shared" si="99"/>
        <v>7302</v>
      </c>
      <c r="AE825">
        <v>30</v>
      </c>
      <c r="AF825">
        <f t="shared" si="100"/>
        <v>0</v>
      </c>
    </row>
    <row r="826" spans="1:32">
      <c r="A826" s="17">
        <v>820</v>
      </c>
      <c r="B826" s="18" t="s">
        <v>1622</v>
      </c>
      <c r="C826" s="7" t="s">
        <v>1529</v>
      </c>
      <c r="D826" s="18" t="s">
        <v>27</v>
      </c>
      <c r="E826" s="18">
        <v>6950</v>
      </c>
      <c r="F826" s="18">
        <v>14</v>
      </c>
      <c r="G826" s="18">
        <v>0</v>
      </c>
      <c r="H826" s="18">
        <v>0</v>
      </c>
      <c r="I826" s="18">
        <f t="shared" si="94"/>
        <v>14</v>
      </c>
      <c r="J826" s="18">
        <v>0</v>
      </c>
      <c r="K826" s="66">
        <v>80</v>
      </c>
      <c r="L826" s="18">
        <v>0</v>
      </c>
      <c r="M826" s="18">
        <f t="shared" si="95"/>
        <v>0</v>
      </c>
      <c r="N826" s="66">
        <v>33</v>
      </c>
      <c r="O826" s="66">
        <v>175</v>
      </c>
      <c r="P826" s="18">
        <v>0</v>
      </c>
      <c r="Q826" s="18">
        <f t="shared" si="96"/>
        <v>0</v>
      </c>
      <c r="R826" s="66">
        <v>36</v>
      </c>
      <c r="S826" s="66">
        <v>16</v>
      </c>
      <c r="T826" s="18">
        <v>0</v>
      </c>
      <c r="U826" s="18">
        <f t="shared" si="97"/>
        <v>6950</v>
      </c>
      <c r="V826" s="66">
        <v>49</v>
      </c>
      <c r="W826" s="66">
        <v>96</v>
      </c>
      <c r="X826" s="18">
        <v>0</v>
      </c>
      <c r="Y826" s="18">
        <f t="shared" si="98"/>
        <v>0</v>
      </c>
      <c r="Z826" s="66">
        <v>404</v>
      </c>
      <c r="AA826" s="66">
        <v>300</v>
      </c>
      <c r="AB826" s="18">
        <v>0</v>
      </c>
      <c r="AC826" s="10">
        <f t="shared" si="99"/>
        <v>6950</v>
      </c>
      <c r="AE826">
        <v>14</v>
      </c>
      <c r="AF826">
        <f t="shared" si="100"/>
        <v>0</v>
      </c>
    </row>
    <row r="827" spans="1:32">
      <c r="A827" s="17">
        <v>821</v>
      </c>
      <c r="B827" s="18" t="s">
        <v>1622</v>
      </c>
      <c r="C827" s="7" t="s">
        <v>1530</v>
      </c>
      <c r="D827" s="18" t="s">
        <v>27</v>
      </c>
      <c r="E827" s="18">
        <v>9345</v>
      </c>
      <c r="F827" s="18">
        <v>49</v>
      </c>
      <c r="G827" s="18">
        <v>0</v>
      </c>
      <c r="H827" s="18">
        <v>0</v>
      </c>
      <c r="I827" s="18">
        <f t="shared" si="94"/>
        <v>49</v>
      </c>
      <c r="J827" s="18">
        <v>0</v>
      </c>
      <c r="K827" s="66">
        <v>80</v>
      </c>
      <c r="L827" s="18">
        <v>0</v>
      </c>
      <c r="M827" s="18">
        <f t="shared" si="95"/>
        <v>0</v>
      </c>
      <c r="N827" s="66">
        <v>95</v>
      </c>
      <c r="O827" s="66">
        <v>175</v>
      </c>
      <c r="P827" s="18">
        <v>0</v>
      </c>
      <c r="Q827" s="18">
        <f t="shared" si="96"/>
        <v>0</v>
      </c>
      <c r="R827" s="66">
        <v>90</v>
      </c>
      <c r="S827" s="66">
        <v>16</v>
      </c>
      <c r="T827" s="18">
        <v>0</v>
      </c>
      <c r="U827" s="18">
        <f t="shared" si="97"/>
        <v>9345</v>
      </c>
      <c r="V827" s="66">
        <v>170</v>
      </c>
      <c r="W827" s="66">
        <v>96</v>
      </c>
      <c r="X827" s="18">
        <v>0</v>
      </c>
      <c r="Y827" s="18">
        <f t="shared" si="98"/>
        <v>9345</v>
      </c>
      <c r="Z827" s="66">
        <v>1142</v>
      </c>
      <c r="AA827" s="66">
        <v>300</v>
      </c>
      <c r="AB827" s="18">
        <v>0</v>
      </c>
      <c r="AC827" s="10">
        <f t="shared" si="99"/>
        <v>9345</v>
      </c>
      <c r="AE827">
        <v>49</v>
      </c>
      <c r="AF827">
        <f t="shared" si="100"/>
        <v>0</v>
      </c>
    </row>
    <row r="828" spans="1:32">
      <c r="A828" s="17">
        <v>822</v>
      </c>
      <c r="B828" s="18" t="s">
        <v>1622</v>
      </c>
      <c r="C828" s="7" t="s">
        <v>1531</v>
      </c>
      <c r="D828" s="18" t="s">
        <v>27</v>
      </c>
      <c r="E828" s="18">
        <v>6494</v>
      </c>
      <c r="F828" s="18">
        <v>19</v>
      </c>
      <c r="G828" s="18">
        <v>0</v>
      </c>
      <c r="H828" s="18">
        <v>0</v>
      </c>
      <c r="I828" s="18">
        <f t="shared" si="94"/>
        <v>19</v>
      </c>
      <c r="J828" s="18">
        <v>0</v>
      </c>
      <c r="K828" s="66">
        <v>80</v>
      </c>
      <c r="L828" s="18">
        <v>0</v>
      </c>
      <c r="M828" s="18">
        <f t="shared" si="95"/>
        <v>0</v>
      </c>
      <c r="N828" s="66">
        <v>20</v>
      </c>
      <c r="O828" s="66">
        <v>175</v>
      </c>
      <c r="P828" s="18">
        <v>0</v>
      </c>
      <c r="Q828" s="18">
        <f t="shared" si="96"/>
        <v>0</v>
      </c>
      <c r="R828" s="66">
        <v>50</v>
      </c>
      <c r="S828" s="66">
        <v>16</v>
      </c>
      <c r="T828" s="18">
        <v>0</v>
      </c>
      <c r="U828" s="18">
        <f t="shared" si="97"/>
        <v>6494</v>
      </c>
      <c r="V828" s="66">
        <v>118</v>
      </c>
      <c r="W828" s="66">
        <v>96</v>
      </c>
      <c r="X828" s="18">
        <v>0</v>
      </c>
      <c r="Y828" s="18">
        <f t="shared" si="98"/>
        <v>6494</v>
      </c>
      <c r="Z828" s="66">
        <v>244</v>
      </c>
      <c r="AA828" s="66">
        <v>300</v>
      </c>
      <c r="AB828" s="18">
        <v>0</v>
      </c>
      <c r="AC828" s="10">
        <f t="shared" si="99"/>
        <v>0</v>
      </c>
      <c r="AE828">
        <v>19</v>
      </c>
      <c r="AF828">
        <f t="shared" si="100"/>
        <v>0</v>
      </c>
    </row>
    <row r="829" spans="1:32">
      <c r="A829" s="17">
        <v>823</v>
      </c>
      <c r="B829" s="18" t="s">
        <v>1622</v>
      </c>
      <c r="C829" s="7" t="s">
        <v>1532</v>
      </c>
      <c r="D829" s="18" t="s">
        <v>27</v>
      </c>
      <c r="E829" s="18">
        <v>5311</v>
      </c>
      <c r="F829" s="18">
        <v>16</v>
      </c>
      <c r="G829" s="18">
        <v>0</v>
      </c>
      <c r="H829" s="18">
        <v>0</v>
      </c>
      <c r="I829" s="18">
        <f t="shared" si="94"/>
        <v>16</v>
      </c>
      <c r="J829" s="18">
        <v>0</v>
      </c>
      <c r="K829" s="66">
        <v>80</v>
      </c>
      <c r="L829" s="18">
        <v>0</v>
      </c>
      <c r="M829" s="18">
        <f t="shared" si="95"/>
        <v>0</v>
      </c>
      <c r="N829" s="66">
        <v>41</v>
      </c>
      <c r="O829" s="66">
        <v>175</v>
      </c>
      <c r="P829" s="18">
        <v>0</v>
      </c>
      <c r="Q829" s="18">
        <f t="shared" si="96"/>
        <v>0</v>
      </c>
      <c r="R829" s="66">
        <v>32</v>
      </c>
      <c r="S829" s="66">
        <v>16</v>
      </c>
      <c r="T829" s="18">
        <v>0</v>
      </c>
      <c r="U829" s="18">
        <f t="shared" si="97"/>
        <v>5311</v>
      </c>
      <c r="V829" s="66">
        <v>43</v>
      </c>
      <c r="W829" s="66">
        <v>96</v>
      </c>
      <c r="X829" s="18">
        <v>0</v>
      </c>
      <c r="Y829" s="18">
        <f t="shared" si="98"/>
        <v>0</v>
      </c>
      <c r="Z829" s="66">
        <v>492</v>
      </c>
      <c r="AA829" s="66">
        <v>300</v>
      </c>
      <c r="AB829" s="18">
        <v>0</v>
      </c>
      <c r="AC829" s="10">
        <f t="shared" si="99"/>
        <v>5311</v>
      </c>
      <c r="AE829">
        <v>16</v>
      </c>
      <c r="AF829">
        <f t="shared" si="100"/>
        <v>0</v>
      </c>
    </row>
    <row r="830" spans="1:32">
      <c r="A830" s="17">
        <v>824</v>
      </c>
      <c r="B830" s="18" t="s">
        <v>1622</v>
      </c>
      <c r="C830" s="7" t="s">
        <v>1533</v>
      </c>
      <c r="D830" s="18" t="s">
        <v>27</v>
      </c>
      <c r="E830" s="18">
        <v>4175</v>
      </c>
      <c r="F830" s="18">
        <v>12</v>
      </c>
      <c r="G830" s="18">
        <v>0</v>
      </c>
      <c r="H830" s="18">
        <v>0</v>
      </c>
      <c r="I830" s="18">
        <f t="shared" si="94"/>
        <v>12</v>
      </c>
      <c r="J830" s="18">
        <v>0</v>
      </c>
      <c r="K830" s="66">
        <v>80</v>
      </c>
      <c r="L830" s="18">
        <v>0</v>
      </c>
      <c r="M830" s="18">
        <f t="shared" si="95"/>
        <v>0</v>
      </c>
      <c r="N830" s="66">
        <v>46</v>
      </c>
      <c r="O830" s="66">
        <v>175</v>
      </c>
      <c r="P830" s="18">
        <v>0</v>
      </c>
      <c r="Q830" s="18">
        <f t="shared" si="96"/>
        <v>0</v>
      </c>
      <c r="R830" s="66">
        <v>15</v>
      </c>
      <c r="S830" s="66">
        <v>16</v>
      </c>
      <c r="T830" s="18">
        <v>0</v>
      </c>
      <c r="U830" s="18">
        <f t="shared" si="97"/>
        <v>0</v>
      </c>
      <c r="V830" s="66">
        <v>72</v>
      </c>
      <c r="W830" s="66">
        <v>96</v>
      </c>
      <c r="X830" s="18">
        <v>0</v>
      </c>
      <c r="Y830" s="18">
        <f t="shared" si="98"/>
        <v>0</v>
      </c>
      <c r="Z830" s="66">
        <v>162</v>
      </c>
      <c r="AA830" s="66">
        <v>300</v>
      </c>
      <c r="AB830" s="18">
        <v>0</v>
      </c>
      <c r="AC830" s="10">
        <f t="shared" si="99"/>
        <v>0</v>
      </c>
      <c r="AE830">
        <v>12</v>
      </c>
      <c r="AF830">
        <f t="shared" si="100"/>
        <v>0</v>
      </c>
    </row>
    <row r="831" spans="1:32">
      <c r="A831" s="17">
        <v>825</v>
      </c>
      <c r="B831" s="18" t="s">
        <v>1622</v>
      </c>
      <c r="C831" s="7" t="s">
        <v>366</v>
      </c>
      <c r="D831" s="18" t="s">
        <v>27</v>
      </c>
      <c r="E831" s="18">
        <v>2508</v>
      </c>
      <c r="F831" s="18">
        <v>13</v>
      </c>
      <c r="G831" s="18">
        <v>0</v>
      </c>
      <c r="H831" s="18">
        <v>0</v>
      </c>
      <c r="I831" s="18">
        <f t="shared" si="94"/>
        <v>13</v>
      </c>
      <c r="J831" s="18">
        <v>0</v>
      </c>
      <c r="K831" s="66">
        <v>80</v>
      </c>
      <c r="L831" s="18">
        <v>0</v>
      </c>
      <c r="M831" s="18">
        <f t="shared" si="95"/>
        <v>0</v>
      </c>
      <c r="N831" s="66">
        <v>39</v>
      </c>
      <c r="O831" s="66">
        <v>175</v>
      </c>
      <c r="P831" s="18">
        <v>0</v>
      </c>
      <c r="Q831" s="18">
        <f t="shared" si="96"/>
        <v>0</v>
      </c>
      <c r="R831" s="66">
        <v>17</v>
      </c>
      <c r="S831" s="66">
        <v>16</v>
      </c>
      <c r="T831" s="18">
        <v>0</v>
      </c>
      <c r="U831" s="18">
        <f t="shared" si="97"/>
        <v>2508</v>
      </c>
      <c r="V831" s="66">
        <v>76</v>
      </c>
      <c r="W831" s="66">
        <v>96</v>
      </c>
      <c r="X831" s="18">
        <v>0</v>
      </c>
      <c r="Y831" s="18">
        <f t="shared" si="98"/>
        <v>0</v>
      </c>
      <c r="Z831" s="66">
        <v>210</v>
      </c>
      <c r="AA831" s="66">
        <v>300</v>
      </c>
      <c r="AB831" s="18">
        <v>0</v>
      </c>
      <c r="AC831" s="10">
        <f t="shared" si="99"/>
        <v>0</v>
      </c>
      <c r="AE831">
        <v>13</v>
      </c>
      <c r="AF831">
        <f t="shared" si="100"/>
        <v>0</v>
      </c>
    </row>
    <row r="832" spans="1:32">
      <c r="A832" s="17">
        <v>826</v>
      </c>
      <c r="B832" s="18" t="s">
        <v>1622</v>
      </c>
      <c r="C832" s="7" t="s">
        <v>1534</v>
      </c>
      <c r="D832" s="18" t="s">
        <v>27</v>
      </c>
      <c r="E832" s="18">
        <v>3078</v>
      </c>
      <c r="F832" s="18">
        <v>15</v>
      </c>
      <c r="G832" s="18">
        <v>0</v>
      </c>
      <c r="H832" s="18">
        <v>0</v>
      </c>
      <c r="I832" s="18">
        <f t="shared" ref="I832:I887" si="101">F832-J832</f>
        <v>15</v>
      </c>
      <c r="J832" s="18">
        <v>0</v>
      </c>
      <c r="K832" s="66">
        <v>80</v>
      </c>
      <c r="L832" s="18">
        <v>0</v>
      </c>
      <c r="M832" s="18">
        <f t="shared" si="95"/>
        <v>0</v>
      </c>
      <c r="N832" s="66">
        <v>44</v>
      </c>
      <c r="O832" s="66">
        <v>175</v>
      </c>
      <c r="P832" s="18">
        <v>0</v>
      </c>
      <c r="Q832" s="18">
        <f t="shared" si="96"/>
        <v>0</v>
      </c>
      <c r="R832" s="66">
        <v>5</v>
      </c>
      <c r="S832" s="66">
        <v>16</v>
      </c>
      <c r="T832" s="18">
        <v>0</v>
      </c>
      <c r="U832" s="18">
        <f t="shared" si="97"/>
        <v>0</v>
      </c>
      <c r="V832" s="66">
        <v>22</v>
      </c>
      <c r="W832" s="66">
        <v>96</v>
      </c>
      <c r="X832" s="18">
        <v>0</v>
      </c>
      <c r="Y832" s="18">
        <f t="shared" si="98"/>
        <v>0</v>
      </c>
      <c r="Z832" s="66">
        <v>184</v>
      </c>
      <c r="AA832" s="66">
        <v>300</v>
      </c>
      <c r="AB832" s="18">
        <v>0</v>
      </c>
      <c r="AC832" s="10">
        <f t="shared" si="99"/>
        <v>0</v>
      </c>
      <c r="AE832">
        <v>15</v>
      </c>
      <c r="AF832">
        <f t="shared" si="100"/>
        <v>0</v>
      </c>
    </row>
    <row r="833" spans="1:32">
      <c r="A833" s="17">
        <v>827</v>
      </c>
      <c r="B833" s="18" t="s">
        <v>1622</v>
      </c>
      <c r="C833" s="7" t="s">
        <v>1535</v>
      </c>
      <c r="D833" s="18" t="s">
        <v>27</v>
      </c>
      <c r="E833" s="18">
        <v>2631</v>
      </c>
      <c r="F833" s="18">
        <v>13</v>
      </c>
      <c r="G833" s="18">
        <v>0</v>
      </c>
      <c r="H833" s="18">
        <v>0</v>
      </c>
      <c r="I833" s="18">
        <f t="shared" si="101"/>
        <v>13</v>
      </c>
      <c r="J833" s="18">
        <v>0</v>
      </c>
      <c r="K833" s="66">
        <v>80</v>
      </c>
      <c r="L833" s="18">
        <v>0</v>
      </c>
      <c r="M833" s="18">
        <f t="shared" si="95"/>
        <v>0</v>
      </c>
      <c r="N833" s="66">
        <v>36</v>
      </c>
      <c r="O833" s="66">
        <v>175</v>
      </c>
      <c r="P833" s="18">
        <v>0</v>
      </c>
      <c r="Q833" s="18">
        <f t="shared" si="96"/>
        <v>0</v>
      </c>
      <c r="R833" s="66">
        <v>14</v>
      </c>
      <c r="S833" s="66">
        <v>16</v>
      </c>
      <c r="T833" s="18">
        <v>0</v>
      </c>
      <c r="U833" s="18">
        <f t="shared" si="97"/>
        <v>0</v>
      </c>
      <c r="V833" s="66">
        <v>49</v>
      </c>
      <c r="W833" s="66">
        <v>96</v>
      </c>
      <c r="X833" s="18">
        <v>0</v>
      </c>
      <c r="Y833" s="18">
        <f t="shared" si="98"/>
        <v>0</v>
      </c>
      <c r="Z833" s="66">
        <v>196</v>
      </c>
      <c r="AA833" s="66">
        <v>300</v>
      </c>
      <c r="AB833" s="18">
        <v>0</v>
      </c>
      <c r="AC833" s="10">
        <f t="shared" si="99"/>
        <v>0</v>
      </c>
      <c r="AE833">
        <v>13</v>
      </c>
      <c r="AF833">
        <f t="shared" si="100"/>
        <v>0</v>
      </c>
    </row>
    <row r="834" spans="1:32">
      <c r="A834" s="17">
        <v>828</v>
      </c>
      <c r="B834" s="18" t="s">
        <v>1622</v>
      </c>
      <c r="C834" s="7" t="s">
        <v>1536</v>
      </c>
      <c r="D834" s="18" t="s">
        <v>27</v>
      </c>
      <c r="E834" s="18">
        <v>6585</v>
      </c>
      <c r="F834" s="18">
        <v>20</v>
      </c>
      <c r="G834" s="18">
        <v>0</v>
      </c>
      <c r="H834" s="18">
        <v>0</v>
      </c>
      <c r="I834" s="18">
        <f t="shared" si="101"/>
        <v>20</v>
      </c>
      <c r="J834" s="18">
        <v>0</v>
      </c>
      <c r="K834" s="66">
        <v>80</v>
      </c>
      <c r="L834" s="18">
        <v>0</v>
      </c>
      <c r="M834" s="18">
        <f t="shared" si="95"/>
        <v>0</v>
      </c>
      <c r="N834" s="66">
        <v>43</v>
      </c>
      <c r="O834" s="66">
        <v>175</v>
      </c>
      <c r="P834" s="18">
        <v>0</v>
      </c>
      <c r="Q834" s="18">
        <f t="shared" si="96"/>
        <v>0</v>
      </c>
      <c r="R834" s="66">
        <v>12</v>
      </c>
      <c r="S834" s="66">
        <v>16</v>
      </c>
      <c r="T834" s="18">
        <v>0</v>
      </c>
      <c r="U834" s="18">
        <f t="shared" si="97"/>
        <v>0</v>
      </c>
      <c r="V834" s="66">
        <v>36</v>
      </c>
      <c r="W834" s="66">
        <v>96</v>
      </c>
      <c r="X834" s="18">
        <v>0</v>
      </c>
      <c r="Y834" s="18">
        <f t="shared" si="98"/>
        <v>0</v>
      </c>
      <c r="Z834" s="66">
        <v>222</v>
      </c>
      <c r="AA834" s="66">
        <v>300</v>
      </c>
      <c r="AB834" s="18">
        <v>0</v>
      </c>
      <c r="AC834" s="10">
        <f t="shared" si="99"/>
        <v>0</v>
      </c>
      <c r="AE834">
        <v>20</v>
      </c>
      <c r="AF834">
        <f t="shared" si="100"/>
        <v>0</v>
      </c>
    </row>
    <row r="835" spans="1:32">
      <c r="A835" s="17">
        <v>829</v>
      </c>
      <c r="B835" s="18" t="s">
        <v>1622</v>
      </c>
      <c r="C835" s="7" t="s">
        <v>1537</v>
      </c>
      <c r="D835" s="18" t="s">
        <v>27</v>
      </c>
      <c r="E835" s="18">
        <v>5355</v>
      </c>
      <c r="F835" s="18">
        <v>14</v>
      </c>
      <c r="G835" s="18">
        <v>0</v>
      </c>
      <c r="H835" s="18">
        <v>0</v>
      </c>
      <c r="I835" s="18">
        <f t="shared" si="101"/>
        <v>14</v>
      </c>
      <c r="J835" s="18">
        <v>0</v>
      </c>
      <c r="K835" s="66">
        <v>80</v>
      </c>
      <c r="L835" s="18">
        <v>0</v>
      </c>
      <c r="M835" s="18">
        <f t="shared" si="95"/>
        <v>0</v>
      </c>
      <c r="N835" s="66">
        <v>34</v>
      </c>
      <c r="O835" s="66">
        <v>175</v>
      </c>
      <c r="P835" s="18">
        <v>0</v>
      </c>
      <c r="Q835" s="18">
        <f t="shared" si="96"/>
        <v>0</v>
      </c>
      <c r="R835" s="66">
        <v>14</v>
      </c>
      <c r="S835" s="66">
        <v>16</v>
      </c>
      <c r="T835" s="18">
        <v>0</v>
      </c>
      <c r="U835" s="18">
        <f t="shared" si="97"/>
        <v>0</v>
      </c>
      <c r="V835" s="66">
        <v>46</v>
      </c>
      <c r="W835" s="66">
        <v>96</v>
      </c>
      <c r="X835" s="18">
        <v>0</v>
      </c>
      <c r="Y835" s="18">
        <f t="shared" si="98"/>
        <v>0</v>
      </c>
      <c r="Z835" s="66">
        <v>174</v>
      </c>
      <c r="AA835" s="66">
        <v>300</v>
      </c>
      <c r="AB835" s="18">
        <v>0</v>
      </c>
      <c r="AC835" s="10">
        <f t="shared" si="99"/>
        <v>0</v>
      </c>
      <c r="AE835">
        <v>14</v>
      </c>
      <c r="AF835">
        <f t="shared" si="100"/>
        <v>0</v>
      </c>
    </row>
    <row r="836" spans="1:32">
      <c r="A836" s="17">
        <v>830</v>
      </c>
      <c r="B836" s="18" t="s">
        <v>1622</v>
      </c>
      <c r="C836" s="7" t="s">
        <v>1538</v>
      </c>
      <c r="D836" s="18" t="s">
        <v>27</v>
      </c>
      <c r="E836" s="18">
        <v>3912</v>
      </c>
      <c r="F836" s="18">
        <v>24</v>
      </c>
      <c r="G836" s="18">
        <v>0</v>
      </c>
      <c r="H836" s="18">
        <v>0</v>
      </c>
      <c r="I836" s="18">
        <f t="shared" si="101"/>
        <v>24</v>
      </c>
      <c r="J836" s="18">
        <v>0</v>
      </c>
      <c r="K836" s="66">
        <v>80</v>
      </c>
      <c r="L836" s="18">
        <v>0</v>
      </c>
      <c r="M836" s="18">
        <f t="shared" si="95"/>
        <v>0</v>
      </c>
      <c r="N836" s="66">
        <v>69</v>
      </c>
      <c r="O836" s="66">
        <v>175</v>
      </c>
      <c r="P836" s="18">
        <v>0</v>
      </c>
      <c r="Q836" s="18">
        <f t="shared" si="96"/>
        <v>0</v>
      </c>
      <c r="R836" s="66">
        <v>6</v>
      </c>
      <c r="S836" s="66">
        <v>16</v>
      </c>
      <c r="T836" s="18">
        <v>0</v>
      </c>
      <c r="U836" s="18">
        <f t="shared" si="97"/>
        <v>0</v>
      </c>
      <c r="V836" s="66">
        <v>28</v>
      </c>
      <c r="W836" s="66">
        <v>96</v>
      </c>
      <c r="X836" s="18">
        <v>0</v>
      </c>
      <c r="Y836" s="18">
        <f t="shared" si="98"/>
        <v>0</v>
      </c>
      <c r="Z836" s="66">
        <v>214</v>
      </c>
      <c r="AA836" s="66">
        <v>300</v>
      </c>
      <c r="AB836" s="18">
        <v>0</v>
      </c>
      <c r="AC836" s="10">
        <f t="shared" si="99"/>
        <v>0</v>
      </c>
      <c r="AE836">
        <v>24</v>
      </c>
      <c r="AF836">
        <f t="shared" si="100"/>
        <v>0</v>
      </c>
    </row>
    <row r="837" spans="1:32">
      <c r="A837" s="17">
        <v>831</v>
      </c>
      <c r="B837" s="18" t="s">
        <v>1622</v>
      </c>
      <c r="C837" s="7" t="s">
        <v>1539</v>
      </c>
      <c r="D837" s="18" t="s">
        <v>27</v>
      </c>
      <c r="E837" s="18">
        <v>4482</v>
      </c>
      <c r="F837" s="18">
        <v>19</v>
      </c>
      <c r="G837" s="18">
        <v>0</v>
      </c>
      <c r="H837" s="18">
        <v>0</v>
      </c>
      <c r="I837" s="18">
        <f t="shared" si="101"/>
        <v>19</v>
      </c>
      <c r="J837" s="18">
        <v>0</v>
      </c>
      <c r="K837" s="66">
        <v>80</v>
      </c>
      <c r="L837" s="18">
        <v>0</v>
      </c>
      <c r="M837" s="18">
        <f t="shared" si="95"/>
        <v>0</v>
      </c>
      <c r="N837" s="66">
        <v>68</v>
      </c>
      <c r="O837" s="66">
        <v>175</v>
      </c>
      <c r="P837" s="18">
        <v>0</v>
      </c>
      <c r="Q837" s="18">
        <f t="shared" si="96"/>
        <v>0</v>
      </c>
      <c r="R837" s="66">
        <v>5</v>
      </c>
      <c r="S837" s="66">
        <v>16</v>
      </c>
      <c r="T837" s="18">
        <v>0</v>
      </c>
      <c r="U837" s="18">
        <f t="shared" si="97"/>
        <v>0</v>
      </c>
      <c r="V837" s="66">
        <v>18</v>
      </c>
      <c r="W837" s="66">
        <v>96</v>
      </c>
      <c r="X837" s="18">
        <v>0</v>
      </c>
      <c r="Y837" s="18">
        <f t="shared" si="98"/>
        <v>0</v>
      </c>
      <c r="Z837" s="66">
        <v>171</v>
      </c>
      <c r="AA837" s="66">
        <v>300</v>
      </c>
      <c r="AB837" s="18">
        <v>0</v>
      </c>
      <c r="AC837" s="10">
        <f t="shared" si="99"/>
        <v>0</v>
      </c>
      <c r="AE837">
        <v>19</v>
      </c>
      <c r="AF837">
        <f t="shared" si="100"/>
        <v>0</v>
      </c>
    </row>
    <row r="838" spans="1:32">
      <c r="A838" s="17">
        <v>832</v>
      </c>
      <c r="B838" s="18" t="s">
        <v>1622</v>
      </c>
      <c r="C838" s="7" t="s">
        <v>1540</v>
      </c>
      <c r="D838" s="18" t="s">
        <v>27</v>
      </c>
      <c r="E838" s="18">
        <v>4630</v>
      </c>
      <c r="F838" s="18">
        <v>26</v>
      </c>
      <c r="G838" s="18">
        <v>0</v>
      </c>
      <c r="H838" s="18">
        <v>0</v>
      </c>
      <c r="I838" s="18">
        <f t="shared" si="101"/>
        <v>26</v>
      </c>
      <c r="J838" s="18">
        <v>0</v>
      </c>
      <c r="K838" s="66">
        <v>80</v>
      </c>
      <c r="L838" s="18">
        <v>0</v>
      </c>
      <c r="M838" s="18">
        <f t="shared" si="95"/>
        <v>0</v>
      </c>
      <c r="N838" s="66">
        <v>92</v>
      </c>
      <c r="O838" s="66">
        <v>175</v>
      </c>
      <c r="P838" s="18">
        <v>0</v>
      </c>
      <c r="Q838" s="18">
        <f t="shared" si="96"/>
        <v>0</v>
      </c>
      <c r="R838" s="66">
        <v>4</v>
      </c>
      <c r="S838" s="66">
        <v>16</v>
      </c>
      <c r="T838" s="18">
        <v>0</v>
      </c>
      <c r="U838" s="18">
        <f t="shared" si="97"/>
        <v>0</v>
      </c>
      <c r="V838" s="66">
        <v>13</v>
      </c>
      <c r="W838" s="66">
        <v>96</v>
      </c>
      <c r="X838" s="18">
        <v>0</v>
      </c>
      <c r="Y838" s="18">
        <f t="shared" si="98"/>
        <v>0</v>
      </c>
      <c r="Z838" s="66">
        <v>105</v>
      </c>
      <c r="AA838" s="66">
        <v>300</v>
      </c>
      <c r="AB838" s="18">
        <v>0</v>
      </c>
      <c r="AC838" s="10">
        <f t="shared" si="99"/>
        <v>0</v>
      </c>
      <c r="AE838">
        <v>26</v>
      </c>
      <c r="AF838">
        <f t="shared" si="100"/>
        <v>0</v>
      </c>
    </row>
    <row r="839" spans="1:32">
      <c r="A839" s="17">
        <v>833</v>
      </c>
      <c r="B839" s="18" t="s">
        <v>1622</v>
      </c>
      <c r="C839" s="7" t="s">
        <v>1541</v>
      </c>
      <c r="D839" s="18" t="s">
        <v>27</v>
      </c>
      <c r="E839" s="18">
        <v>6377</v>
      </c>
      <c r="F839" s="18">
        <v>28</v>
      </c>
      <c r="G839" s="18">
        <v>0</v>
      </c>
      <c r="H839" s="18">
        <v>0</v>
      </c>
      <c r="I839" s="18">
        <f t="shared" si="101"/>
        <v>28</v>
      </c>
      <c r="J839" s="18">
        <v>0</v>
      </c>
      <c r="K839" s="66">
        <v>80</v>
      </c>
      <c r="L839" s="18">
        <v>0</v>
      </c>
      <c r="M839" s="18">
        <f t="shared" ref="M839:M871" si="102">IF((F839&gt;K839),E839,0)</f>
        <v>0</v>
      </c>
      <c r="N839" s="66">
        <v>70</v>
      </c>
      <c r="O839" s="66">
        <v>175</v>
      </c>
      <c r="P839" s="18">
        <v>0</v>
      </c>
      <c r="Q839" s="18">
        <f t="shared" ref="Q839:Q871" si="103">IF((N839&gt;O839),E839,0)</f>
        <v>0</v>
      </c>
      <c r="R839" s="66">
        <v>14</v>
      </c>
      <c r="S839" s="66">
        <v>16</v>
      </c>
      <c r="T839" s="18">
        <v>0</v>
      </c>
      <c r="U839" s="18">
        <f t="shared" ref="U839:U871" si="104">IF((R839&gt;S839),E839,0)</f>
        <v>0</v>
      </c>
      <c r="V839" s="66">
        <v>43</v>
      </c>
      <c r="W839" s="66">
        <v>96</v>
      </c>
      <c r="X839" s="18">
        <v>0</v>
      </c>
      <c r="Y839" s="18">
        <f t="shared" ref="Y839:Y871" si="105">IF((V839&gt;W839),E839,0)</f>
        <v>0</v>
      </c>
      <c r="Z839" s="66">
        <v>242</v>
      </c>
      <c r="AA839" s="66">
        <v>300</v>
      </c>
      <c r="AB839" s="18">
        <v>0</v>
      </c>
      <c r="AC839" s="10">
        <f t="shared" ref="AC839:AC871" si="106">IF((Z839&gt;AA839),E839,0)</f>
        <v>0</v>
      </c>
      <c r="AE839">
        <v>28</v>
      </c>
      <c r="AF839">
        <f t="shared" si="100"/>
        <v>0</v>
      </c>
    </row>
    <row r="840" spans="1:32">
      <c r="A840" s="17">
        <v>834</v>
      </c>
      <c r="B840" s="18" t="s">
        <v>1622</v>
      </c>
      <c r="C840" s="7" t="s">
        <v>1542</v>
      </c>
      <c r="D840" s="18" t="s">
        <v>27</v>
      </c>
      <c r="E840" s="18">
        <v>2237</v>
      </c>
      <c r="F840" s="18">
        <v>29</v>
      </c>
      <c r="G840" s="18">
        <v>0</v>
      </c>
      <c r="H840" s="18">
        <v>0</v>
      </c>
      <c r="I840" s="18">
        <f t="shared" si="101"/>
        <v>29</v>
      </c>
      <c r="J840" s="18">
        <v>0</v>
      </c>
      <c r="K840" s="66">
        <v>80</v>
      </c>
      <c r="L840" s="18">
        <v>0</v>
      </c>
      <c r="M840" s="18">
        <f t="shared" si="102"/>
        <v>0</v>
      </c>
      <c r="N840" s="66">
        <v>73</v>
      </c>
      <c r="O840" s="66">
        <v>175</v>
      </c>
      <c r="P840" s="18">
        <v>0</v>
      </c>
      <c r="Q840" s="18">
        <f t="shared" si="103"/>
        <v>0</v>
      </c>
      <c r="R840" s="66">
        <v>8</v>
      </c>
      <c r="S840" s="66">
        <v>16</v>
      </c>
      <c r="T840" s="18">
        <v>0</v>
      </c>
      <c r="U840" s="18">
        <f t="shared" si="104"/>
        <v>0</v>
      </c>
      <c r="V840" s="66">
        <v>40</v>
      </c>
      <c r="W840" s="66">
        <v>96</v>
      </c>
      <c r="X840" s="18">
        <v>0</v>
      </c>
      <c r="Y840" s="18">
        <f t="shared" si="105"/>
        <v>0</v>
      </c>
      <c r="Z840" s="66">
        <v>160</v>
      </c>
      <c r="AA840" s="66">
        <v>300</v>
      </c>
      <c r="AB840" s="18">
        <v>0</v>
      </c>
      <c r="AC840" s="10">
        <f t="shared" si="106"/>
        <v>0</v>
      </c>
      <c r="AE840">
        <v>29</v>
      </c>
      <c r="AF840">
        <f t="shared" ref="AF840:AF887" si="107">AE840-F840</f>
        <v>0</v>
      </c>
    </row>
    <row r="841" spans="1:32">
      <c r="A841" s="17">
        <v>835</v>
      </c>
      <c r="B841" s="18" t="s">
        <v>1622</v>
      </c>
      <c r="C841" s="7" t="s">
        <v>1543</v>
      </c>
      <c r="D841" s="18" t="s">
        <v>27</v>
      </c>
      <c r="E841" s="18">
        <v>3261</v>
      </c>
      <c r="F841" s="18">
        <v>8</v>
      </c>
      <c r="G841" s="18">
        <v>0</v>
      </c>
      <c r="H841" s="18">
        <v>0</v>
      </c>
      <c r="I841" s="18">
        <f t="shared" si="101"/>
        <v>8</v>
      </c>
      <c r="J841" s="18">
        <v>0</v>
      </c>
      <c r="K841" s="66">
        <v>80</v>
      </c>
      <c r="L841" s="18">
        <v>0</v>
      </c>
      <c r="M841" s="18">
        <f t="shared" si="102"/>
        <v>0</v>
      </c>
      <c r="N841" s="66">
        <v>21</v>
      </c>
      <c r="O841" s="66">
        <v>175</v>
      </c>
      <c r="P841" s="18">
        <v>0</v>
      </c>
      <c r="Q841" s="18">
        <f t="shared" si="103"/>
        <v>0</v>
      </c>
      <c r="R841" s="66">
        <v>7</v>
      </c>
      <c r="S841" s="66">
        <v>16</v>
      </c>
      <c r="T841" s="18">
        <v>0</v>
      </c>
      <c r="U841" s="18">
        <f t="shared" si="104"/>
        <v>0</v>
      </c>
      <c r="V841" s="66">
        <v>32</v>
      </c>
      <c r="W841" s="66">
        <v>96</v>
      </c>
      <c r="X841" s="18">
        <v>0</v>
      </c>
      <c r="Y841" s="18">
        <f t="shared" si="105"/>
        <v>0</v>
      </c>
      <c r="Z841" s="66">
        <v>147</v>
      </c>
      <c r="AA841" s="66">
        <v>300</v>
      </c>
      <c r="AB841" s="18">
        <v>0</v>
      </c>
      <c r="AC841" s="10">
        <f t="shared" si="106"/>
        <v>0</v>
      </c>
      <c r="AE841">
        <v>8</v>
      </c>
      <c r="AF841">
        <f t="shared" si="107"/>
        <v>0</v>
      </c>
    </row>
    <row r="842" spans="1:32">
      <c r="A842" s="17">
        <v>836</v>
      </c>
      <c r="B842" s="18" t="s">
        <v>1622</v>
      </c>
      <c r="C842" s="7" t="s">
        <v>1544</v>
      </c>
      <c r="D842" s="18" t="s">
        <v>27</v>
      </c>
      <c r="E842" s="18">
        <v>7147</v>
      </c>
      <c r="F842" s="18">
        <v>15</v>
      </c>
      <c r="G842" s="18">
        <v>0</v>
      </c>
      <c r="H842" s="18">
        <v>0</v>
      </c>
      <c r="I842" s="18">
        <f t="shared" si="101"/>
        <v>15</v>
      </c>
      <c r="J842" s="18">
        <v>0</v>
      </c>
      <c r="K842" s="66">
        <v>80</v>
      </c>
      <c r="L842" s="18">
        <v>0</v>
      </c>
      <c r="M842" s="18">
        <f t="shared" si="102"/>
        <v>0</v>
      </c>
      <c r="N842" s="66">
        <v>18</v>
      </c>
      <c r="O842" s="66">
        <v>175</v>
      </c>
      <c r="P842" s="18">
        <v>0</v>
      </c>
      <c r="Q842" s="18">
        <f t="shared" si="103"/>
        <v>0</v>
      </c>
      <c r="R842" s="66">
        <v>20</v>
      </c>
      <c r="S842" s="66">
        <v>16</v>
      </c>
      <c r="T842" s="18">
        <v>0</v>
      </c>
      <c r="U842" s="18">
        <f t="shared" si="104"/>
        <v>7147</v>
      </c>
      <c r="V842" s="66">
        <v>64</v>
      </c>
      <c r="W842" s="66">
        <v>96</v>
      </c>
      <c r="X842" s="18">
        <v>0</v>
      </c>
      <c r="Y842" s="18">
        <f t="shared" si="105"/>
        <v>0</v>
      </c>
      <c r="Z842" s="66">
        <v>269</v>
      </c>
      <c r="AA842" s="66">
        <v>300</v>
      </c>
      <c r="AB842" s="18">
        <v>0</v>
      </c>
      <c r="AC842" s="10">
        <f t="shared" si="106"/>
        <v>0</v>
      </c>
      <c r="AE842">
        <v>15</v>
      </c>
      <c r="AF842">
        <f t="shared" si="107"/>
        <v>0</v>
      </c>
    </row>
    <row r="843" spans="1:32">
      <c r="A843" s="17">
        <v>837</v>
      </c>
      <c r="B843" s="18" t="s">
        <v>1622</v>
      </c>
      <c r="C843" s="7" t="s">
        <v>1545</v>
      </c>
      <c r="D843" s="18" t="s">
        <v>27</v>
      </c>
      <c r="E843" s="18">
        <v>6209</v>
      </c>
      <c r="F843" s="18">
        <v>24</v>
      </c>
      <c r="G843" s="18">
        <v>0</v>
      </c>
      <c r="H843" s="18">
        <v>0</v>
      </c>
      <c r="I843" s="18">
        <f t="shared" si="101"/>
        <v>24</v>
      </c>
      <c r="J843" s="18">
        <v>0</v>
      </c>
      <c r="K843" s="66">
        <v>80</v>
      </c>
      <c r="L843" s="18">
        <v>0</v>
      </c>
      <c r="M843" s="18">
        <f t="shared" si="102"/>
        <v>0</v>
      </c>
      <c r="N843" s="66">
        <v>54</v>
      </c>
      <c r="O843" s="66">
        <v>175</v>
      </c>
      <c r="P843" s="18">
        <v>0</v>
      </c>
      <c r="Q843" s="18">
        <f t="shared" si="103"/>
        <v>0</v>
      </c>
      <c r="R843" s="66">
        <v>6</v>
      </c>
      <c r="S843" s="66">
        <v>16</v>
      </c>
      <c r="T843" s="18">
        <v>0</v>
      </c>
      <c r="U843" s="18">
        <f t="shared" si="104"/>
        <v>0</v>
      </c>
      <c r="V843" s="66">
        <v>26</v>
      </c>
      <c r="W843" s="66">
        <v>96</v>
      </c>
      <c r="X843" s="18">
        <v>0</v>
      </c>
      <c r="Y843" s="18">
        <f t="shared" si="105"/>
        <v>0</v>
      </c>
      <c r="Z843" s="66">
        <v>279</v>
      </c>
      <c r="AA843" s="66">
        <v>300</v>
      </c>
      <c r="AB843" s="18">
        <v>0</v>
      </c>
      <c r="AC843" s="10">
        <f t="shared" si="106"/>
        <v>0</v>
      </c>
      <c r="AE843">
        <v>24</v>
      </c>
      <c r="AF843">
        <f t="shared" si="107"/>
        <v>0</v>
      </c>
    </row>
    <row r="844" spans="1:32">
      <c r="A844" s="17">
        <v>838</v>
      </c>
      <c r="B844" s="18" t="s">
        <v>1622</v>
      </c>
      <c r="C844" s="7" t="s">
        <v>1546</v>
      </c>
      <c r="D844" s="18" t="s">
        <v>27</v>
      </c>
      <c r="E844" s="18">
        <v>3805</v>
      </c>
      <c r="F844" s="18">
        <v>9</v>
      </c>
      <c r="G844" s="18">
        <v>0</v>
      </c>
      <c r="H844" s="18">
        <v>0</v>
      </c>
      <c r="I844" s="18">
        <f t="shared" si="101"/>
        <v>9</v>
      </c>
      <c r="J844" s="18">
        <v>0</v>
      </c>
      <c r="K844" s="66">
        <v>80</v>
      </c>
      <c r="L844" s="18">
        <v>0</v>
      </c>
      <c r="M844" s="18">
        <f t="shared" si="102"/>
        <v>0</v>
      </c>
      <c r="N844" s="66">
        <v>13</v>
      </c>
      <c r="O844" s="66">
        <v>175</v>
      </c>
      <c r="P844" s="18">
        <v>0</v>
      </c>
      <c r="Q844" s="18">
        <f t="shared" si="103"/>
        <v>0</v>
      </c>
      <c r="R844" s="66">
        <v>17</v>
      </c>
      <c r="S844" s="66">
        <v>16</v>
      </c>
      <c r="T844" s="18">
        <v>0</v>
      </c>
      <c r="U844" s="18">
        <f t="shared" si="104"/>
        <v>3805</v>
      </c>
      <c r="V844" s="66">
        <v>82</v>
      </c>
      <c r="W844" s="66">
        <v>96</v>
      </c>
      <c r="X844" s="18">
        <v>0</v>
      </c>
      <c r="Y844" s="18">
        <f t="shared" si="105"/>
        <v>0</v>
      </c>
      <c r="Z844" s="66">
        <v>305</v>
      </c>
      <c r="AA844" s="66">
        <v>300</v>
      </c>
      <c r="AB844" s="18">
        <v>0</v>
      </c>
      <c r="AC844" s="10">
        <f t="shared" si="106"/>
        <v>3805</v>
      </c>
      <c r="AE844">
        <v>9</v>
      </c>
      <c r="AF844">
        <f t="shared" si="107"/>
        <v>0</v>
      </c>
    </row>
    <row r="845" spans="1:32">
      <c r="A845" s="17">
        <v>839</v>
      </c>
      <c r="B845" s="18" t="s">
        <v>1622</v>
      </c>
      <c r="C845" s="7" t="s">
        <v>1547</v>
      </c>
      <c r="D845" s="18" t="s">
        <v>27</v>
      </c>
      <c r="E845" s="18">
        <v>5004</v>
      </c>
      <c r="F845" s="18">
        <v>8</v>
      </c>
      <c r="G845" s="18">
        <v>0</v>
      </c>
      <c r="H845" s="18">
        <v>0</v>
      </c>
      <c r="I845" s="18">
        <f t="shared" si="101"/>
        <v>8</v>
      </c>
      <c r="J845" s="18">
        <v>0</v>
      </c>
      <c r="K845" s="66">
        <v>80</v>
      </c>
      <c r="L845" s="18">
        <v>0</v>
      </c>
      <c r="M845" s="18">
        <f t="shared" si="102"/>
        <v>0</v>
      </c>
      <c r="N845" s="66">
        <v>15</v>
      </c>
      <c r="O845" s="66">
        <v>175</v>
      </c>
      <c r="P845" s="18">
        <v>0</v>
      </c>
      <c r="Q845" s="18">
        <f t="shared" si="103"/>
        <v>0</v>
      </c>
      <c r="R845" s="66">
        <v>4</v>
      </c>
      <c r="S845" s="66">
        <v>16</v>
      </c>
      <c r="T845" s="18">
        <v>0</v>
      </c>
      <c r="U845" s="18">
        <f t="shared" si="104"/>
        <v>0</v>
      </c>
      <c r="V845" s="66">
        <v>17</v>
      </c>
      <c r="W845" s="66">
        <v>96</v>
      </c>
      <c r="X845" s="18">
        <v>0</v>
      </c>
      <c r="Y845" s="18">
        <f t="shared" si="105"/>
        <v>0</v>
      </c>
      <c r="Z845" s="66">
        <v>643</v>
      </c>
      <c r="AA845" s="66">
        <v>300</v>
      </c>
      <c r="AB845" s="18">
        <v>0</v>
      </c>
      <c r="AC845" s="10">
        <f t="shared" si="106"/>
        <v>5004</v>
      </c>
      <c r="AE845">
        <v>8</v>
      </c>
      <c r="AF845">
        <f t="shared" si="107"/>
        <v>0</v>
      </c>
    </row>
    <row r="846" spans="1:32">
      <c r="A846" s="17">
        <v>840</v>
      </c>
      <c r="B846" s="18" t="s">
        <v>1622</v>
      </c>
      <c r="C846" s="7" t="s">
        <v>1548</v>
      </c>
      <c r="D846" s="18" t="s">
        <v>27</v>
      </c>
      <c r="E846" s="18">
        <v>4255</v>
      </c>
      <c r="F846" s="18">
        <v>7</v>
      </c>
      <c r="G846" s="18">
        <v>0</v>
      </c>
      <c r="H846" s="18">
        <v>0</v>
      </c>
      <c r="I846" s="18">
        <f t="shared" si="101"/>
        <v>7</v>
      </c>
      <c r="J846" s="18">
        <v>0</v>
      </c>
      <c r="K846" s="66">
        <v>80</v>
      </c>
      <c r="L846" s="18">
        <v>0</v>
      </c>
      <c r="M846" s="18">
        <f t="shared" si="102"/>
        <v>0</v>
      </c>
      <c r="N846" s="66">
        <v>13</v>
      </c>
      <c r="O846" s="66">
        <v>175</v>
      </c>
      <c r="P846" s="18">
        <v>0</v>
      </c>
      <c r="Q846" s="18">
        <f t="shared" si="103"/>
        <v>0</v>
      </c>
      <c r="R846" s="66">
        <v>2</v>
      </c>
      <c r="S846" s="66">
        <v>16</v>
      </c>
      <c r="T846" s="18">
        <v>0</v>
      </c>
      <c r="U846" s="18">
        <f t="shared" si="104"/>
        <v>0</v>
      </c>
      <c r="V846" s="66">
        <v>7</v>
      </c>
      <c r="W846" s="66">
        <v>96</v>
      </c>
      <c r="X846" s="18">
        <v>0</v>
      </c>
      <c r="Y846" s="18">
        <f t="shared" si="105"/>
        <v>0</v>
      </c>
      <c r="Z846" s="66">
        <v>187</v>
      </c>
      <c r="AA846" s="66">
        <v>300</v>
      </c>
      <c r="AB846" s="18">
        <v>0</v>
      </c>
      <c r="AC846" s="10">
        <f t="shared" si="106"/>
        <v>0</v>
      </c>
      <c r="AE846">
        <v>7</v>
      </c>
      <c r="AF846">
        <f t="shared" si="107"/>
        <v>0</v>
      </c>
    </row>
    <row r="847" spans="1:32">
      <c r="A847" s="17">
        <v>841</v>
      </c>
      <c r="B847" s="18" t="s">
        <v>1622</v>
      </c>
      <c r="C847" s="7" t="s">
        <v>1549</v>
      </c>
      <c r="D847" s="18" t="s">
        <v>27</v>
      </c>
      <c r="E847" s="18">
        <v>5833</v>
      </c>
      <c r="F847" s="18">
        <v>36</v>
      </c>
      <c r="G847" s="18">
        <v>0</v>
      </c>
      <c r="H847" s="18">
        <v>0</v>
      </c>
      <c r="I847" s="18">
        <f t="shared" si="101"/>
        <v>36</v>
      </c>
      <c r="J847" s="18">
        <v>0</v>
      </c>
      <c r="K847" s="66">
        <v>80</v>
      </c>
      <c r="L847" s="18">
        <v>0</v>
      </c>
      <c r="M847" s="18">
        <f t="shared" si="102"/>
        <v>0</v>
      </c>
      <c r="N847" s="66">
        <v>65</v>
      </c>
      <c r="O847" s="66">
        <v>175</v>
      </c>
      <c r="P847" s="18">
        <v>0</v>
      </c>
      <c r="Q847" s="18">
        <f t="shared" si="103"/>
        <v>0</v>
      </c>
      <c r="R847" s="66">
        <v>7</v>
      </c>
      <c r="S847" s="66">
        <v>16</v>
      </c>
      <c r="T847" s="18">
        <v>0</v>
      </c>
      <c r="U847" s="18">
        <f t="shared" si="104"/>
        <v>0</v>
      </c>
      <c r="V847" s="66">
        <v>32</v>
      </c>
      <c r="W847" s="66">
        <v>96</v>
      </c>
      <c r="X847" s="18">
        <v>0</v>
      </c>
      <c r="Y847" s="18">
        <f t="shared" si="105"/>
        <v>0</v>
      </c>
      <c r="Z847" s="66">
        <v>364</v>
      </c>
      <c r="AA847" s="66">
        <v>300</v>
      </c>
      <c r="AB847" s="18">
        <v>0</v>
      </c>
      <c r="AC847" s="10">
        <f t="shared" si="106"/>
        <v>5833</v>
      </c>
      <c r="AE847">
        <v>36</v>
      </c>
      <c r="AF847">
        <f t="shared" si="107"/>
        <v>0</v>
      </c>
    </row>
    <row r="848" spans="1:32">
      <c r="A848" s="17">
        <v>842</v>
      </c>
      <c r="B848" s="18" t="s">
        <v>1622</v>
      </c>
      <c r="C848" s="7" t="s">
        <v>1550</v>
      </c>
      <c r="D848" s="18" t="s">
        <v>27</v>
      </c>
      <c r="E848" s="18">
        <v>4092</v>
      </c>
      <c r="F848" s="18">
        <v>14</v>
      </c>
      <c r="G848" s="18">
        <v>0</v>
      </c>
      <c r="H848" s="18">
        <v>0</v>
      </c>
      <c r="I848" s="18">
        <f t="shared" si="101"/>
        <v>14</v>
      </c>
      <c r="J848" s="18">
        <v>0</v>
      </c>
      <c r="K848" s="66">
        <v>80</v>
      </c>
      <c r="L848" s="18">
        <v>0</v>
      </c>
      <c r="M848" s="18">
        <f t="shared" si="102"/>
        <v>0</v>
      </c>
      <c r="N848" s="66">
        <v>33</v>
      </c>
      <c r="O848" s="66">
        <v>175</v>
      </c>
      <c r="P848" s="18">
        <v>0</v>
      </c>
      <c r="Q848" s="18">
        <f t="shared" si="103"/>
        <v>0</v>
      </c>
      <c r="R848" s="66">
        <v>13</v>
      </c>
      <c r="S848" s="66">
        <v>16</v>
      </c>
      <c r="T848" s="18">
        <v>0</v>
      </c>
      <c r="U848" s="18">
        <f t="shared" si="104"/>
        <v>0</v>
      </c>
      <c r="V848" s="66">
        <v>47</v>
      </c>
      <c r="W848" s="66">
        <v>96</v>
      </c>
      <c r="X848" s="18">
        <v>0</v>
      </c>
      <c r="Y848" s="18">
        <f t="shared" si="105"/>
        <v>0</v>
      </c>
      <c r="Z848" s="66">
        <v>268</v>
      </c>
      <c r="AA848" s="66">
        <v>300</v>
      </c>
      <c r="AB848" s="18">
        <v>0</v>
      </c>
      <c r="AC848" s="10">
        <f t="shared" si="106"/>
        <v>0</v>
      </c>
      <c r="AE848">
        <v>14</v>
      </c>
      <c r="AF848">
        <f t="shared" si="107"/>
        <v>0</v>
      </c>
    </row>
    <row r="849" spans="1:32">
      <c r="A849" s="17">
        <v>843</v>
      </c>
      <c r="B849" s="18" t="s">
        <v>1622</v>
      </c>
      <c r="C849" s="7" t="s">
        <v>1551</v>
      </c>
      <c r="D849" s="18" t="s">
        <v>27</v>
      </c>
      <c r="E849" s="18">
        <v>5699</v>
      </c>
      <c r="F849" s="18">
        <v>15</v>
      </c>
      <c r="G849" s="18">
        <v>0</v>
      </c>
      <c r="H849" s="18">
        <v>0</v>
      </c>
      <c r="I849" s="18">
        <f t="shared" si="101"/>
        <v>15</v>
      </c>
      <c r="J849" s="18">
        <v>0</v>
      </c>
      <c r="K849" s="66">
        <v>80</v>
      </c>
      <c r="L849" s="18">
        <v>0</v>
      </c>
      <c r="M849" s="18">
        <f t="shared" si="102"/>
        <v>0</v>
      </c>
      <c r="N849" s="66">
        <v>36</v>
      </c>
      <c r="O849" s="66">
        <v>175</v>
      </c>
      <c r="P849" s="18">
        <v>0</v>
      </c>
      <c r="Q849" s="18">
        <f t="shared" si="103"/>
        <v>0</v>
      </c>
      <c r="R849" s="66">
        <v>9</v>
      </c>
      <c r="S849" s="66">
        <v>16</v>
      </c>
      <c r="T849" s="18">
        <v>0</v>
      </c>
      <c r="U849" s="18">
        <f t="shared" si="104"/>
        <v>0</v>
      </c>
      <c r="V849" s="66">
        <v>42</v>
      </c>
      <c r="W849" s="66">
        <v>96</v>
      </c>
      <c r="X849" s="18">
        <v>0</v>
      </c>
      <c r="Y849" s="18">
        <f t="shared" si="105"/>
        <v>0</v>
      </c>
      <c r="Z849" s="66">
        <v>321</v>
      </c>
      <c r="AA849" s="66">
        <v>300</v>
      </c>
      <c r="AB849" s="18">
        <v>0</v>
      </c>
      <c r="AC849" s="10">
        <f t="shared" si="106"/>
        <v>5699</v>
      </c>
      <c r="AE849">
        <v>15</v>
      </c>
      <c r="AF849">
        <f t="shared" si="107"/>
        <v>0</v>
      </c>
    </row>
    <row r="850" spans="1:32">
      <c r="A850" s="17">
        <v>844</v>
      </c>
      <c r="B850" s="18" t="s">
        <v>1622</v>
      </c>
      <c r="C850" s="7" t="s">
        <v>1552</v>
      </c>
      <c r="D850" s="18" t="s">
        <v>27</v>
      </c>
      <c r="E850" s="18">
        <v>2190</v>
      </c>
      <c r="F850" s="18">
        <v>9</v>
      </c>
      <c r="G850" s="18">
        <v>0</v>
      </c>
      <c r="H850" s="18">
        <v>0</v>
      </c>
      <c r="I850" s="18">
        <f t="shared" si="101"/>
        <v>9</v>
      </c>
      <c r="J850" s="18">
        <v>0</v>
      </c>
      <c r="K850" s="66">
        <v>80</v>
      </c>
      <c r="L850" s="18">
        <v>0</v>
      </c>
      <c r="M850" s="18">
        <f t="shared" si="102"/>
        <v>0</v>
      </c>
      <c r="N850" s="66">
        <v>6</v>
      </c>
      <c r="O850" s="66">
        <v>175</v>
      </c>
      <c r="P850" s="18">
        <v>0</v>
      </c>
      <c r="Q850" s="18">
        <f t="shared" si="103"/>
        <v>0</v>
      </c>
      <c r="R850" s="66">
        <v>1</v>
      </c>
      <c r="S850" s="66">
        <v>16</v>
      </c>
      <c r="T850" s="18">
        <v>0</v>
      </c>
      <c r="U850" s="18">
        <f t="shared" si="104"/>
        <v>0</v>
      </c>
      <c r="V850" s="66">
        <v>5</v>
      </c>
      <c r="W850" s="66">
        <v>96</v>
      </c>
      <c r="X850" s="18">
        <v>0</v>
      </c>
      <c r="Y850" s="18">
        <f t="shared" si="105"/>
        <v>0</v>
      </c>
      <c r="Z850" s="66">
        <v>220</v>
      </c>
      <c r="AA850" s="66">
        <v>300</v>
      </c>
      <c r="AB850" s="18">
        <v>0</v>
      </c>
      <c r="AC850" s="10">
        <f t="shared" si="106"/>
        <v>0</v>
      </c>
      <c r="AE850">
        <v>9</v>
      </c>
      <c r="AF850">
        <f t="shared" si="107"/>
        <v>0</v>
      </c>
    </row>
    <row r="851" spans="1:32">
      <c r="A851" s="17">
        <v>845</v>
      </c>
      <c r="B851" s="18" t="s">
        <v>1622</v>
      </c>
      <c r="C851" s="7" t="s">
        <v>1093</v>
      </c>
      <c r="D851" s="18" t="s">
        <v>27</v>
      </c>
      <c r="E851" s="18">
        <v>4268</v>
      </c>
      <c r="F851" s="18">
        <v>19</v>
      </c>
      <c r="G851" s="18">
        <v>0</v>
      </c>
      <c r="H851" s="18">
        <v>0</v>
      </c>
      <c r="I851" s="18">
        <f t="shared" si="101"/>
        <v>19</v>
      </c>
      <c r="J851" s="18">
        <v>0</v>
      </c>
      <c r="K851" s="66">
        <v>80</v>
      </c>
      <c r="L851" s="18">
        <v>0</v>
      </c>
      <c r="M851" s="18">
        <f t="shared" si="102"/>
        <v>0</v>
      </c>
      <c r="N851" s="66">
        <v>39</v>
      </c>
      <c r="O851" s="66">
        <v>175</v>
      </c>
      <c r="P851" s="18">
        <v>0</v>
      </c>
      <c r="Q851" s="18">
        <f t="shared" si="103"/>
        <v>0</v>
      </c>
      <c r="R851" s="66">
        <v>101</v>
      </c>
      <c r="S851" s="66">
        <v>16</v>
      </c>
      <c r="T851" s="18">
        <v>0</v>
      </c>
      <c r="U851" s="18">
        <f t="shared" si="104"/>
        <v>4268</v>
      </c>
      <c r="V851" s="66">
        <v>154</v>
      </c>
      <c r="W851" s="66">
        <v>96</v>
      </c>
      <c r="X851" s="18">
        <v>0</v>
      </c>
      <c r="Y851" s="18">
        <f t="shared" si="105"/>
        <v>4268</v>
      </c>
      <c r="Z851" s="66">
        <v>423</v>
      </c>
      <c r="AA851" s="66">
        <v>300</v>
      </c>
      <c r="AB851" s="18">
        <v>0</v>
      </c>
      <c r="AC851" s="10">
        <f t="shared" si="106"/>
        <v>4268</v>
      </c>
      <c r="AE851">
        <v>19</v>
      </c>
      <c r="AF851">
        <f t="shared" si="107"/>
        <v>0</v>
      </c>
    </row>
    <row r="852" spans="1:32">
      <c r="A852" s="17">
        <v>846</v>
      </c>
      <c r="B852" s="18" t="s">
        <v>1622</v>
      </c>
      <c r="C852" s="7" t="s">
        <v>1553</v>
      </c>
      <c r="D852" s="18" t="s">
        <v>27</v>
      </c>
      <c r="E852" s="18">
        <v>4759</v>
      </c>
      <c r="F852" s="18">
        <v>28</v>
      </c>
      <c r="G852" s="18">
        <v>0</v>
      </c>
      <c r="H852" s="18">
        <v>0</v>
      </c>
      <c r="I852" s="18">
        <f t="shared" si="101"/>
        <v>28</v>
      </c>
      <c r="J852" s="18">
        <v>0</v>
      </c>
      <c r="K852" s="66">
        <v>80</v>
      </c>
      <c r="L852" s="18">
        <v>0</v>
      </c>
      <c r="M852" s="18">
        <f t="shared" si="102"/>
        <v>0</v>
      </c>
      <c r="N852" s="66">
        <v>60</v>
      </c>
      <c r="O852" s="66">
        <v>175</v>
      </c>
      <c r="P852" s="18">
        <v>0</v>
      </c>
      <c r="Q852" s="18">
        <f t="shared" si="103"/>
        <v>0</v>
      </c>
      <c r="R852" s="66">
        <v>112</v>
      </c>
      <c r="S852" s="66">
        <v>16</v>
      </c>
      <c r="T852" s="18">
        <v>0</v>
      </c>
      <c r="U852" s="18">
        <f t="shared" si="104"/>
        <v>4759</v>
      </c>
      <c r="V852" s="66">
        <v>164</v>
      </c>
      <c r="W852" s="66">
        <v>96</v>
      </c>
      <c r="X852" s="18">
        <v>0</v>
      </c>
      <c r="Y852" s="18">
        <f t="shared" si="105"/>
        <v>4759</v>
      </c>
      <c r="Z852" s="66">
        <v>573</v>
      </c>
      <c r="AA852" s="66">
        <v>300</v>
      </c>
      <c r="AB852" s="18">
        <v>0</v>
      </c>
      <c r="AC852" s="10">
        <f t="shared" si="106"/>
        <v>4759</v>
      </c>
      <c r="AE852">
        <v>28</v>
      </c>
      <c r="AF852">
        <f t="shared" si="107"/>
        <v>0</v>
      </c>
    </row>
    <row r="853" spans="1:32">
      <c r="A853" s="17">
        <v>847</v>
      </c>
      <c r="B853" s="18" t="s">
        <v>1622</v>
      </c>
      <c r="C853" s="7" t="s">
        <v>1554</v>
      </c>
      <c r="D853" s="18" t="s">
        <v>27</v>
      </c>
      <c r="E853" s="18">
        <v>4382</v>
      </c>
      <c r="F853" s="18">
        <v>28</v>
      </c>
      <c r="G853" s="18">
        <v>0</v>
      </c>
      <c r="H853" s="18">
        <v>0</v>
      </c>
      <c r="I853" s="18">
        <f t="shared" si="101"/>
        <v>28</v>
      </c>
      <c r="J853" s="18">
        <v>0</v>
      </c>
      <c r="K853" s="66">
        <v>80</v>
      </c>
      <c r="L853" s="18">
        <v>0</v>
      </c>
      <c r="M853" s="18">
        <f t="shared" si="102"/>
        <v>0</v>
      </c>
      <c r="N853" s="66">
        <v>51</v>
      </c>
      <c r="O853" s="66">
        <v>175</v>
      </c>
      <c r="P853" s="18">
        <v>0</v>
      </c>
      <c r="Q853" s="18">
        <f t="shared" si="103"/>
        <v>0</v>
      </c>
      <c r="R853" s="66">
        <v>116</v>
      </c>
      <c r="S853" s="66">
        <v>16</v>
      </c>
      <c r="T853" s="18">
        <v>0</v>
      </c>
      <c r="U853" s="18">
        <f t="shared" si="104"/>
        <v>4382</v>
      </c>
      <c r="V853" s="66">
        <v>154</v>
      </c>
      <c r="W853" s="66">
        <v>96</v>
      </c>
      <c r="X853" s="18">
        <v>0</v>
      </c>
      <c r="Y853" s="18">
        <f t="shared" si="105"/>
        <v>4382</v>
      </c>
      <c r="Z853" s="66">
        <v>513</v>
      </c>
      <c r="AA853" s="66">
        <v>300</v>
      </c>
      <c r="AB853" s="18">
        <v>0</v>
      </c>
      <c r="AC853" s="10">
        <f t="shared" si="106"/>
        <v>4382</v>
      </c>
      <c r="AE853">
        <v>28</v>
      </c>
      <c r="AF853">
        <f t="shared" si="107"/>
        <v>0</v>
      </c>
    </row>
    <row r="854" spans="1:32">
      <c r="A854" s="17">
        <v>848</v>
      </c>
      <c r="B854" s="18" t="s">
        <v>1622</v>
      </c>
      <c r="C854" s="7" t="s">
        <v>1555</v>
      </c>
      <c r="D854" s="18" t="s">
        <v>27</v>
      </c>
      <c r="E854" s="18">
        <v>4376</v>
      </c>
      <c r="F854" s="18">
        <v>20</v>
      </c>
      <c r="G854" s="18">
        <v>0</v>
      </c>
      <c r="H854" s="18">
        <v>0</v>
      </c>
      <c r="I854" s="18">
        <f t="shared" si="101"/>
        <v>20</v>
      </c>
      <c r="J854" s="18">
        <v>0</v>
      </c>
      <c r="K854" s="66">
        <v>80</v>
      </c>
      <c r="L854" s="18">
        <v>0</v>
      </c>
      <c r="M854" s="18">
        <f t="shared" si="102"/>
        <v>0</v>
      </c>
      <c r="N854" s="66">
        <v>27</v>
      </c>
      <c r="O854" s="66">
        <v>175</v>
      </c>
      <c r="P854" s="18">
        <v>0</v>
      </c>
      <c r="Q854" s="18">
        <f t="shared" si="103"/>
        <v>0</v>
      </c>
      <c r="R854" s="66">
        <v>73</v>
      </c>
      <c r="S854" s="66">
        <v>16</v>
      </c>
      <c r="T854" s="18">
        <v>0</v>
      </c>
      <c r="U854" s="18">
        <f t="shared" si="104"/>
        <v>4376</v>
      </c>
      <c r="V854" s="66">
        <v>111</v>
      </c>
      <c r="W854" s="66">
        <v>96</v>
      </c>
      <c r="X854" s="18">
        <v>0</v>
      </c>
      <c r="Y854" s="18">
        <f t="shared" si="105"/>
        <v>4376</v>
      </c>
      <c r="Z854" s="66">
        <v>257</v>
      </c>
      <c r="AA854" s="66">
        <v>300</v>
      </c>
      <c r="AB854" s="18">
        <v>0</v>
      </c>
      <c r="AC854" s="10">
        <f t="shared" si="106"/>
        <v>0</v>
      </c>
      <c r="AE854">
        <v>20</v>
      </c>
      <c r="AF854">
        <f t="shared" si="107"/>
        <v>0</v>
      </c>
    </row>
    <row r="855" spans="1:32">
      <c r="A855" s="17">
        <v>849</v>
      </c>
      <c r="B855" s="18" t="s">
        <v>1622</v>
      </c>
      <c r="C855" s="7" t="s">
        <v>1556</v>
      </c>
      <c r="D855" s="18" t="s">
        <v>27</v>
      </c>
      <c r="E855" s="18">
        <v>10945</v>
      </c>
      <c r="F855" s="18">
        <v>29</v>
      </c>
      <c r="G855" s="18">
        <v>0</v>
      </c>
      <c r="H855" s="18">
        <v>0</v>
      </c>
      <c r="I855" s="18">
        <f t="shared" si="101"/>
        <v>29</v>
      </c>
      <c r="J855" s="18">
        <v>0</v>
      </c>
      <c r="K855" s="66">
        <v>80</v>
      </c>
      <c r="L855" s="18">
        <v>0</v>
      </c>
      <c r="M855" s="18">
        <f t="shared" si="102"/>
        <v>0</v>
      </c>
      <c r="N855" s="66">
        <v>57</v>
      </c>
      <c r="O855" s="66">
        <v>175</v>
      </c>
      <c r="P855" s="18">
        <v>0</v>
      </c>
      <c r="Q855" s="18">
        <f t="shared" si="103"/>
        <v>0</v>
      </c>
      <c r="R855" s="66">
        <v>41</v>
      </c>
      <c r="S855" s="66">
        <v>16</v>
      </c>
      <c r="T855" s="18">
        <v>0</v>
      </c>
      <c r="U855" s="18">
        <f t="shared" si="104"/>
        <v>10945</v>
      </c>
      <c r="V855" s="66">
        <v>126</v>
      </c>
      <c r="W855" s="66">
        <v>96</v>
      </c>
      <c r="X855" s="18">
        <v>0</v>
      </c>
      <c r="Y855" s="18">
        <f t="shared" si="105"/>
        <v>10945</v>
      </c>
      <c r="Z855" s="66">
        <v>926</v>
      </c>
      <c r="AA855" s="66">
        <v>300</v>
      </c>
      <c r="AB855" s="18">
        <v>0</v>
      </c>
      <c r="AC855" s="10">
        <f t="shared" si="106"/>
        <v>10945</v>
      </c>
      <c r="AE855">
        <v>29</v>
      </c>
      <c r="AF855">
        <f t="shared" si="107"/>
        <v>0</v>
      </c>
    </row>
    <row r="856" spans="1:32">
      <c r="A856" s="17">
        <v>850</v>
      </c>
      <c r="B856" s="18" t="s">
        <v>1622</v>
      </c>
      <c r="C856" s="7" t="s">
        <v>1557</v>
      </c>
      <c r="D856" s="18" t="s">
        <v>27</v>
      </c>
      <c r="E856" s="18">
        <v>8500</v>
      </c>
      <c r="F856" s="18">
        <v>36</v>
      </c>
      <c r="G856" s="18">
        <v>0</v>
      </c>
      <c r="H856" s="18">
        <v>0</v>
      </c>
      <c r="I856" s="18">
        <f t="shared" si="101"/>
        <v>36</v>
      </c>
      <c r="J856" s="18">
        <v>0</v>
      </c>
      <c r="K856" s="66">
        <v>80</v>
      </c>
      <c r="L856" s="18">
        <v>0</v>
      </c>
      <c r="M856" s="18">
        <f t="shared" si="102"/>
        <v>0</v>
      </c>
      <c r="N856" s="66">
        <v>71</v>
      </c>
      <c r="O856" s="66">
        <v>175</v>
      </c>
      <c r="P856" s="18">
        <v>0</v>
      </c>
      <c r="Q856" s="18">
        <f t="shared" si="103"/>
        <v>0</v>
      </c>
      <c r="R856" s="66">
        <v>22</v>
      </c>
      <c r="S856" s="66">
        <v>16</v>
      </c>
      <c r="T856" s="18">
        <v>0</v>
      </c>
      <c r="U856" s="18">
        <f t="shared" si="104"/>
        <v>8500</v>
      </c>
      <c r="V856" s="66">
        <v>79</v>
      </c>
      <c r="W856" s="66">
        <v>96</v>
      </c>
      <c r="X856" s="18">
        <v>0</v>
      </c>
      <c r="Y856" s="18">
        <f t="shared" si="105"/>
        <v>0</v>
      </c>
      <c r="Z856" s="66">
        <v>878</v>
      </c>
      <c r="AA856" s="66">
        <v>300</v>
      </c>
      <c r="AB856" s="18">
        <v>0</v>
      </c>
      <c r="AC856" s="10">
        <f t="shared" si="106"/>
        <v>8500</v>
      </c>
      <c r="AE856">
        <v>36</v>
      </c>
      <c r="AF856">
        <f t="shared" si="107"/>
        <v>0</v>
      </c>
    </row>
    <row r="857" spans="1:32">
      <c r="A857" s="17">
        <v>851</v>
      </c>
      <c r="B857" s="18" t="s">
        <v>1622</v>
      </c>
      <c r="C857" s="7" t="s">
        <v>1558</v>
      </c>
      <c r="D857" s="18" t="s">
        <v>27</v>
      </c>
      <c r="E857" s="18">
        <v>6733</v>
      </c>
      <c r="F857" s="18">
        <v>26</v>
      </c>
      <c r="G857" s="18">
        <v>0</v>
      </c>
      <c r="H857" s="18">
        <v>0</v>
      </c>
      <c r="I857" s="18">
        <f t="shared" si="101"/>
        <v>26</v>
      </c>
      <c r="J857" s="18">
        <v>0</v>
      </c>
      <c r="K857" s="66">
        <v>80</v>
      </c>
      <c r="L857" s="18">
        <v>0</v>
      </c>
      <c r="M857" s="18">
        <f t="shared" si="102"/>
        <v>0</v>
      </c>
      <c r="N857" s="66">
        <v>34</v>
      </c>
      <c r="O857" s="66">
        <v>175</v>
      </c>
      <c r="P857" s="18">
        <v>0</v>
      </c>
      <c r="Q857" s="18">
        <f t="shared" si="103"/>
        <v>0</v>
      </c>
      <c r="R857" s="66">
        <v>121</v>
      </c>
      <c r="S857" s="66">
        <v>16</v>
      </c>
      <c r="T857" s="18">
        <v>0</v>
      </c>
      <c r="U857" s="18">
        <f t="shared" si="104"/>
        <v>6733</v>
      </c>
      <c r="V857" s="66">
        <v>166</v>
      </c>
      <c r="W857" s="66">
        <v>96</v>
      </c>
      <c r="X857" s="18">
        <v>0</v>
      </c>
      <c r="Y857" s="18">
        <f t="shared" si="105"/>
        <v>6733</v>
      </c>
      <c r="Z857" s="66">
        <v>597</v>
      </c>
      <c r="AA857" s="66">
        <v>300</v>
      </c>
      <c r="AB857" s="18">
        <v>0</v>
      </c>
      <c r="AC857" s="10">
        <f t="shared" si="106"/>
        <v>6733</v>
      </c>
      <c r="AE857">
        <v>26</v>
      </c>
      <c r="AF857">
        <f t="shared" si="107"/>
        <v>0</v>
      </c>
    </row>
    <row r="858" spans="1:32">
      <c r="A858" s="17">
        <v>852</v>
      </c>
      <c r="B858" s="18" t="s">
        <v>1622</v>
      </c>
      <c r="C858" s="7" t="s">
        <v>1026</v>
      </c>
      <c r="D858" s="18" t="s">
        <v>27</v>
      </c>
      <c r="E858" s="18">
        <v>4516</v>
      </c>
      <c r="F858" s="18">
        <v>14</v>
      </c>
      <c r="G858" s="18">
        <v>0</v>
      </c>
      <c r="H858" s="18">
        <v>0</v>
      </c>
      <c r="I858" s="18">
        <f t="shared" si="101"/>
        <v>14</v>
      </c>
      <c r="J858" s="18">
        <v>0</v>
      </c>
      <c r="K858" s="66">
        <v>80</v>
      </c>
      <c r="L858" s="18">
        <v>0</v>
      </c>
      <c r="M858" s="18">
        <f t="shared" si="102"/>
        <v>0</v>
      </c>
      <c r="N858" s="66">
        <v>21</v>
      </c>
      <c r="O858" s="66">
        <v>175</v>
      </c>
      <c r="P858" s="18">
        <v>0</v>
      </c>
      <c r="Q858" s="18">
        <f t="shared" si="103"/>
        <v>0</v>
      </c>
      <c r="R858" s="66">
        <v>5</v>
      </c>
      <c r="S858" s="66">
        <v>16</v>
      </c>
      <c r="T858" s="18">
        <v>0</v>
      </c>
      <c r="U858" s="18">
        <f t="shared" si="104"/>
        <v>0</v>
      </c>
      <c r="V858" s="66">
        <v>23</v>
      </c>
      <c r="W858" s="66">
        <v>96</v>
      </c>
      <c r="X858" s="18">
        <v>0</v>
      </c>
      <c r="Y858" s="18">
        <f t="shared" si="105"/>
        <v>0</v>
      </c>
      <c r="Z858" s="66">
        <v>364</v>
      </c>
      <c r="AA858" s="66">
        <v>300</v>
      </c>
      <c r="AB858" s="18">
        <v>0</v>
      </c>
      <c r="AC858" s="10">
        <f t="shared" si="106"/>
        <v>4516</v>
      </c>
      <c r="AE858">
        <v>14</v>
      </c>
      <c r="AF858">
        <f t="shared" si="107"/>
        <v>0</v>
      </c>
    </row>
    <row r="859" spans="1:32">
      <c r="A859" s="17">
        <v>853</v>
      </c>
      <c r="B859" s="18" t="s">
        <v>1622</v>
      </c>
      <c r="C859" s="7" t="s">
        <v>1559</v>
      </c>
      <c r="D859" s="18" t="s">
        <v>27</v>
      </c>
      <c r="E859" s="18">
        <v>6858</v>
      </c>
      <c r="F859" s="18">
        <v>28</v>
      </c>
      <c r="G859" s="18">
        <v>0</v>
      </c>
      <c r="H859" s="18">
        <v>0</v>
      </c>
      <c r="I859" s="18">
        <f t="shared" si="101"/>
        <v>28</v>
      </c>
      <c r="J859" s="18">
        <v>0</v>
      </c>
      <c r="K859" s="66">
        <v>80</v>
      </c>
      <c r="L859" s="18">
        <v>0</v>
      </c>
      <c r="M859" s="18">
        <f t="shared" si="102"/>
        <v>0</v>
      </c>
      <c r="N859" s="66">
        <v>39</v>
      </c>
      <c r="O859" s="66">
        <v>175</v>
      </c>
      <c r="P859" s="18">
        <v>0</v>
      </c>
      <c r="Q859" s="18">
        <f t="shared" si="103"/>
        <v>0</v>
      </c>
      <c r="R859" s="66">
        <v>5</v>
      </c>
      <c r="S859" s="66">
        <v>16</v>
      </c>
      <c r="T859" s="18">
        <v>0</v>
      </c>
      <c r="U859" s="18">
        <f t="shared" si="104"/>
        <v>0</v>
      </c>
      <c r="V859" s="66">
        <v>41</v>
      </c>
      <c r="W859" s="66">
        <v>96</v>
      </c>
      <c r="X859" s="18">
        <v>0</v>
      </c>
      <c r="Y859" s="18">
        <f t="shared" si="105"/>
        <v>0</v>
      </c>
      <c r="Z859" s="66">
        <v>586</v>
      </c>
      <c r="AA859" s="66">
        <v>300</v>
      </c>
      <c r="AB859" s="18">
        <v>0</v>
      </c>
      <c r="AC859" s="10">
        <f t="shared" si="106"/>
        <v>6858</v>
      </c>
      <c r="AE859">
        <v>28</v>
      </c>
      <c r="AF859">
        <f t="shared" si="107"/>
        <v>0</v>
      </c>
    </row>
    <row r="860" spans="1:32">
      <c r="A860" s="17">
        <v>854</v>
      </c>
      <c r="B860" s="18" t="s">
        <v>1622</v>
      </c>
      <c r="C860" s="7" t="s">
        <v>1560</v>
      </c>
      <c r="D860" s="18" t="s">
        <v>27</v>
      </c>
      <c r="E860" s="18">
        <v>3585</v>
      </c>
      <c r="F860" s="18">
        <v>8</v>
      </c>
      <c r="G860" s="18">
        <v>0</v>
      </c>
      <c r="H860" s="18">
        <v>0</v>
      </c>
      <c r="I860" s="18">
        <f t="shared" si="101"/>
        <v>8</v>
      </c>
      <c r="J860" s="18">
        <v>0</v>
      </c>
      <c r="K860" s="66">
        <v>80</v>
      </c>
      <c r="L860" s="18">
        <v>0</v>
      </c>
      <c r="M860" s="18">
        <f t="shared" si="102"/>
        <v>0</v>
      </c>
      <c r="N860" s="66">
        <v>12</v>
      </c>
      <c r="O860" s="66">
        <v>175</v>
      </c>
      <c r="P860" s="18">
        <v>0</v>
      </c>
      <c r="Q860" s="18">
        <f t="shared" si="103"/>
        <v>0</v>
      </c>
      <c r="R860" s="66">
        <v>3</v>
      </c>
      <c r="S860" s="66">
        <v>16</v>
      </c>
      <c r="T860" s="18">
        <v>0</v>
      </c>
      <c r="U860" s="18">
        <f t="shared" si="104"/>
        <v>0</v>
      </c>
      <c r="V860" s="66">
        <v>9</v>
      </c>
      <c r="W860" s="66">
        <v>96</v>
      </c>
      <c r="X860" s="18">
        <v>0</v>
      </c>
      <c r="Y860" s="18">
        <f t="shared" si="105"/>
        <v>0</v>
      </c>
      <c r="Z860" s="66">
        <v>305</v>
      </c>
      <c r="AA860" s="66">
        <v>300</v>
      </c>
      <c r="AB860" s="18">
        <v>0</v>
      </c>
      <c r="AC860" s="10">
        <f t="shared" si="106"/>
        <v>3585</v>
      </c>
      <c r="AE860">
        <v>8</v>
      </c>
      <c r="AF860">
        <f t="shared" si="107"/>
        <v>0</v>
      </c>
    </row>
    <row r="861" spans="1:32">
      <c r="A861" s="17">
        <v>855</v>
      </c>
      <c r="B861" s="18" t="s">
        <v>1622</v>
      </c>
      <c r="C861" s="7" t="s">
        <v>793</v>
      </c>
      <c r="D861" s="18" t="s">
        <v>27</v>
      </c>
      <c r="E861" s="18">
        <v>6021</v>
      </c>
      <c r="F861" s="18">
        <v>17</v>
      </c>
      <c r="G861" s="18">
        <v>0</v>
      </c>
      <c r="H861" s="18">
        <v>0</v>
      </c>
      <c r="I861" s="18">
        <f t="shared" si="101"/>
        <v>17</v>
      </c>
      <c r="J861" s="18">
        <v>0</v>
      </c>
      <c r="K861" s="66">
        <v>80</v>
      </c>
      <c r="L861" s="18">
        <v>0</v>
      </c>
      <c r="M861" s="18">
        <f t="shared" si="102"/>
        <v>0</v>
      </c>
      <c r="N861" s="66">
        <v>39</v>
      </c>
      <c r="O861" s="66">
        <v>175</v>
      </c>
      <c r="P861" s="18">
        <v>0</v>
      </c>
      <c r="Q861" s="18">
        <f t="shared" si="103"/>
        <v>0</v>
      </c>
      <c r="R861" s="66">
        <v>148</v>
      </c>
      <c r="S861" s="66">
        <v>16</v>
      </c>
      <c r="T861" s="18">
        <v>0</v>
      </c>
      <c r="U861" s="18">
        <f t="shared" si="104"/>
        <v>6021</v>
      </c>
      <c r="V861" s="66">
        <v>165</v>
      </c>
      <c r="W861" s="66">
        <v>96</v>
      </c>
      <c r="X861" s="18">
        <v>0</v>
      </c>
      <c r="Y861" s="18">
        <f t="shared" si="105"/>
        <v>6021</v>
      </c>
      <c r="Z861" s="66">
        <v>864</v>
      </c>
      <c r="AA861" s="66">
        <v>300</v>
      </c>
      <c r="AB861" s="18">
        <v>0</v>
      </c>
      <c r="AC861" s="10">
        <f t="shared" si="106"/>
        <v>6021</v>
      </c>
      <c r="AE861">
        <v>17</v>
      </c>
      <c r="AF861">
        <f t="shared" si="107"/>
        <v>0</v>
      </c>
    </row>
    <row r="862" spans="1:32">
      <c r="A862" s="17">
        <v>856</v>
      </c>
      <c r="B862" s="18" t="s">
        <v>1622</v>
      </c>
      <c r="C862" s="7" t="s">
        <v>1561</v>
      </c>
      <c r="D862" s="18" t="s">
        <v>27</v>
      </c>
      <c r="E862" s="18">
        <v>4811</v>
      </c>
      <c r="F862" s="18">
        <v>20</v>
      </c>
      <c r="G862" s="18">
        <v>0</v>
      </c>
      <c r="H862" s="18">
        <v>0</v>
      </c>
      <c r="I862" s="18">
        <f t="shared" si="101"/>
        <v>20</v>
      </c>
      <c r="J862" s="18">
        <v>0</v>
      </c>
      <c r="K862" s="66">
        <v>80</v>
      </c>
      <c r="L862" s="18">
        <v>0</v>
      </c>
      <c r="M862" s="18">
        <f t="shared" si="102"/>
        <v>0</v>
      </c>
      <c r="N862" s="66">
        <v>69</v>
      </c>
      <c r="O862" s="66">
        <v>175</v>
      </c>
      <c r="P862" s="18">
        <v>0</v>
      </c>
      <c r="Q862" s="18">
        <f t="shared" si="103"/>
        <v>0</v>
      </c>
      <c r="R862" s="66">
        <v>4</v>
      </c>
      <c r="S862" s="66">
        <v>16</v>
      </c>
      <c r="T862" s="18">
        <v>0</v>
      </c>
      <c r="U862" s="18">
        <f t="shared" si="104"/>
        <v>0</v>
      </c>
      <c r="V862" s="66">
        <v>17</v>
      </c>
      <c r="W862" s="66">
        <v>96</v>
      </c>
      <c r="X862" s="18">
        <v>0</v>
      </c>
      <c r="Y862" s="18">
        <f t="shared" si="105"/>
        <v>0</v>
      </c>
      <c r="Z862" s="66">
        <v>865</v>
      </c>
      <c r="AA862" s="66">
        <v>300</v>
      </c>
      <c r="AB862" s="18">
        <v>0</v>
      </c>
      <c r="AC862" s="10">
        <f t="shared" si="106"/>
        <v>4811</v>
      </c>
      <c r="AE862">
        <v>20</v>
      </c>
      <c r="AF862">
        <f t="shared" si="107"/>
        <v>0</v>
      </c>
    </row>
    <row r="863" spans="1:32">
      <c r="A863" s="17">
        <v>857</v>
      </c>
      <c r="B863" s="18" t="s">
        <v>1622</v>
      </c>
      <c r="C863" s="7" t="s">
        <v>1562</v>
      </c>
      <c r="D863" s="18" t="s">
        <v>27</v>
      </c>
      <c r="E863" s="18">
        <v>4336</v>
      </c>
      <c r="F863" s="18">
        <v>14</v>
      </c>
      <c r="G863" s="18">
        <v>0</v>
      </c>
      <c r="H863" s="18">
        <v>0</v>
      </c>
      <c r="I863" s="18">
        <f t="shared" si="101"/>
        <v>14</v>
      </c>
      <c r="J863" s="18">
        <v>0</v>
      </c>
      <c r="K863" s="66">
        <v>80</v>
      </c>
      <c r="L863" s="18">
        <v>0</v>
      </c>
      <c r="M863" s="18">
        <f t="shared" si="102"/>
        <v>0</v>
      </c>
      <c r="N863" s="66">
        <v>54</v>
      </c>
      <c r="O863" s="66">
        <v>175</v>
      </c>
      <c r="P863" s="18">
        <v>0</v>
      </c>
      <c r="Q863" s="18">
        <f t="shared" si="103"/>
        <v>0</v>
      </c>
      <c r="R863" s="66">
        <v>68</v>
      </c>
      <c r="S863" s="66">
        <v>16</v>
      </c>
      <c r="T863" s="18">
        <v>0</v>
      </c>
      <c r="U863" s="18">
        <f t="shared" si="104"/>
        <v>4336</v>
      </c>
      <c r="V863" s="66">
        <v>163</v>
      </c>
      <c r="W863" s="66">
        <v>96</v>
      </c>
      <c r="X863" s="18">
        <v>0</v>
      </c>
      <c r="Y863" s="18">
        <f t="shared" si="105"/>
        <v>4336</v>
      </c>
      <c r="Z863" s="66">
        <v>142</v>
      </c>
      <c r="AA863" s="66">
        <v>300</v>
      </c>
      <c r="AB863" s="18">
        <v>0</v>
      </c>
      <c r="AC863" s="10">
        <f t="shared" si="106"/>
        <v>0</v>
      </c>
      <c r="AE863">
        <v>14</v>
      </c>
      <c r="AF863">
        <f t="shared" si="107"/>
        <v>0</v>
      </c>
    </row>
    <row r="864" spans="1:32">
      <c r="A864" s="17">
        <v>858</v>
      </c>
      <c r="B864" s="18" t="s">
        <v>1622</v>
      </c>
      <c r="C864" s="7" t="s">
        <v>1563</v>
      </c>
      <c r="D864" s="18" t="s">
        <v>27</v>
      </c>
      <c r="E864" s="18">
        <v>4958</v>
      </c>
      <c r="F864" s="18">
        <v>21</v>
      </c>
      <c r="G864" s="18">
        <v>0</v>
      </c>
      <c r="H864" s="18">
        <v>0</v>
      </c>
      <c r="I864" s="18">
        <f t="shared" si="101"/>
        <v>21</v>
      </c>
      <c r="J864" s="18">
        <v>0</v>
      </c>
      <c r="K864" s="66">
        <v>80</v>
      </c>
      <c r="L864" s="18">
        <v>0</v>
      </c>
      <c r="M864" s="18">
        <f t="shared" si="102"/>
        <v>0</v>
      </c>
      <c r="N864" s="66">
        <v>63</v>
      </c>
      <c r="O864" s="66">
        <v>175</v>
      </c>
      <c r="P864" s="18">
        <v>0</v>
      </c>
      <c r="Q864" s="18">
        <f t="shared" si="103"/>
        <v>0</v>
      </c>
      <c r="R864" s="66">
        <v>55</v>
      </c>
      <c r="S864" s="66">
        <v>16</v>
      </c>
      <c r="T864" s="18">
        <v>0</v>
      </c>
      <c r="U864" s="18">
        <f t="shared" si="104"/>
        <v>4958</v>
      </c>
      <c r="V864" s="66">
        <v>150</v>
      </c>
      <c r="W864" s="66">
        <v>96</v>
      </c>
      <c r="X864" s="18">
        <v>0</v>
      </c>
      <c r="Y864" s="18">
        <f t="shared" si="105"/>
        <v>4958</v>
      </c>
      <c r="Z864" s="66">
        <v>148</v>
      </c>
      <c r="AA864" s="66">
        <v>300</v>
      </c>
      <c r="AB864" s="18">
        <v>0</v>
      </c>
      <c r="AC864" s="10">
        <f t="shared" si="106"/>
        <v>0</v>
      </c>
      <c r="AE864">
        <v>21</v>
      </c>
      <c r="AF864">
        <f t="shared" si="107"/>
        <v>0</v>
      </c>
    </row>
    <row r="865" spans="1:32">
      <c r="A865" s="17">
        <v>859</v>
      </c>
      <c r="B865" s="18" t="s">
        <v>1622</v>
      </c>
      <c r="C865" s="7" t="s">
        <v>1564</v>
      </c>
      <c r="D865" s="18" t="s">
        <v>27</v>
      </c>
      <c r="E865" s="18">
        <v>4402</v>
      </c>
      <c r="F865" s="18">
        <v>26</v>
      </c>
      <c r="G865" s="18">
        <v>0</v>
      </c>
      <c r="H865" s="18">
        <v>0</v>
      </c>
      <c r="I865" s="18">
        <f t="shared" si="101"/>
        <v>26</v>
      </c>
      <c r="J865" s="18">
        <v>0</v>
      </c>
      <c r="K865" s="66">
        <v>80</v>
      </c>
      <c r="L865" s="18">
        <v>0</v>
      </c>
      <c r="M865" s="18">
        <f t="shared" si="102"/>
        <v>0</v>
      </c>
      <c r="N865" s="66">
        <v>84</v>
      </c>
      <c r="O865" s="66">
        <v>175</v>
      </c>
      <c r="P865" s="18">
        <v>0</v>
      </c>
      <c r="Q865" s="18">
        <f t="shared" si="103"/>
        <v>0</v>
      </c>
      <c r="R865" s="66">
        <v>67</v>
      </c>
      <c r="S865" s="66">
        <v>16</v>
      </c>
      <c r="T865" s="18">
        <v>0</v>
      </c>
      <c r="U865" s="18">
        <f t="shared" si="104"/>
        <v>4402</v>
      </c>
      <c r="V865" s="66">
        <v>138</v>
      </c>
      <c r="W865" s="66">
        <v>96</v>
      </c>
      <c r="X865" s="18">
        <v>0</v>
      </c>
      <c r="Y865" s="18">
        <f t="shared" si="105"/>
        <v>4402</v>
      </c>
      <c r="Z865" s="66">
        <v>194</v>
      </c>
      <c r="AA865" s="66">
        <v>300</v>
      </c>
      <c r="AB865" s="18">
        <v>0</v>
      </c>
      <c r="AC865" s="10">
        <f t="shared" si="106"/>
        <v>0</v>
      </c>
      <c r="AE865">
        <v>26</v>
      </c>
      <c r="AF865">
        <f t="shared" si="107"/>
        <v>0</v>
      </c>
    </row>
    <row r="866" spans="1:32">
      <c r="A866" s="17">
        <v>860</v>
      </c>
      <c r="B866" s="18" t="s">
        <v>1622</v>
      </c>
      <c r="C866" s="7" t="s">
        <v>1565</v>
      </c>
      <c r="D866" s="18" t="s">
        <v>27</v>
      </c>
      <c r="E866" s="18">
        <v>3171</v>
      </c>
      <c r="F866" s="18">
        <v>27</v>
      </c>
      <c r="G866" s="18">
        <v>0</v>
      </c>
      <c r="H866" s="18">
        <v>0</v>
      </c>
      <c r="I866" s="18">
        <f t="shared" si="101"/>
        <v>27</v>
      </c>
      <c r="J866" s="18">
        <v>0</v>
      </c>
      <c r="K866" s="66">
        <v>80</v>
      </c>
      <c r="L866" s="18">
        <v>0</v>
      </c>
      <c r="M866" s="18">
        <f t="shared" si="102"/>
        <v>0</v>
      </c>
      <c r="N866" s="66">
        <v>76</v>
      </c>
      <c r="O866" s="66">
        <v>175</v>
      </c>
      <c r="P866" s="18">
        <v>0</v>
      </c>
      <c r="Q866" s="18">
        <f t="shared" si="103"/>
        <v>0</v>
      </c>
      <c r="R866" s="66">
        <v>57</v>
      </c>
      <c r="S866" s="66">
        <v>16</v>
      </c>
      <c r="T866" s="18">
        <v>0</v>
      </c>
      <c r="U866" s="18">
        <f t="shared" si="104"/>
        <v>3171</v>
      </c>
      <c r="V866" s="66">
        <v>124</v>
      </c>
      <c r="W866" s="66">
        <v>96</v>
      </c>
      <c r="X866" s="18">
        <v>0</v>
      </c>
      <c r="Y866" s="18">
        <f t="shared" si="105"/>
        <v>3171</v>
      </c>
      <c r="Z866" s="66">
        <v>171</v>
      </c>
      <c r="AA866" s="66">
        <v>300</v>
      </c>
      <c r="AB866" s="18">
        <v>0</v>
      </c>
      <c r="AC866" s="10">
        <f t="shared" si="106"/>
        <v>0</v>
      </c>
      <c r="AE866">
        <v>27</v>
      </c>
      <c r="AF866">
        <f t="shared" si="107"/>
        <v>0</v>
      </c>
    </row>
    <row r="867" spans="1:32">
      <c r="A867" s="17">
        <v>861</v>
      </c>
      <c r="B867" s="18" t="s">
        <v>1622</v>
      </c>
      <c r="C867" s="7" t="s">
        <v>1566</v>
      </c>
      <c r="D867" s="18" t="s">
        <v>27</v>
      </c>
      <c r="E867" s="18">
        <v>6432</v>
      </c>
      <c r="F867" s="18">
        <v>14</v>
      </c>
      <c r="G867" s="18">
        <v>0</v>
      </c>
      <c r="H867" s="18">
        <v>0</v>
      </c>
      <c r="I867" s="18">
        <f t="shared" si="101"/>
        <v>14</v>
      </c>
      <c r="J867" s="18">
        <v>0</v>
      </c>
      <c r="K867" s="66">
        <v>80</v>
      </c>
      <c r="L867" s="18">
        <v>0</v>
      </c>
      <c r="M867" s="18">
        <f t="shared" si="102"/>
        <v>0</v>
      </c>
      <c r="N867" s="66">
        <v>35</v>
      </c>
      <c r="O867" s="66">
        <v>175</v>
      </c>
      <c r="P867" s="18">
        <v>0</v>
      </c>
      <c r="Q867" s="18">
        <f t="shared" si="103"/>
        <v>0</v>
      </c>
      <c r="R867" s="66">
        <v>147</v>
      </c>
      <c r="S867" s="66">
        <v>16</v>
      </c>
      <c r="T867" s="18">
        <v>0</v>
      </c>
      <c r="U867" s="18">
        <f t="shared" si="104"/>
        <v>6432</v>
      </c>
      <c r="V867" s="66">
        <v>182</v>
      </c>
      <c r="W867" s="66">
        <v>96</v>
      </c>
      <c r="X867" s="18">
        <v>0</v>
      </c>
      <c r="Y867" s="18">
        <f t="shared" si="105"/>
        <v>6432</v>
      </c>
      <c r="Z867" s="66">
        <v>333</v>
      </c>
      <c r="AA867" s="66">
        <v>300</v>
      </c>
      <c r="AB867" s="18">
        <v>0</v>
      </c>
      <c r="AC867" s="10">
        <f t="shared" si="106"/>
        <v>6432</v>
      </c>
      <c r="AE867">
        <v>14</v>
      </c>
      <c r="AF867">
        <f t="shared" si="107"/>
        <v>0</v>
      </c>
    </row>
    <row r="868" spans="1:32">
      <c r="A868" s="17">
        <v>862</v>
      </c>
      <c r="B868" s="18" t="s">
        <v>1622</v>
      </c>
      <c r="C868" s="7" t="s">
        <v>1567</v>
      </c>
      <c r="D868" s="18" t="s">
        <v>27</v>
      </c>
      <c r="E868" s="18">
        <v>4250</v>
      </c>
      <c r="F868" s="18">
        <v>8</v>
      </c>
      <c r="G868" s="18">
        <v>0</v>
      </c>
      <c r="H868" s="18">
        <v>0</v>
      </c>
      <c r="I868" s="18">
        <f t="shared" si="101"/>
        <v>8</v>
      </c>
      <c r="J868" s="18">
        <v>0</v>
      </c>
      <c r="K868" s="66">
        <v>80</v>
      </c>
      <c r="L868" s="18">
        <v>0</v>
      </c>
      <c r="M868" s="18">
        <f t="shared" si="102"/>
        <v>0</v>
      </c>
      <c r="N868" s="66">
        <v>28</v>
      </c>
      <c r="O868" s="66">
        <v>175</v>
      </c>
      <c r="P868" s="18">
        <v>0</v>
      </c>
      <c r="Q868" s="18">
        <f t="shared" si="103"/>
        <v>0</v>
      </c>
      <c r="R868" s="66">
        <v>118</v>
      </c>
      <c r="S868" s="66">
        <v>16</v>
      </c>
      <c r="T868" s="18">
        <v>0</v>
      </c>
      <c r="U868" s="18">
        <f t="shared" si="104"/>
        <v>4250</v>
      </c>
      <c r="V868" s="66">
        <v>171</v>
      </c>
      <c r="W868" s="66">
        <v>96</v>
      </c>
      <c r="X868" s="18">
        <v>0</v>
      </c>
      <c r="Y868" s="18">
        <f t="shared" si="105"/>
        <v>4250</v>
      </c>
      <c r="Z868" s="66">
        <v>189</v>
      </c>
      <c r="AA868" s="66">
        <v>300</v>
      </c>
      <c r="AB868" s="18">
        <v>0</v>
      </c>
      <c r="AC868" s="10">
        <f t="shared" si="106"/>
        <v>0</v>
      </c>
      <c r="AE868">
        <v>8</v>
      </c>
      <c r="AF868">
        <f t="shared" si="107"/>
        <v>0</v>
      </c>
    </row>
    <row r="869" spans="1:32">
      <c r="A869" s="17">
        <v>863</v>
      </c>
      <c r="B869" s="18" t="s">
        <v>1622</v>
      </c>
      <c r="C869" s="7" t="s">
        <v>1568</v>
      </c>
      <c r="D869" s="18" t="s">
        <v>27</v>
      </c>
      <c r="E869" s="18">
        <v>4936</v>
      </c>
      <c r="F869" s="18">
        <v>31</v>
      </c>
      <c r="G869" s="18">
        <v>0</v>
      </c>
      <c r="H869" s="18">
        <v>0</v>
      </c>
      <c r="I869" s="18">
        <f t="shared" si="101"/>
        <v>31</v>
      </c>
      <c r="J869" s="18">
        <v>0</v>
      </c>
      <c r="K869" s="66">
        <v>80</v>
      </c>
      <c r="L869" s="18">
        <v>0</v>
      </c>
      <c r="M869" s="18">
        <f t="shared" si="102"/>
        <v>0</v>
      </c>
      <c r="N869" s="66">
        <v>52</v>
      </c>
      <c r="O869" s="66">
        <v>175</v>
      </c>
      <c r="P869" s="18">
        <v>0</v>
      </c>
      <c r="Q869" s="18">
        <f t="shared" si="103"/>
        <v>0</v>
      </c>
      <c r="R869" s="66">
        <v>13</v>
      </c>
      <c r="S869" s="66">
        <v>16</v>
      </c>
      <c r="T869" s="18">
        <v>0</v>
      </c>
      <c r="U869" s="18">
        <f t="shared" si="104"/>
        <v>0</v>
      </c>
      <c r="V869" s="66">
        <v>50</v>
      </c>
      <c r="W869" s="66">
        <v>96</v>
      </c>
      <c r="X869" s="18">
        <v>0</v>
      </c>
      <c r="Y869" s="18">
        <f t="shared" si="105"/>
        <v>0</v>
      </c>
      <c r="Z869" s="66">
        <v>187</v>
      </c>
      <c r="AA869" s="66">
        <v>300</v>
      </c>
      <c r="AB869" s="18">
        <v>0</v>
      </c>
      <c r="AC869" s="10">
        <f t="shared" si="106"/>
        <v>0</v>
      </c>
      <c r="AE869">
        <v>31</v>
      </c>
      <c r="AF869">
        <f t="shared" si="107"/>
        <v>0</v>
      </c>
    </row>
    <row r="870" spans="1:32">
      <c r="A870" s="17">
        <v>864</v>
      </c>
      <c r="B870" s="18" t="s">
        <v>1622</v>
      </c>
      <c r="C870" s="7" t="s">
        <v>1569</v>
      </c>
      <c r="D870" s="18" t="s">
        <v>27</v>
      </c>
      <c r="E870" s="18">
        <v>4692</v>
      </c>
      <c r="F870" s="18">
        <v>5</v>
      </c>
      <c r="G870" s="18">
        <v>0</v>
      </c>
      <c r="H870" s="18">
        <v>0</v>
      </c>
      <c r="I870" s="18">
        <f t="shared" si="101"/>
        <v>5</v>
      </c>
      <c r="J870" s="18">
        <v>0</v>
      </c>
      <c r="K870" s="66">
        <v>80</v>
      </c>
      <c r="L870" s="18">
        <v>0</v>
      </c>
      <c r="M870" s="18">
        <f t="shared" si="102"/>
        <v>0</v>
      </c>
      <c r="N870" s="66">
        <v>19</v>
      </c>
      <c r="O870" s="66">
        <v>175</v>
      </c>
      <c r="P870" s="18">
        <v>0</v>
      </c>
      <c r="Q870" s="18">
        <f t="shared" si="103"/>
        <v>0</v>
      </c>
      <c r="R870" s="66">
        <v>6</v>
      </c>
      <c r="S870" s="66">
        <v>16</v>
      </c>
      <c r="T870" s="18">
        <v>0</v>
      </c>
      <c r="U870" s="18">
        <f t="shared" si="104"/>
        <v>0</v>
      </c>
      <c r="V870" s="66">
        <v>30</v>
      </c>
      <c r="W870" s="66">
        <v>96</v>
      </c>
      <c r="X870" s="18">
        <v>0</v>
      </c>
      <c r="Y870" s="18">
        <f t="shared" si="105"/>
        <v>0</v>
      </c>
      <c r="Z870" s="66">
        <v>126</v>
      </c>
      <c r="AA870" s="66">
        <v>300</v>
      </c>
      <c r="AB870" s="18">
        <v>0</v>
      </c>
      <c r="AC870" s="10">
        <f t="shared" si="106"/>
        <v>0</v>
      </c>
      <c r="AE870">
        <v>5</v>
      </c>
      <c r="AF870">
        <f t="shared" si="107"/>
        <v>0</v>
      </c>
    </row>
    <row r="871" spans="1:32">
      <c r="A871" s="17">
        <v>865</v>
      </c>
      <c r="B871" s="18" t="s">
        <v>1622</v>
      </c>
      <c r="C871" s="7" t="s">
        <v>1570</v>
      </c>
      <c r="D871" s="18" t="s">
        <v>27</v>
      </c>
      <c r="E871" s="18">
        <v>2865</v>
      </c>
      <c r="F871" s="18">
        <v>12</v>
      </c>
      <c r="G871" s="18">
        <v>0</v>
      </c>
      <c r="H871" s="18">
        <v>0</v>
      </c>
      <c r="I871" s="18">
        <f t="shared" si="101"/>
        <v>12</v>
      </c>
      <c r="J871" s="18">
        <v>0</v>
      </c>
      <c r="K871" s="66">
        <v>80</v>
      </c>
      <c r="L871" s="18">
        <v>0</v>
      </c>
      <c r="M871" s="18">
        <f t="shared" si="102"/>
        <v>0</v>
      </c>
      <c r="N871" s="66">
        <v>36</v>
      </c>
      <c r="O871" s="66">
        <v>175</v>
      </c>
      <c r="P871" s="18">
        <v>0</v>
      </c>
      <c r="Q871" s="18">
        <f t="shared" si="103"/>
        <v>0</v>
      </c>
      <c r="R871" s="66">
        <v>6</v>
      </c>
      <c r="S871" s="66">
        <v>16</v>
      </c>
      <c r="T871" s="18">
        <v>0</v>
      </c>
      <c r="U871" s="18">
        <f t="shared" si="104"/>
        <v>0</v>
      </c>
      <c r="V871" s="66">
        <v>30</v>
      </c>
      <c r="W871" s="66">
        <v>96</v>
      </c>
      <c r="X871" s="18">
        <v>0</v>
      </c>
      <c r="Y871" s="18">
        <f t="shared" si="105"/>
        <v>0</v>
      </c>
      <c r="Z871" s="66">
        <v>152</v>
      </c>
      <c r="AA871" s="66">
        <v>300</v>
      </c>
      <c r="AB871" s="18">
        <v>0</v>
      </c>
      <c r="AC871" s="10">
        <f t="shared" si="106"/>
        <v>0</v>
      </c>
      <c r="AE871">
        <v>12</v>
      </c>
      <c r="AF871">
        <f t="shared" si="107"/>
        <v>0</v>
      </c>
    </row>
    <row r="872" spans="1:32">
      <c r="A872" s="17">
        <v>866</v>
      </c>
      <c r="B872" s="18" t="s">
        <v>1622</v>
      </c>
      <c r="C872" s="7" t="s">
        <v>1571</v>
      </c>
      <c r="D872" s="18" t="s">
        <v>27</v>
      </c>
      <c r="E872" s="18">
        <v>3600</v>
      </c>
      <c r="F872" s="18">
        <v>17</v>
      </c>
      <c r="G872" s="18">
        <v>0</v>
      </c>
      <c r="H872" s="18">
        <v>0</v>
      </c>
      <c r="I872" s="18">
        <f t="shared" si="101"/>
        <v>17</v>
      </c>
      <c r="J872" s="18">
        <v>0</v>
      </c>
      <c r="K872" s="66">
        <v>80</v>
      </c>
      <c r="L872" s="18">
        <v>0</v>
      </c>
      <c r="M872" s="18">
        <f t="shared" ref="M872:M887" si="108">IF((F872&gt;K872),E872,0)</f>
        <v>0</v>
      </c>
      <c r="N872" s="66">
        <v>32</v>
      </c>
      <c r="O872" s="66">
        <v>175</v>
      </c>
      <c r="P872" s="18">
        <v>0</v>
      </c>
      <c r="Q872" s="18">
        <f t="shared" ref="Q872:Q887" si="109">IF((N872&gt;O872),E872,0)</f>
        <v>0</v>
      </c>
      <c r="R872" s="66">
        <v>9</v>
      </c>
      <c r="S872" s="66">
        <v>16</v>
      </c>
      <c r="T872" s="18">
        <v>0</v>
      </c>
      <c r="U872" s="18">
        <f t="shared" ref="U872:U887" si="110">IF((R872&gt;S872),E872,0)</f>
        <v>0</v>
      </c>
      <c r="V872" s="66">
        <v>38</v>
      </c>
      <c r="W872" s="66">
        <v>96</v>
      </c>
      <c r="X872" s="18">
        <v>0</v>
      </c>
      <c r="Y872" s="18">
        <f t="shared" ref="Y872:Y887" si="111">IF((V872&gt;W872),E872,0)</f>
        <v>0</v>
      </c>
      <c r="Z872" s="66">
        <v>135</v>
      </c>
      <c r="AA872" s="66">
        <v>300</v>
      </c>
      <c r="AB872" s="18">
        <v>0</v>
      </c>
      <c r="AC872" s="10">
        <f t="shared" ref="AC872:AC887" si="112">IF((Z872&gt;AA872),E872,0)</f>
        <v>0</v>
      </c>
      <c r="AE872">
        <v>17</v>
      </c>
      <c r="AF872">
        <f t="shared" si="107"/>
        <v>0</v>
      </c>
    </row>
    <row r="873" spans="1:32">
      <c r="A873" s="17">
        <v>867</v>
      </c>
      <c r="B873" s="18" t="s">
        <v>1622</v>
      </c>
      <c r="C873" s="7" t="s">
        <v>1572</v>
      </c>
      <c r="D873" s="18" t="s">
        <v>27</v>
      </c>
      <c r="E873" s="18">
        <v>5492</v>
      </c>
      <c r="F873" s="18">
        <v>17</v>
      </c>
      <c r="G873" s="18">
        <v>0</v>
      </c>
      <c r="H873" s="18">
        <v>0</v>
      </c>
      <c r="I873" s="18">
        <f t="shared" si="101"/>
        <v>17</v>
      </c>
      <c r="J873" s="18">
        <v>0</v>
      </c>
      <c r="K873" s="66">
        <v>80</v>
      </c>
      <c r="L873" s="18">
        <v>0</v>
      </c>
      <c r="M873" s="18">
        <f t="shared" si="108"/>
        <v>0</v>
      </c>
      <c r="N873" s="66">
        <v>57</v>
      </c>
      <c r="O873" s="66">
        <v>175</v>
      </c>
      <c r="P873" s="18">
        <v>0</v>
      </c>
      <c r="Q873" s="18">
        <f t="shared" si="109"/>
        <v>0</v>
      </c>
      <c r="R873" s="66">
        <v>59</v>
      </c>
      <c r="S873" s="66">
        <v>16</v>
      </c>
      <c r="T873" s="18">
        <v>0</v>
      </c>
      <c r="U873" s="18">
        <f t="shared" si="110"/>
        <v>5492</v>
      </c>
      <c r="V873" s="66">
        <v>126</v>
      </c>
      <c r="W873" s="66">
        <v>96</v>
      </c>
      <c r="X873" s="18">
        <v>0</v>
      </c>
      <c r="Y873" s="18">
        <f t="shared" si="111"/>
        <v>5492</v>
      </c>
      <c r="Z873" s="66">
        <v>203</v>
      </c>
      <c r="AA873" s="66">
        <v>300</v>
      </c>
      <c r="AB873" s="18">
        <v>0</v>
      </c>
      <c r="AC873" s="10">
        <f t="shared" si="112"/>
        <v>0</v>
      </c>
      <c r="AE873">
        <v>17</v>
      </c>
      <c r="AF873">
        <f t="shared" si="107"/>
        <v>0</v>
      </c>
    </row>
    <row r="874" spans="1:32">
      <c r="A874" s="17">
        <v>868</v>
      </c>
      <c r="B874" s="18" t="s">
        <v>1622</v>
      </c>
      <c r="C874" s="7" t="s">
        <v>1573</v>
      </c>
      <c r="D874" s="18" t="s">
        <v>27</v>
      </c>
      <c r="E874" s="18">
        <v>7076</v>
      </c>
      <c r="F874" s="18">
        <v>31</v>
      </c>
      <c r="G874" s="18">
        <v>0</v>
      </c>
      <c r="H874" s="18">
        <v>0</v>
      </c>
      <c r="I874" s="18">
        <f t="shared" si="101"/>
        <v>31</v>
      </c>
      <c r="J874" s="18">
        <v>0</v>
      </c>
      <c r="K874" s="66">
        <v>80</v>
      </c>
      <c r="L874" s="18">
        <v>0</v>
      </c>
      <c r="M874" s="18">
        <f t="shared" si="108"/>
        <v>0</v>
      </c>
      <c r="N874" s="66">
        <v>61</v>
      </c>
      <c r="O874" s="66">
        <v>175</v>
      </c>
      <c r="P874" s="18">
        <v>0</v>
      </c>
      <c r="Q874" s="18">
        <f t="shared" si="109"/>
        <v>0</v>
      </c>
      <c r="R874" s="66">
        <v>63</v>
      </c>
      <c r="S874" s="66">
        <v>16</v>
      </c>
      <c r="T874" s="18">
        <v>0</v>
      </c>
      <c r="U874" s="18">
        <f t="shared" si="110"/>
        <v>7076</v>
      </c>
      <c r="V874" s="66">
        <v>114</v>
      </c>
      <c r="W874" s="66">
        <v>96</v>
      </c>
      <c r="X874" s="18">
        <v>0</v>
      </c>
      <c r="Y874" s="18">
        <f t="shared" si="111"/>
        <v>7076</v>
      </c>
      <c r="Z874" s="66">
        <v>375</v>
      </c>
      <c r="AA874" s="66">
        <v>300</v>
      </c>
      <c r="AB874" s="18">
        <v>0</v>
      </c>
      <c r="AC874" s="10">
        <f t="shared" si="112"/>
        <v>7076</v>
      </c>
      <c r="AE874">
        <v>31</v>
      </c>
      <c r="AF874">
        <f t="shared" si="107"/>
        <v>0</v>
      </c>
    </row>
    <row r="875" spans="1:32">
      <c r="A875" s="17">
        <v>869</v>
      </c>
      <c r="B875" s="18" t="s">
        <v>1622</v>
      </c>
      <c r="C875" s="7" t="s">
        <v>1574</v>
      </c>
      <c r="D875" s="18" t="s">
        <v>27</v>
      </c>
      <c r="E875" s="18">
        <v>5856</v>
      </c>
      <c r="F875" s="18">
        <v>22</v>
      </c>
      <c r="G875" s="18">
        <v>0</v>
      </c>
      <c r="H875" s="18">
        <v>0</v>
      </c>
      <c r="I875" s="18">
        <f t="shared" si="101"/>
        <v>22</v>
      </c>
      <c r="J875" s="18">
        <v>0</v>
      </c>
      <c r="K875" s="66">
        <v>80</v>
      </c>
      <c r="L875" s="18">
        <v>0</v>
      </c>
      <c r="M875" s="18">
        <f t="shared" si="108"/>
        <v>0</v>
      </c>
      <c r="N875" s="66">
        <v>48</v>
      </c>
      <c r="O875" s="66">
        <v>175</v>
      </c>
      <c r="P875" s="18">
        <v>0</v>
      </c>
      <c r="Q875" s="18">
        <f t="shared" si="109"/>
        <v>0</v>
      </c>
      <c r="R875" s="66">
        <v>63</v>
      </c>
      <c r="S875" s="66">
        <v>16</v>
      </c>
      <c r="T875" s="18">
        <v>0</v>
      </c>
      <c r="U875" s="18">
        <f t="shared" si="110"/>
        <v>5856</v>
      </c>
      <c r="V875" s="66">
        <v>108</v>
      </c>
      <c r="W875" s="66">
        <v>96</v>
      </c>
      <c r="X875" s="18">
        <v>0</v>
      </c>
      <c r="Y875" s="18">
        <f t="shared" si="111"/>
        <v>5856</v>
      </c>
      <c r="Z875" s="66">
        <v>193</v>
      </c>
      <c r="AA875" s="66">
        <v>300</v>
      </c>
      <c r="AB875" s="18">
        <v>0</v>
      </c>
      <c r="AC875" s="10">
        <f t="shared" si="112"/>
        <v>0</v>
      </c>
      <c r="AE875">
        <v>22</v>
      </c>
      <c r="AF875">
        <f t="shared" si="107"/>
        <v>0</v>
      </c>
    </row>
    <row r="876" spans="1:32">
      <c r="A876" s="17">
        <v>870</v>
      </c>
      <c r="B876" s="18" t="s">
        <v>1622</v>
      </c>
      <c r="C876" s="7" t="s">
        <v>1575</v>
      </c>
      <c r="D876" s="18" t="s">
        <v>27</v>
      </c>
      <c r="E876" s="18">
        <v>4166</v>
      </c>
      <c r="F876" s="18">
        <v>5</v>
      </c>
      <c r="G876" s="18">
        <v>0</v>
      </c>
      <c r="H876" s="18">
        <v>0</v>
      </c>
      <c r="I876" s="18">
        <f t="shared" si="101"/>
        <v>5</v>
      </c>
      <c r="J876" s="18">
        <v>0</v>
      </c>
      <c r="K876" s="66">
        <v>80</v>
      </c>
      <c r="L876" s="18">
        <v>0</v>
      </c>
      <c r="M876" s="18">
        <f t="shared" si="108"/>
        <v>0</v>
      </c>
      <c r="N876" s="66">
        <v>16</v>
      </c>
      <c r="O876" s="66">
        <v>175</v>
      </c>
      <c r="P876" s="18">
        <v>0</v>
      </c>
      <c r="Q876" s="18">
        <f t="shared" si="109"/>
        <v>0</v>
      </c>
      <c r="R876" s="66">
        <v>59</v>
      </c>
      <c r="S876" s="66">
        <v>16</v>
      </c>
      <c r="T876" s="18">
        <v>0</v>
      </c>
      <c r="U876" s="18">
        <f t="shared" si="110"/>
        <v>4166</v>
      </c>
      <c r="V876" s="66">
        <v>135</v>
      </c>
      <c r="W876" s="66">
        <v>96</v>
      </c>
      <c r="X876" s="18">
        <v>0</v>
      </c>
      <c r="Y876" s="18">
        <f t="shared" si="111"/>
        <v>4166</v>
      </c>
      <c r="Z876" s="66">
        <v>83</v>
      </c>
      <c r="AA876" s="66">
        <v>300</v>
      </c>
      <c r="AB876" s="18">
        <v>0</v>
      </c>
      <c r="AC876" s="10">
        <f t="shared" si="112"/>
        <v>0</v>
      </c>
      <c r="AE876">
        <v>5</v>
      </c>
      <c r="AF876">
        <f t="shared" si="107"/>
        <v>0</v>
      </c>
    </row>
    <row r="877" spans="1:32">
      <c r="A877" s="17">
        <v>871</v>
      </c>
      <c r="B877" s="18" t="s">
        <v>1622</v>
      </c>
      <c r="C877" s="7" t="s">
        <v>1576</v>
      </c>
      <c r="D877" s="18" t="s">
        <v>27</v>
      </c>
      <c r="E877" s="18">
        <v>2480</v>
      </c>
      <c r="F877" s="18">
        <v>7</v>
      </c>
      <c r="G877" s="18">
        <v>0</v>
      </c>
      <c r="H877" s="18">
        <v>0</v>
      </c>
      <c r="I877" s="18">
        <f t="shared" si="101"/>
        <v>7</v>
      </c>
      <c r="J877" s="18">
        <v>0</v>
      </c>
      <c r="K877" s="66">
        <v>80</v>
      </c>
      <c r="L877" s="18">
        <v>0</v>
      </c>
      <c r="M877" s="18">
        <f t="shared" si="108"/>
        <v>0</v>
      </c>
      <c r="N877" s="66">
        <v>17</v>
      </c>
      <c r="O877" s="66">
        <v>175</v>
      </c>
      <c r="P877" s="18">
        <v>0</v>
      </c>
      <c r="Q877" s="18">
        <f t="shared" si="109"/>
        <v>0</v>
      </c>
      <c r="R877" s="66">
        <v>44</v>
      </c>
      <c r="S877" s="66">
        <v>16</v>
      </c>
      <c r="T877" s="18">
        <v>0</v>
      </c>
      <c r="U877" s="18">
        <f t="shared" si="110"/>
        <v>2480</v>
      </c>
      <c r="V877" s="66">
        <v>99</v>
      </c>
      <c r="W877" s="66">
        <v>96</v>
      </c>
      <c r="X877" s="18">
        <v>0</v>
      </c>
      <c r="Y877" s="18">
        <f t="shared" si="111"/>
        <v>2480</v>
      </c>
      <c r="Z877" s="66">
        <v>115</v>
      </c>
      <c r="AA877" s="66">
        <v>300</v>
      </c>
      <c r="AB877" s="18">
        <v>0</v>
      </c>
      <c r="AC877" s="10">
        <f t="shared" si="112"/>
        <v>0</v>
      </c>
      <c r="AE877">
        <v>7</v>
      </c>
      <c r="AF877">
        <f t="shared" si="107"/>
        <v>0</v>
      </c>
    </row>
    <row r="878" spans="1:32">
      <c r="A878" s="17">
        <v>872</v>
      </c>
      <c r="B878" s="18" t="s">
        <v>1622</v>
      </c>
      <c r="C878" s="7" t="s">
        <v>1577</v>
      </c>
      <c r="D878" s="18" t="s">
        <v>27</v>
      </c>
      <c r="E878" s="18">
        <v>6339</v>
      </c>
      <c r="F878" s="18">
        <v>19</v>
      </c>
      <c r="G878" s="18">
        <v>0</v>
      </c>
      <c r="H878" s="18">
        <v>0</v>
      </c>
      <c r="I878" s="18">
        <f t="shared" si="101"/>
        <v>19</v>
      </c>
      <c r="J878" s="18">
        <v>0</v>
      </c>
      <c r="K878" s="66">
        <v>80</v>
      </c>
      <c r="L878" s="18">
        <v>0</v>
      </c>
      <c r="M878" s="18">
        <f t="shared" si="108"/>
        <v>0</v>
      </c>
      <c r="N878" s="66">
        <v>42</v>
      </c>
      <c r="O878" s="66">
        <v>175</v>
      </c>
      <c r="P878" s="18">
        <v>0</v>
      </c>
      <c r="Q878" s="18">
        <f t="shared" si="109"/>
        <v>0</v>
      </c>
      <c r="R878" s="66">
        <v>100</v>
      </c>
      <c r="S878" s="66">
        <v>16</v>
      </c>
      <c r="T878" s="18">
        <v>0</v>
      </c>
      <c r="U878" s="18">
        <f t="shared" si="110"/>
        <v>6339</v>
      </c>
      <c r="V878" s="66">
        <v>164</v>
      </c>
      <c r="W878" s="66">
        <v>96</v>
      </c>
      <c r="X878" s="18">
        <v>0</v>
      </c>
      <c r="Y878" s="18">
        <f t="shared" si="111"/>
        <v>6339</v>
      </c>
      <c r="Z878" s="66">
        <v>392</v>
      </c>
      <c r="AA878" s="66">
        <v>300</v>
      </c>
      <c r="AB878" s="18">
        <v>0</v>
      </c>
      <c r="AC878" s="10">
        <f t="shared" si="112"/>
        <v>6339</v>
      </c>
      <c r="AE878">
        <v>19</v>
      </c>
      <c r="AF878">
        <f t="shared" si="107"/>
        <v>0</v>
      </c>
    </row>
    <row r="879" spans="1:32">
      <c r="A879" s="17">
        <v>873</v>
      </c>
      <c r="B879" s="18" t="s">
        <v>1622</v>
      </c>
      <c r="C879" s="7" t="s">
        <v>1578</v>
      </c>
      <c r="D879" s="18" t="s">
        <v>27</v>
      </c>
      <c r="E879" s="18">
        <v>8250</v>
      </c>
      <c r="F879" s="18">
        <v>19</v>
      </c>
      <c r="G879" s="18">
        <v>0</v>
      </c>
      <c r="H879" s="18">
        <v>0</v>
      </c>
      <c r="I879" s="18">
        <f t="shared" si="101"/>
        <v>19</v>
      </c>
      <c r="J879" s="18">
        <v>0</v>
      </c>
      <c r="K879" s="66">
        <v>80</v>
      </c>
      <c r="L879" s="18">
        <v>0</v>
      </c>
      <c r="M879" s="18">
        <f t="shared" si="108"/>
        <v>0</v>
      </c>
      <c r="N879" s="66">
        <v>70</v>
      </c>
      <c r="O879" s="66">
        <v>175</v>
      </c>
      <c r="P879" s="18">
        <v>0</v>
      </c>
      <c r="Q879" s="18">
        <f t="shared" si="109"/>
        <v>0</v>
      </c>
      <c r="R879" s="66">
        <v>94</v>
      </c>
      <c r="S879" s="66">
        <v>16</v>
      </c>
      <c r="T879" s="18">
        <v>0</v>
      </c>
      <c r="U879" s="18">
        <f t="shared" si="110"/>
        <v>8250</v>
      </c>
      <c r="V879" s="66">
        <v>168</v>
      </c>
      <c r="W879" s="66">
        <v>96</v>
      </c>
      <c r="X879" s="18">
        <v>0</v>
      </c>
      <c r="Y879" s="18">
        <f t="shared" si="111"/>
        <v>8250</v>
      </c>
      <c r="Z879" s="66">
        <v>244</v>
      </c>
      <c r="AA879" s="66">
        <v>300</v>
      </c>
      <c r="AB879" s="18">
        <v>0</v>
      </c>
      <c r="AC879" s="10">
        <f t="shared" si="112"/>
        <v>0</v>
      </c>
      <c r="AE879">
        <v>19</v>
      </c>
      <c r="AF879">
        <f t="shared" si="107"/>
        <v>0</v>
      </c>
    </row>
    <row r="880" spans="1:32">
      <c r="A880" s="17">
        <v>874</v>
      </c>
      <c r="B880" s="18" t="s">
        <v>1622</v>
      </c>
      <c r="C880" s="7" t="s">
        <v>1579</v>
      </c>
      <c r="D880" s="18" t="s">
        <v>27</v>
      </c>
      <c r="E880" s="18">
        <v>7004</v>
      </c>
      <c r="F880" s="18">
        <v>28</v>
      </c>
      <c r="G880" s="18">
        <v>0</v>
      </c>
      <c r="H880" s="18">
        <v>0</v>
      </c>
      <c r="I880" s="18">
        <f t="shared" si="101"/>
        <v>28</v>
      </c>
      <c r="J880" s="18">
        <v>0</v>
      </c>
      <c r="K880" s="66">
        <v>80</v>
      </c>
      <c r="L880" s="18">
        <v>0</v>
      </c>
      <c r="M880" s="18">
        <f t="shared" si="108"/>
        <v>0</v>
      </c>
      <c r="N880" s="66">
        <v>87</v>
      </c>
      <c r="O880" s="66">
        <v>175</v>
      </c>
      <c r="P880" s="18">
        <v>0</v>
      </c>
      <c r="Q880" s="18">
        <f t="shared" si="109"/>
        <v>0</v>
      </c>
      <c r="R880" s="66">
        <v>94</v>
      </c>
      <c r="S880" s="66">
        <v>16</v>
      </c>
      <c r="T880" s="18">
        <v>0</v>
      </c>
      <c r="U880" s="18">
        <f t="shared" si="110"/>
        <v>7004</v>
      </c>
      <c r="V880" s="66">
        <v>169</v>
      </c>
      <c r="W880" s="66">
        <v>96</v>
      </c>
      <c r="X880" s="18">
        <v>0</v>
      </c>
      <c r="Y880" s="18">
        <f t="shared" si="111"/>
        <v>7004</v>
      </c>
      <c r="Z880" s="66">
        <v>207</v>
      </c>
      <c r="AA880" s="66">
        <v>300</v>
      </c>
      <c r="AB880" s="18">
        <v>0</v>
      </c>
      <c r="AC880" s="10">
        <f t="shared" si="112"/>
        <v>0</v>
      </c>
      <c r="AE880">
        <v>28</v>
      </c>
      <c r="AF880">
        <f t="shared" si="107"/>
        <v>0</v>
      </c>
    </row>
    <row r="881" spans="1:32">
      <c r="A881" s="17">
        <v>875</v>
      </c>
      <c r="B881" s="18" t="s">
        <v>1622</v>
      </c>
      <c r="C881" s="7" t="s">
        <v>1580</v>
      </c>
      <c r="D881" s="18" t="s">
        <v>27</v>
      </c>
      <c r="E881" s="18">
        <v>4457</v>
      </c>
      <c r="F881" s="18">
        <v>13</v>
      </c>
      <c r="G881" s="18">
        <v>0</v>
      </c>
      <c r="H881" s="18">
        <v>0</v>
      </c>
      <c r="I881" s="18">
        <f t="shared" si="101"/>
        <v>13</v>
      </c>
      <c r="J881" s="18">
        <v>0</v>
      </c>
      <c r="K881" s="66">
        <v>80</v>
      </c>
      <c r="L881" s="18">
        <v>0</v>
      </c>
      <c r="M881" s="18">
        <f t="shared" si="108"/>
        <v>0</v>
      </c>
      <c r="N881" s="66">
        <v>50</v>
      </c>
      <c r="O881" s="66">
        <v>175</v>
      </c>
      <c r="P881" s="18">
        <v>0</v>
      </c>
      <c r="Q881" s="18">
        <f t="shared" si="109"/>
        <v>0</v>
      </c>
      <c r="R881" s="66">
        <v>84</v>
      </c>
      <c r="S881" s="66">
        <v>16</v>
      </c>
      <c r="T881" s="18">
        <v>0</v>
      </c>
      <c r="U881" s="18">
        <f t="shared" si="110"/>
        <v>4457</v>
      </c>
      <c r="V881" s="66">
        <v>171</v>
      </c>
      <c r="W881" s="66">
        <v>96</v>
      </c>
      <c r="X881" s="18">
        <v>0</v>
      </c>
      <c r="Y881" s="18">
        <f t="shared" si="111"/>
        <v>4457</v>
      </c>
      <c r="Z881" s="66">
        <v>160</v>
      </c>
      <c r="AA881" s="66">
        <v>300</v>
      </c>
      <c r="AB881" s="18">
        <v>0</v>
      </c>
      <c r="AC881" s="10">
        <f t="shared" si="112"/>
        <v>0</v>
      </c>
      <c r="AE881">
        <v>13</v>
      </c>
      <c r="AF881">
        <f t="shared" si="107"/>
        <v>0</v>
      </c>
    </row>
    <row r="882" spans="1:32">
      <c r="A882" s="17">
        <v>876</v>
      </c>
      <c r="B882" s="18" t="s">
        <v>1622</v>
      </c>
      <c r="C882" s="7" t="s">
        <v>1581</v>
      </c>
      <c r="D882" s="18" t="s">
        <v>27</v>
      </c>
      <c r="E882" s="18">
        <v>4809</v>
      </c>
      <c r="F882" s="18">
        <v>21</v>
      </c>
      <c r="G882" s="18">
        <v>0</v>
      </c>
      <c r="H882" s="18">
        <v>0</v>
      </c>
      <c r="I882" s="18">
        <f t="shared" si="101"/>
        <v>21</v>
      </c>
      <c r="J882" s="18">
        <v>0</v>
      </c>
      <c r="K882" s="66">
        <v>80</v>
      </c>
      <c r="L882" s="18">
        <v>0</v>
      </c>
      <c r="M882" s="18">
        <f t="shared" si="108"/>
        <v>0</v>
      </c>
      <c r="N882" s="66">
        <v>65</v>
      </c>
      <c r="O882" s="66">
        <v>175</v>
      </c>
      <c r="P882" s="18">
        <v>0</v>
      </c>
      <c r="Q882" s="18">
        <f t="shared" si="109"/>
        <v>0</v>
      </c>
      <c r="R882" s="66">
        <v>82</v>
      </c>
      <c r="S882" s="66">
        <v>16</v>
      </c>
      <c r="T882" s="18">
        <v>0</v>
      </c>
      <c r="U882" s="18">
        <f t="shared" si="110"/>
        <v>4809</v>
      </c>
      <c r="V882" s="66">
        <v>157</v>
      </c>
      <c r="W882" s="66">
        <v>96</v>
      </c>
      <c r="X882" s="18">
        <v>0</v>
      </c>
      <c r="Y882" s="18">
        <f t="shared" si="111"/>
        <v>4809</v>
      </c>
      <c r="Z882" s="66">
        <v>132</v>
      </c>
      <c r="AA882" s="66">
        <v>300</v>
      </c>
      <c r="AB882" s="18">
        <v>0</v>
      </c>
      <c r="AC882" s="10">
        <f t="shared" si="112"/>
        <v>0</v>
      </c>
      <c r="AE882">
        <v>21</v>
      </c>
      <c r="AF882">
        <f t="shared" si="107"/>
        <v>0</v>
      </c>
    </row>
    <row r="883" spans="1:32">
      <c r="A883" s="17">
        <v>877</v>
      </c>
      <c r="B883" s="18" t="s">
        <v>1622</v>
      </c>
      <c r="C883" s="7" t="s">
        <v>1190</v>
      </c>
      <c r="D883" s="18" t="s">
        <v>27</v>
      </c>
      <c r="E883" s="18">
        <v>6017</v>
      </c>
      <c r="F883" s="18">
        <v>16</v>
      </c>
      <c r="G883" s="18">
        <v>0</v>
      </c>
      <c r="H883" s="18">
        <v>0</v>
      </c>
      <c r="I883" s="18">
        <f t="shared" si="101"/>
        <v>16</v>
      </c>
      <c r="J883" s="18">
        <v>0</v>
      </c>
      <c r="K883" s="66">
        <v>80</v>
      </c>
      <c r="L883" s="18">
        <v>0</v>
      </c>
      <c r="M883" s="18">
        <f t="shared" si="108"/>
        <v>0</v>
      </c>
      <c r="N883" s="66">
        <v>50</v>
      </c>
      <c r="O883" s="66">
        <v>175</v>
      </c>
      <c r="P883" s="18">
        <v>0</v>
      </c>
      <c r="Q883" s="18">
        <f t="shared" si="109"/>
        <v>0</v>
      </c>
      <c r="R883" s="66">
        <v>74</v>
      </c>
      <c r="S883" s="66">
        <v>16</v>
      </c>
      <c r="T883" s="18">
        <v>0</v>
      </c>
      <c r="U883" s="18">
        <f t="shared" si="110"/>
        <v>6017</v>
      </c>
      <c r="V883" s="66">
        <v>144</v>
      </c>
      <c r="W883" s="66">
        <v>96</v>
      </c>
      <c r="X883" s="18">
        <v>0</v>
      </c>
      <c r="Y883" s="18">
        <f t="shared" si="111"/>
        <v>6017</v>
      </c>
      <c r="Z883" s="66">
        <v>121</v>
      </c>
      <c r="AA883" s="66">
        <v>300</v>
      </c>
      <c r="AB883" s="18">
        <v>0</v>
      </c>
      <c r="AC883" s="10">
        <f t="shared" si="112"/>
        <v>0</v>
      </c>
      <c r="AE883">
        <v>16</v>
      </c>
      <c r="AF883">
        <f t="shared" si="107"/>
        <v>0</v>
      </c>
    </row>
    <row r="884" spans="1:32">
      <c r="A884" s="17">
        <v>878</v>
      </c>
      <c r="B884" s="18" t="s">
        <v>1622</v>
      </c>
      <c r="C884" s="7" t="s">
        <v>1582</v>
      </c>
      <c r="D884" s="18" t="s">
        <v>27</v>
      </c>
      <c r="E884" s="18">
        <v>6427</v>
      </c>
      <c r="F884" s="18">
        <v>26</v>
      </c>
      <c r="G884" s="18">
        <v>0</v>
      </c>
      <c r="H884" s="18">
        <v>0</v>
      </c>
      <c r="I884" s="18">
        <f t="shared" si="101"/>
        <v>26</v>
      </c>
      <c r="J884" s="18">
        <v>0</v>
      </c>
      <c r="K884" s="66">
        <v>80</v>
      </c>
      <c r="L884" s="18">
        <v>0</v>
      </c>
      <c r="M884" s="18">
        <f t="shared" si="108"/>
        <v>0</v>
      </c>
      <c r="N884" s="66">
        <v>96</v>
      </c>
      <c r="O884" s="66">
        <v>175</v>
      </c>
      <c r="P884" s="18">
        <v>0</v>
      </c>
      <c r="Q884" s="18">
        <f t="shared" si="109"/>
        <v>0</v>
      </c>
      <c r="R884" s="66">
        <v>47</v>
      </c>
      <c r="S884" s="66">
        <v>16</v>
      </c>
      <c r="T884" s="18">
        <v>0</v>
      </c>
      <c r="U884" s="18">
        <f t="shared" si="110"/>
        <v>6427</v>
      </c>
      <c r="V884" s="66">
        <v>109</v>
      </c>
      <c r="W884" s="66">
        <v>96</v>
      </c>
      <c r="X884" s="18">
        <v>0</v>
      </c>
      <c r="Y884" s="18">
        <f t="shared" si="111"/>
        <v>6427</v>
      </c>
      <c r="Z884" s="66">
        <v>327</v>
      </c>
      <c r="AA884" s="66">
        <v>300</v>
      </c>
      <c r="AB884" s="18">
        <v>0</v>
      </c>
      <c r="AC884" s="10">
        <f t="shared" si="112"/>
        <v>6427</v>
      </c>
      <c r="AE884">
        <v>26</v>
      </c>
      <c r="AF884">
        <f t="shared" si="107"/>
        <v>0</v>
      </c>
    </row>
    <row r="885" spans="1:32">
      <c r="A885" s="17">
        <v>879</v>
      </c>
      <c r="B885" s="18" t="s">
        <v>1622</v>
      </c>
      <c r="C885" s="7" t="s">
        <v>1583</v>
      </c>
      <c r="D885" s="18" t="s">
        <v>27</v>
      </c>
      <c r="E885" s="18">
        <v>4811</v>
      </c>
      <c r="F885" s="18">
        <v>24</v>
      </c>
      <c r="G885" s="18">
        <v>0</v>
      </c>
      <c r="H885" s="18">
        <v>0</v>
      </c>
      <c r="I885" s="18">
        <f t="shared" si="101"/>
        <v>24</v>
      </c>
      <c r="J885" s="18">
        <v>0</v>
      </c>
      <c r="K885" s="66">
        <v>80</v>
      </c>
      <c r="L885" s="18">
        <v>0</v>
      </c>
      <c r="M885" s="18">
        <f t="shared" si="108"/>
        <v>0</v>
      </c>
      <c r="N885" s="66">
        <v>65</v>
      </c>
      <c r="O885" s="66">
        <v>175</v>
      </c>
      <c r="P885" s="18">
        <v>0</v>
      </c>
      <c r="Q885" s="18">
        <f t="shared" si="109"/>
        <v>0</v>
      </c>
      <c r="R885" s="66">
        <v>44</v>
      </c>
      <c r="S885" s="66">
        <v>16</v>
      </c>
      <c r="T885" s="18">
        <v>0</v>
      </c>
      <c r="U885" s="18">
        <f t="shared" si="110"/>
        <v>4811</v>
      </c>
      <c r="V885" s="66">
        <v>125</v>
      </c>
      <c r="W885" s="66">
        <v>96</v>
      </c>
      <c r="X885" s="18">
        <v>0</v>
      </c>
      <c r="Y885" s="18">
        <f t="shared" si="111"/>
        <v>4811</v>
      </c>
      <c r="Z885" s="66">
        <v>252</v>
      </c>
      <c r="AA885" s="66">
        <v>300</v>
      </c>
      <c r="AB885" s="18">
        <v>0</v>
      </c>
      <c r="AC885" s="10">
        <f t="shared" si="112"/>
        <v>0</v>
      </c>
      <c r="AE885">
        <v>24</v>
      </c>
      <c r="AF885">
        <f t="shared" si="107"/>
        <v>0</v>
      </c>
    </row>
    <row r="886" spans="1:32">
      <c r="A886" s="17">
        <v>880</v>
      </c>
      <c r="B886" s="18" t="s">
        <v>1622</v>
      </c>
      <c r="C886" s="7" t="s">
        <v>1584</v>
      </c>
      <c r="D886" s="18" t="s">
        <v>27</v>
      </c>
      <c r="E886" s="18">
        <v>4159</v>
      </c>
      <c r="F886" s="18">
        <v>11</v>
      </c>
      <c r="G886" s="18">
        <v>0</v>
      </c>
      <c r="H886" s="18">
        <v>0</v>
      </c>
      <c r="I886" s="18">
        <f t="shared" si="101"/>
        <v>11</v>
      </c>
      <c r="J886" s="18">
        <v>0</v>
      </c>
      <c r="K886" s="66">
        <v>80</v>
      </c>
      <c r="L886" s="18">
        <v>0</v>
      </c>
      <c r="M886" s="18">
        <f t="shared" si="108"/>
        <v>0</v>
      </c>
      <c r="N886" s="66">
        <v>55</v>
      </c>
      <c r="O886" s="66">
        <v>175</v>
      </c>
      <c r="P886" s="18">
        <v>0</v>
      </c>
      <c r="Q886" s="18">
        <f t="shared" si="109"/>
        <v>0</v>
      </c>
      <c r="R886" s="66">
        <v>39</v>
      </c>
      <c r="S886" s="66">
        <v>16</v>
      </c>
      <c r="T886" s="18">
        <v>0</v>
      </c>
      <c r="U886" s="18">
        <f t="shared" si="110"/>
        <v>4159</v>
      </c>
      <c r="V886" s="66">
        <v>124</v>
      </c>
      <c r="W886" s="66">
        <v>96</v>
      </c>
      <c r="X886" s="18">
        <v>0</v>
      </c>
      <c r="Y886" s="18">
        <f t="shared" si="111"/>
        <v>4159</v>
      </c>
      <c r="Z886" s="66">
        <v>127</v>
      </c>
      <c r="AA886" s="66">
        <v>300</v>
      </c>
      <c r="AB886" s="18">
        <v>0</v>
      </c>
      <c r="AC886" s="10">
        <f t="shared" si="112"/>
        <v>0</v>
      </c>
      <c r="AE886">
        <v>11</v>
      </c>
      <c r="AF886">
        <f t="shared" si="107"/>
        <v>0</v>
      </c>
    </row>
    <row r="887" spans="1:32" ht="15.75" thickBot="1">
      <c r="A887" s="21">
        <v>881</v>
      </c>
      <c r="B887" s="22" t="s">
        <v>1622</v>
      </c>
      <c r="C887" s="8" t="s">
        <v>1585</v>
      </c>
      <c r="D887" s="22" t="s">
        <v>27</v>
      </c>
      <c r="E887" s="22">
        <v>4776</v>
      </c>
      <c r="F887" s="22">
        <v>8</v>
      </c>
      <c r="G887" s="22">
        <v>0</v>
      </c>
      <c r="H887" s="22">
        <v>0</v>
      </c>
      <c r="I887" s="22">
        <f t="shared" si="101"/>
        <v>8</v>
      </c>
      <c r="J887" s="22">
        <v>0</v>
      </c>
      <c r="K887" s="91">
        <v>80</v>
      </c>
      <c r="L887" s="22">
        <v>0</v>
      </c>
      <c r="M887" s="22">
        <f t="shared" si="108"/>
        <v>0</v>
      </c>
      <c r="N887" s="91">
        <v>17</v>
      </c>
      <c r="O887" s="91">
        <v>175</v>
      </c>
      <c r="P887" s="22">
        <v>0</v>
      </c>
      <c r="Q887" s="22">
        <f t="shared" si="109"/>
        <v>0</v>
      </c>
      <c r="R887" s="91">
        <v>15</v>
      </c>
      <c r="S887" s="91">
        <v>16</v>
      </c>
      <c r="T887" s="22">
        <v>0</v>
      </c>
      <c r="U887" s="22">
        <f t="shared" si="110"/>
        <v>0</v>
      </c>
      <c r="V887" s="91">
        <v>50</v>
      </c>
      <c r="W887" s="91">
        <v>96</v>
      </c>
      <c r="X887" s="22">
        <v>0</v>
      </c>
      <c r="Y887" s="22">
        <f t="shared" si="111"/>
        <v>0</v>
      </c>
      <c r="Z887" s="91">
        <v>432</v>
      </c>
      <c r="AA887" s="91">
        <v>300</v>
      </c>
      <c r="AB887" s="22">
        <v>0</v>
      </c>
      <c r="AC887" s="11">
        <f t="shared" si="112"/>
        <v>4776</v>
      </c>
      <c r="AE887">
        <v>8</v>
      </c>
      <c r="AF887">
        <f t="shared" si="107"/>
        <v>0</v>
      </c>
    </row>
    <row r="888" spans="1:32" ht="15.75" thickBot="1">
      <c r="A888" s="100"/>
      <c r="B888" s="96"/>
      <c r="C888" s="96"/>
      <c r="D888" s="96"/>
      <c r="E888" s="96">
        <f t="shared" ref="E888:J888" si="113">SUM(E7:E887)</f>
        <v>4395074</v>
      </c>
      <c r="F888" s="96">
        <f t="shared" si="113"/>
        <v>37331</v>
      </c>
      <c r="G888" s="96">
        <f t="shared" si="113"/>
        <v>0</v>
      </c>
      <c r="H888" s="96">
        <f t="shared" si="113"/>
        <v>0</v>
      </c>
      <c r="I888" s="96">
        <f t="shared" si="113"/>
        <v>37227</v>
      </c>
      <c r="J888" s="96">
        <f t="shared" si="113"/>
        <v>104</v>
      </c>
      <c r="K888" s="96"/>
      <c r="L888" s="96">
        <f>SUM(L7:L887)</f>
        <v>0</v>
      </c>
      <c r="M888" s="96">
        <f>SUM(M7:M887)</f>
        <v>484282</v>
      </c>
      <c r="N888" s="96">
        <f>SUM(N7:N887)</f>
        <v>45181</v>
      </c>
      <c r="O888" s="101"/>
      <c r="P888" s="96">
        <f>SUM(P7:P887)</f>
        <v>0</v>
      </c>
      <c r="Q888" s="96">
        <f>SUM(Q7:Q887)</f>
        <v>239326</v>
      </c>
      <c r="R888" s="96">
        <f>SUM(R7:R887)</f>
        <v>42182</v>
      </c>
      <c r="S888" s="101"/>
      <c r="T888" s="96">
        <f>SUM(T7:T887)</f>
        <v>0</v>
      </c>
      <c r="U888" s="96">
        <f>SUM(U7:U887)</f>
        <v>2995672</v>
      </c>
      <c r="V888" s="102">
        <f>SUM(V7:V887)</f>
        <v>77515.427083333285</v>
      </c>
      <c r="W888" s="101"/>
      <c r="X888" s="96">
        <f>SUM(X7:X887)</f>
        <v>0</v>
      </c>
      <c r="Y888" s="96">
        <f>SUM(Y7:Y887)</f>
        <v>1691086</v>
      </c>
      <c r="Z888" s="96">
        <f>SUM(Z7:Z887)</f>
        <v>274627</v>
      </c>
      <c r="AA888" s="101"/>
      <c r="AB888" s="96">
        <f>SUM(AB7:AB887)</f>
        <v>0</v>
      </c>
      <c r="AC888" s="96">
        <f>SUM(AC7:AC887)</f>
        <v>2169534</v>
      </c>
    </row>
    <row r="890" spans="1:32" ht="15.75" thickBot="1"/>
    <row r="891" spans="1:32" ht="15.75" thickBot="1">
      <c r="E891" s="30">
        <v>4395074</v>
      </c>
    </row>
    <row r="892" spans="1:32">
      <c r="E892" s="77">
        <f>E891-E888</f>
        <v>0</v>
      </c>
    </row>
    <row r="894" spans="1:32">
      <c r="E894" s="77">
        <f>E888+'Standards (Urban)'!E540+'Standards (11-KV)'!E296+'Standards (132-KV)'!D17</f>
        <v>7181724</v>
      </c>
    </row>
    <row r="895" spans="1:32">
      <c r="E895" s="18">
        <v>7181824</v>
      </c>
    </row>
    <row r="896" spans="1:32">
      <c r="E896" s="77">
        <f>E895-E894</f>
        <v>100</v>
      </c>
    </row>
  </sheetData>
  <mergeCells count="28">
    <mergeCell ref="P5:P6"/>
    <mergeCell ref="F5:F6"/>
    <mergeCell ref="B4:B6"/>
    <mergeCell ref="A4:A6"/>
    <mergeCell ref="C4:C6"/>
    <mergeCell ref="D5:D6"/>
    <mergeCell ref="E5:E6"/>
    <mergeCell ref="K5:K6"/>
    <mergeCell ref="L5:L6"/>
    <mergeCell ref="M5:M6"/>
    <mergeCell ref="N5:N6"/>
    <mergeCell ref="O5:O6"/>
    <mergeCell ref="C2:O2"/>
    <mergeCell ref="AC5:AC6"/>
    <mergeCell ref="G6:H6"/>
    <mergeCell ref="I6:J6"/>
    <mergeCell ref="W5:W6"/>
    <mergeCell ref="X5:X6"/>
    <mergeCell ref="Y5:Y6"/>
    <mergeCell ref="Z5:Z6"/>
    <mergeCell ref="AA5:AA6"/>
    <mergeCell ref="AB5:AB6"/>
    <mergeCell ref="Q5:Q6"/>
    <mergeCell ref="R5:R6"/>
    <mergeCell ref="S5:S6"/>
    <mergeCell ref="T5:T6"/>
    <mergeCell ref="U5:U6"/>
    <mergeCell ref="V5:V6"/>
  </mergeCells>
  <pageMargins left="0.7" right="0.7" top="0.75" bottom="0.75" header="0.3" footer="0.3"/>
  <pageSetup paperSize="9" scale="77" orientation="landscape" r:id="rId1"/>
  <colBreaks count="2" manualBreakCount="2">
    <brk id="16" max="1048575" man="1"/>
    <brk id="2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zoomScaleNormal="100" zoomScaleSheetLayoutView="100" workbookViewId="0">
      <selection activeCell="B5" sqref="B5:B6"/>
    </sheetView>
  </sheetViews>
  <sheetFormatPr defaultRowHeight="15"/>
  <cols>
    <col min="1" max="1" width="5.5703125" customWidth="1"/>
    <col min="2" max="2" width="28.5703125" customWidth="1"/>
    <col min="3" max="3" width="7.5703125" customWidth="1"/>
    <col min="4" max="4" width="9.85546875" bestFit="1" customWidth="1"/>
    <col min="5" max="9" width="9.28515625" bestFit="1" customWidth="1"/>
    <col min="10" max="10" width="12.5703125" customWidth="1"/>
    <col min="11" max="11" width="11.85546875" customWidth="1"/>
  </cols>
  <sheetData>
    <row r="1" spans="1:11" ht="107.25" customHeight="1">
      <c r="A1" s="370" t="s">
        <v>19</v>
      </c>
      <c r="B1" s="370"/>
      <c r="C1" s="370"/>
      <c r="D1" s="370"/>
      <c r="E1" s="370"/>
      <c r="F1" s="370"/>
      <c r="G1" s="370"/>
      <c r="H1" s="370"/>
      <c r="I1" s="370"/>
      <c r="J1" s="370"/>
      <c r="K1" s="370"/>
    </row>
    <row r="2" spans="1:11" ht="18.75">
      <c r="A2" s="371" t="s">
        <v>1813</v>
      </c>
      <c r="B2" s="371"/>
      <c r="C2" s="371"/>
      <c r="D2" s="371"/>
      <c r="E2" s="371"/>
      <c r="F2" s="371"/>
      <c r="G2" s="371"/>
      <c r="H2" s="371"/>
      <c r="I2" s="371"/>
      <c r="J2" s="371"/>
      <c r="K2" s="371"/>
    </row>
    <row r="3" spans="1:11" ht="18.75">
      <c r="A3" s="371" t="s">
        <v>1922</v>
      </c>
      <c r="B3" s="371"/>
      <c r="C3" s="371"/>
      <c r="D3" s="371"/>
      <c r="E3" s="371"/>
      <c r="F3" s="371"/>
      <c r="G3" s="371"/>
      <c r="H3" s="371"/>
      <c r="I3" s="371"/>
      <c r="J3" s="371"/>
      <c r="K3" s="371"/>
    </row>
    <row r="4" spans="1:11" ht="15.75" thickBot="1"/>
    <row r="5" spans="1:11" ht="30" customHeight="1" thickBot="1">
      <c r="A5" s="372" t="s">
        <v>0</v>
      </c>
      <c r="B5" s="374" t="s">
        <v>1924</v>
      </c>
      <c r="C5" s="376" t="s">
        <v>2</v>
      </c>
      <c r="D5" s="1" t="s">
        <v>10</v>
      </c>
      <c r="E5" s="2" t="s">
        <v>11</v>
      </c>
      <c r="F5" s="2" t="s">
        <v>18</v>
      </c>
      <c r="G5" s="2" t="s">
        <v>12</v>
      </c>
      <c r="H5" s="2" t="s">
        <v>13</v>
      </c>
      <c r="I5" s="2" t="s">
        <v>14</v>
      </c>
      <c r="J5" s="2" t="s">
        <v>15</v>
      </c>
      <c r="K5" s="3" t="s">
        <v>16</v>
      </c>
    </row>
    <row r="6" spans="1:11" ht="137.25" customHeight="1" thickBot="1">
      <c r="A6" s="373"/>
      <c r="B6" s="375"/>
      <c r="C6" s="377"/>
      <c r="D6" s="5" t="s">
        <v>3</v>
      </c>
      <c r="E6" s="5" t="s">
        <v>17</v>
      </c>
      <c r="F6" s="5" t="s">
        <v>4</v>
      </c>
      <c r="G6" s="5" t="s">
        <v>5</v>
      </c>
      <c r="H6" s="5" t="s">
        <v>6</v>
      </c>
      <c r="I6" s="5" t="s">
        <v>7</v>
      </c>
      <c r="J6" s="5" t="s">
        <v>8</v>
      </c>
      <c r="K6" s="13" t="s">
        <v>9</v>
      </c>
    </row>
    <row r="7" spans="1:11" ht="23.25" customHeight="1">
      <c r="A7" s="365">
        <v>1</v>
      </c>
      <c r="B7" s="52" t="s">
        <v>1921</v>
      </c>
      <c r="C7" s="14" t="s">
        <v>1612</v>
      </c>
      <c r="D7" s="14">
        <v>1</v>
      </c>
      <c r="E7" s="14">
        <v>0</v>
      </c>
      <c r="F7" s="52">
        <v>0</v>
      </c>
      <c r="G7" s="14">
        <v>0</v>
      </c>
      <c r="H7" s="52">
        <v>0</v>
      </c>
      <c r="I7" s="14">
        <v>0</v>
      </c>
      <c r="J7" s="366">
        <v>0</v>
      </c>
      <c r="K7" s="367">
        <v>0</v>
      </c>
    </row>
  </sheetData>
  <mergeCells count="6">
    <mergeCell ref="A1:K1"/>
    <mergeCell ref="A2:K2"/>
    <mergeCell ref="A3:K3"/>
    <mergeCell ref="A5:A6"/>
    <mergeCell ref="B5:B6"/>
    <mergeCell ref="C5:C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5</vt:i4>
      </vt:variant>
    </vt:vector>
  </HeadingPairs>
  <TitlesOfParts>
    <vt:vector size="28" baseType="lpstr">
      <vt:lpstr>Abstract (132-KV)</vt:lpstr>
      <vt:lpstr>Standards (132-KV)</vt:lpstr>
      <vt:lpstr>Abstract (11-KV)</vt:lpstr>
      <vt:lpstr>Standards (11-KV)</vt:lpstr>
      <vt:lpstr>Abstract (Urban)</vt:lpstr>
      <vt:lpstr>Standards (Urban)</vt:lpstr>
      <vt:lpstr>Abstract (Rural)</vt:lpstr>
      <vt:lpstr>Standards (Rural)</vt:lpstr>
      <vt:lpstr>220KV</vt:lpstr>
      <vt:lpstr>Form1</vt:lpstr>
      <vt:lpstr>Form2</vt:lpstr>
      <vt:lpstr>Form3</vt:lpstr>
      <vt:lpstr>Form4</vt:lpstr>
      <vt:lpstr>Form5</vt:lpstr>
      <vt:lpstr>Form6</vt:lpstr>
      <vt:lpstr>Form7</vt:lpstr>
      <vt:lpstr>Form8</vt:lpstr>
      <vt:lpstr>Form9</vt:lpstr>
      <vt:lpstr>Form9 DA</vt:lpstr>
      <vt:lpstr>Form10</vt:lpstr>
      <vt:lpstr>Form11</vt:lpstr>
      <vt:lpstr>Billing</vt:lpstr>
      <vt:lpstr>T&amp;D</vt:lpstr>
      <vt:lpstr>Billing!Print_Area</vt:lpstr>
      <vt:lpstr>Form1!Print_Area</vt:lpstr>
      <vt:lpstr>Form2!Print_Area</vt:lpstr>
      <vt:lpstr>Form4!Print_Area</vt:lpstr>
      <vt:lpstr>'T&amp;D'!Print_Area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c:creator>
  <cp:lastModifiedBy>khurram</cp:lastModifiedBy>
  <cp:lastPrinted>2022-10-10T07:57:59Z</cp:lastPrinted>
  <dcterms:created xsi:type="dcterms:W3CDTF">2022-09-07T05:30:03Z</dcterms:created>
  <dcterms:modified xsi:type="dcterms:W3CDTF">2022-11-22T06:22:43Z</dcterms:modified>
</cp:coreProperties>
</file>