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Billing" sheetId="2" r:id="rId1"/>
    <sheet name="T&amp;D" sheetId="1" r:id="rId2"/>
  </sheets>
  <calcPr calcId="144525"/>
</workbook>
</file>

<file path=xl/calcChain.xml><?xml version="1.0" encoding="utf-8"?>
<calcChain xmlns="http://schemas.openxmlformats.org/spreadsheetml/2006/main">
  <c r="F18" i="2" l="1"/>
  <c r="I18" i="2" s="1"/>
  <c r="E18" i="2"/>
  <c r="H18" i="2" s="1"/>
  <c r="D18" i="2"/>
  <c r="C18" i="2"/>
  <c r="B18" i="2"/>
  <c r="J17" i="2"/>
  <c r="I17" i="2"/>
  <c r="H17" i="2"/>
  <c r="J16" i="2"/>
  <c r="I16" i="2"/>
  <c r="H16" i="2"/>
  <c r="J15" i="2"/>
  <c r="I15" i="2"/>
  <c r="H15" i="2"/>
  <c r="J14" i="2"/>
  <c r="I14" i="2"/>
  <c r="H14" i="2"/>
  <c r="I13" i="2"/>
  <c r="H13" i="2"/>
  <c r="G13" i="2"/>
  <c r="J13" i="2" s="1"/>
  <c r="I12" i="2"/>
  <c r="H12" i="2"/>
  <c r="G12" i="2"/>
  <c r="J12" i="2" s="1"/>
  <c r="I11" i="2"/>
  <c r="H11" i="2"/>
  <c r="G11" i="2"/>
  <c r="J11" i="2" s="1"/>
  <c r="I10" i="2"/>
  <c r="H10" i="2"/>
  <c r="G10" i="2"/>
  <c r="J10" i="2" s="1"/>
  <c r="I9" i="2"/>
  <c r="H9" i="2"/>
  <c r="G9" i="2"/>
  <c r="J9" i="2" s="1"/>
  <c r="I8" i="2"/>
  <c r="H8" i="2"/>
  <c r="G8" i="2"/>
  <c r="J8" i="2" s="1"/>
  <c r="I7" i="2"/>
  <c r="H7" i="2"/>
  <c r="G7" i="2"/>
  <c r="J7" i="2" s="1"/>
  <c r="I6" i="2"/>
  <c r="H6" i="2"/>
  <c r="G6" i="2"/>
  <c r="G18" i="2" s="1"/>
  <c r="J18" i="2" s="1"/>
  <c r="H27" i="1"/>
  <c r="I27" i="1" s="1"/>
  <c r="D27" i="1"/>
  <c r="E27" i="1" s="1"/>
  <c r="H25" i="1"/>
  <c r="I25" i="1" s="1"/>
  <c r="D25" i="1"/>
  <c r="E25" i="1" s="1"/>
  <c r="H23" i="1"/>
  <c r="I23" i="1" s="1"/>
  <c r="D23" i="1"/>
  <c r="E23" i="1" s="1"/>
  <c r="H21" i="1"/>
  <c r="I21" i="1" s="1"/>
  <c r="D21" i="1"/>
  <c r="E21" i="1" s="1"/>
  <c r="H19" i="1"/>
  <c r="I19" i="1" s="1"/>
  <c r="D19" i="1"/>
  <c r="E19" i="1" s="1"/>
  <c r="H17" i="1"/>
  <c r="I17" i="1" s="1"/>
  <c r="D17" i="1"/>
  <c r="E17" i="1" s="1"/>
  <c r="H15" i="1"/>
  <c r="I15" i="1" s="1"/>
  <c r="D15" i="1"/>
  <c r="E15" i="1" s="1"/>
  <c r="J15" i="1" s="1"/>
  <c r="H13" i="1"/>
  <c r="I13" i="1" s="1"/>
  <c r="D13" i="1"/>
  <c r="E13" i="1" s="1"/>
  <c r="J13" i="1" s="1"/>
  <c r="H11" i="1"/>
  <c r="I11" i="1" s="1"/>
  <c r="D11" i="1"/>
  <c r="E11" i="1" s="1"/>
  <c r="J11" i="1" s="1"/>
  <c r="H9" i="1"/>
  <c r="I9" i="1" s="1"/>
  <c r="D9" i="1"/>
  <c r="E9" i="1" s="1"/>
  <c r="J9" i="1" s="1"/>
  <c r="G8" i="1"/>
  <c r="G10" i="1" s="1"/>
  <c r="G12" i="1" s="1"/>
  <c r="G14" i="1" s="1"/>
  <c r="G16" i="1" s="1"/>
  <c r="G18" i="1" s="1"/>
  <c r="G20" i="1" s="1"/>
  <c r="G22" i="1" s="1"/>
  <c r="G24" i="1" s="1"/>
  <c r="G26" i="1" s="1"/>
  <c r="G28" i="1" s="1"/>
  <c r="F8" i="1"/>
  <c r="F10" i="1" s="1"/>
  <c r="C8" i="1"/>
  <c r="C10" i="1" s="1"/>
  <c r="C12" i="1" s="1"/>
  <c r="C14" i="1" s="1"/>
  <c r="C16" i="1" s="1"/>
  <c r="C18" i="1" s="1"/>
  <c r="C20" i="1" s="1"/>
  <c r="C22" i="1" s="1"/>
  <c r="C24" i="1" s="1"/>
  <c r="C26" i="1" s="1"/>
  <c r="C28" i="1" s="1"/>
  <c r="B8" i="1"/>
  <c r="B10" i="1" s="1"/>
  <c r="H7" i="1"/>
  <c r="I7" i="1" s="1"/>
  <c r="D7" i="1"/>
  <c r="E7" i="1" s="1"/>
  <c r="J7" i="1" s="1"/>
  <c r="I6" i="1"/>
  <c r="H6" i="1"/>
  <c r="E6" i="1"/>
  <c r="J6" i="1" s="1"/>
  <c r="D6" i="1"/>
  <c r="J6" i="2" l="1"/>
  <c r="J17" i="1"/>
  <c r="J19" i="1"/>
  <c r="J21" i="1"/>
  <c r="J23" i="1"/>
  <c r="J25" i="1"/>
  <c r="J27" i="1"/>
  <c r="B12" i="1"/>
  <c r="D10" i="1"/>
  <c r="E10" i="1" s="1"/>
  <c r="F12" i="1"/>
  <c r="H10" i="1"/>
  <c r="I10" i="1" s="1"/>
  <c r="D8" i="1"/>
  <c r="E8" i="1" s="1"/>
  <c r="H8" i="1"/>
  <c r="I8" i="1" s="1"/>
  <c r="J10" i="1" l="1"/>
  <c r="J8" i="1"/>
  <c r="F14" i="1"/>
  <c r="H12" i="1"/>
  <c r="I12" i="1" s="1"/>
  <c r="B14" i="1"/>
  <c r="D12" i="1"/>
  <c r="E12" i="1" s="1"/>
  <c r="J12" i="1" s="1"/>
  <c r="B16" i="1" l="1"/>
  <c r="D14" i="1"/>
  <c r="E14" i="1" s="1"/>
  <c r="F16" i="1"/>
  <c r="H14" i="1"/>
  <c r="I14" i="1" s="1"/>
  <c r="J14" i="1" l="1"/>
  <c r="F18" i="1"/>
  <c r="H16" i="1"/>
  <c r="I16" i="1" s="1"/>
  <c r="B18" i="1"/>
  <c r="D16" i="1"/>
  <c r="E16" i="1" s="1"/>
  <c r="J16" i="1" s="1"/>
  <c r="B20" i="1" l="1"/>
  <c r="D18" i="1"/>
  <c r="E18" i="1" s="1"/>
  <c r="F20" i="1"/>
  <c r="H18" i="1"/>
  <c r="I18" i="1" s="1"/>
  <c r="J18" i="1" l="1"/>
  <c r="F22" i="1"/>
  <c r="H20" i="1"/>
  <c r="I20" i="1" s="1"/>
  <c r="B22" i="1"/>
  <c r="D20" i="1"/>
  <c r="E20" i="1" s="1"/>
  <c r="J20" i="1" s="1"/>
  <c r="B24" i="1" l="1"/>
  <c r="D22" i="1"/>
  <c r="E22" i="1" s="1"/>
  <c r="F24" i="1"/>
  <c r="H22" i="1"/>
  <c r="I22" i="1" s="1"/>
  <c r="J22" i="1" l="1"/>
  <c r="F26" i="1"/>
  <c r="H24" i="1"/>
  <c r="I24" i="1" s="1"/>
  <c r="B26" i="1"/>
  <c r="D24" i="1"/>
  <c r="E24" i="1" s="1"/>
  <c r="J24" i="1" s="1"/>
  <c r="B28" i="1" l="1"/>
  <c r="D28" i="1" s="1"/>
  <c r="E28" i="1" s="1"/>
  <c r="D26" i="1"/>
  <c r="E26" i="1" s="1"/>
  <c r="F28" i="1"/>
  <c r="H28" i="1" s="1"/>
  <c r="I28" i="1" s="1"/>
  <c r="H26" i="1"/>
  <c r="I26" i="1" s="1"/>
  <c r="J26" i="1" l="1"/>
  <c r="J28" i="1"/>
</calcChain>
</file>

<file path=xl/sharedStrings.xml><?xml version="1.0" encoding="utf-8"?>
<sst xmlns="http://schemas.openxmlformats.org/spreadsheetml/2006/main" count="69" uniqueCount="49">
  <si>
    <t>TRANSMISSION &amp; DISTRIBUTION LINE LOSSES (MONTH WISE)</t>
  </si>
  <si>
    <t>FOR THE YEAR 2018-2019</t>
  </si>
  <si>
    <t>M E P C O</t>
  </si>
  <si>
    <t>Mil. KWH</t>
  </si>
  <si>
    <t>MONTHLY/     PROGR.</t>
  </si>
  <si>
    <t xml:space="preserve">     2018-2019</t>
  </si>
  <si>
    <t xml:space="preserve">     2017-2018</t>
  </si>
  <si>
    <t>INC/ DEC</t>
  </si>
  <si>
    <t>Target</t>
  </si>
  <si>
    <t>UNITS
RECVD</t>
  </si>
  <si>
    <t>UNITS
BILLED</t>
  </si>
  <si>
    <t>UNITS
LOST</t>
  </si>
  <si>
    <t>%AGE 
LOSS</t>
  </si>
  <si>
    <t>July</t>
  </si>
  <si>
    <t>August</t>
  </si>
  <si>
    <t>Prog: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</si>
  <si>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</si>
  <si>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</si>
  <si>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</si>
  <si>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</si>
  <si>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</si>
  <si>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</si>
  <si>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</si>
  <si>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</si>
  <si>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</si>
  <si>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 xml:space="preserve">June </t>
  </si>
  <si>
    <t>BILLING AND COLLECTION (CIRCLE WISE)</t>
  </si>
  <si>
    <t>Computed W/O Subsidy</t>
  </si>
  <si>
    <t>Rs. in Million</t>
  </si>
  <si>
    <t>Month</t>
  </si>
  <si>
    <t>BILLING</t>
  </si>
  <si>
    <t>COLLECTION</t>
  </si>
  <si>
    <t xml:space="preserve">%AGE COLLECTION </t>
  </si>
  <si>
    <t>Private</t>
  </si>
  <si>
    <t>Govt</t>
  </si>
  <si>
    <t>Total</t>
  </si>
  <si>
    <t>Govt.</t>
  </si>
  <si>
    <t>07/2018</t>
  </si>
  <si>
    <t>08/2018</t>
  </si>
  <si>
    <t>09/2018</t>
  </si>
  <si>
    <t>10/2018</t>
  </si>
  <si>
    <t>11/2018</t>
  </si>
  <si>
    <t>12/2018</t>
  </si>
  <si>
    <t>01/2019</t>
  </si>
  <si>
    <t>02/2019</t>
  </si>
  <si>
    <t>03/2019</t>
  </si>
  <si>
    <t>04/2019</t>
  </si>
  <si>
    <t>05/2109</t>
  </si>
  <si>
    <t>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</si>
</sst>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2"/>
      <name val="Helv"/>
    </font>
    <font>
      <b/>
      <u/>
      <sz val="16"/>
      <name val="Arial"/>
      <family val="2"/>
    </font>
    <font>
      <u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11"/>
      <name val="Helv"/>
    </font>
    <font>
      <b/>
      <u/>
      <sz val="20"/>
      <name val="Arial"/>
      <family val="2"/>
    </font>
    <font>
      <b/>
      <sz val="20"/>
      <name val="Arial"/>
      <family val="2"/>
    </font>
    <font>
      <b/>
      <u/>
      <sz val="18"/>
      <color indexed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16" fillId="0" borderId="0"/>
    <xf numFmtId="0" fontId="17" fillId="0" borderId="0"/>
    <xf numFmtId="0" fontId="8" fillId="0" borderId="0"/>
    <xf numFmtId="0" fontId="18" fillId="0" borderId="0"/>
  </cellStyleXfs>
  <cellXfs count="106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vertical="center"/>
    </xf>
    <xf numFmtId="164" fontId="9" fillId="0" borderId="15" xfId="1" applyNumberFormat="1" applyFont="1" applyBorder="1" applyAlignment="1" applyProtection="1">
      <alignment horizontal="center" vertical="center"/>
    </xf>
    <xf numFmtId="164" fontId="9" fillId="0" borderId="16" xfId="1" applyNumberFormat="1" applyFont="1" applyBorder="1" applyAlignment="1" applyProtection="1">
      <alignment horizontal="center" vertical="center"/>
    </xf>
    <xf numFmtId="164" fontId="9" fillId="0" borderId="17" xfId="1" applyNumberFormat="1" applyFont="1" applyBorder="1" applyAlignment="1" applyProtection="1">
      <alignment horizontal="center" vertical="center"/>
    </xf>
    <xf numFmtId="165" fontId="9" fillId="3" borderId="18" xfId="1" applyNumberFormat="1" applyFont="1" applyFill="1" applyBorder="1" applyAlignment="1" applyProtection="1">
      <alignment horizontal="center" vertical="center"/>
    </xf>
    <xf numFmtId="165" fontId="9" fillId="0" borderId="19" xfId="1" applyNumberFormat="1" applyFont="1" applyBorder="1" applyAlignment="1" applyProtection="1">
      <alignment horizontal="center" vertical="center"/>
    </xf>
    <xf numFmtId="165" fontId="9" fillId="0" borderId="14" xfId="1" applyNumberFormat="1" applyFont="1" applyBorder="1" applyAlignment="1" applyProtection="1">
      <alignment horizontal="right" vertical="center"/>
    </xf>
    <xf numFmtId="0" fontId="10" fillId="0" borderId="20" xfId="1" applyFont="1" applyBorder="1" applyAlignment="1">
      <alignment vertical="center"/>
    </xf>
    <xf numFmtId="164" fontId="9" fillId="0" borderId="21" xfId="1" applyNumberFormat="1" applyFont="1" applyBorder="1" applyAlignment="1" applyProtection="1">
      <alignment horizontal="center" vertical="center"/>
    </xf>
    <xf numFmtId="164" fontId="9" fillId="0" borderId="22" xfId="1" applyNumberFormat="1" applyFont="1" applyBorder="1" applyAlignment="1" applyProtection="1">
      <alignment horizontal="center" vertical="center"/>
    </xf>
    <xf numFmtId="164" fontId="9" fillId="0" borderId="23" xfId="1" applyNumberFormat="1" applyFont="1" applyBorder="1" applyAlignment="1" applyProtection="1">
      <alignment horizontal="center" vertical="center"/>
    </xf>
    <xf numFmtId="165" fontId="9" fillId="3" borderId="24" xfId="1" applyNumberFormat="1" applyFont="1" applyFill="1" applyBorder="1" applyAlignment="1" applyProtection="1">
      <alignment horizontal="center" vertical="center"/>
    </xf>
    <xf numFmtId="165" fontId="9" fillId="0" borderId="20" xfId="1" applyNumberFormat="1" applyFont="1" applyBorder="1" applyAlignment="1" applyProtection="1">
      <alignment horizontal="center" vertical="center"/>
    </xf>
    <xf numFmtId="165" fontId="9" fillId="0" borderId="20" xfId="1" applyNumberFormat="1" applyFont="1" applyBorder="1" applyAlignment="1" applyProtection="1">
      <alignment horizontal="right" vertical="center"/>
    </xf>
    <xf numFmtId="0" fontId="11" fillId="0" borderId="20" xfId="1" applyFont="1" applyBorder="1" applyAlignment="1">
      <alignment vertical="center"/>
    </xf>
    <xf numFmtId="164" fontId="12" fillId="0" borderId="21" xfId="1" applyNumberFormat="1" applyFont="1" applyBorder="1" applyAlignment="1" applyProtection="1">
      <alignment vertical="center"/>
    </xf>
    <xf numFmtId="164" fontId="12" fillId="0" borderId="25" xfId="1" applyNumberFormat="1" applyFont="1" applyBorder="1" applyAlignment="1" applyProtection="1">
      <alignment vertical="center"/>
    </xf>
    <xf numFmtId="164" fontId="12" fillId="0" borderId="23" xfId="1" applyNumberFormat="1" applyFont="1" applyBorder="1" applyAlignment="1" applyProtection="1">
      <alignment horizontal="center" vertical="center"/>
    </xf>
    <xf numFmtId="165" fontId="12" fillId="3" borderId="24" xfId="1" applyNumberFormat="1" applyFont="1" applyFill="1" applyBorder="1" applyAlignment="1" applyProtection="1">
      <alignment horizontal="center" vertical="center"/>
    </xf>
    <xf numFmtId="165" fontId="12" fillId="0" borderId="20" xfId="1" applyNumberFormat="1" applyFont="1" applyBorder="1" applyAlignment="1" applyProtection="1">
      <alignment horizontal="center" vertical="center"/>
    </xf>
    <xf numFmtId="165" fontId="12" fillId="0" borderId="20" xfId="1" applyNumberFormat="1" applyFont="1" applyBorder="1" applyAlignment="1" applyProtection="1">
      <alignment horizontal="right" vertical="center"/>
    </xf>
    <xf numFmtId="165" fontId="13" fillId="0" borderId="20" xfId="1" applyNumberFormat="1" applyFont="1" applyBorder="1" applyAlignment="1" applyProtection="1">
      <alignment horizontal="right" vertical="center"/>
    </xf>
    <xf numFmtId="164" fontId="11" fillId="0" borderId="21" xfId="1" applyNumberFormat="1" applyFont="1" applyBorder="1" applyAlignment="1" applyProtection="1">
      <alignment horizontal="center" vertical="center"/>
    </xf>
    <xf numFmtId="164" fontId="11" fillId="0" borderId="25" xfId="1" applyNumberFormat="1" applyFont="1" applyBorder="1" applyAlignment="1" applyProtection="1">
      <alignment horizontal="center" vertical="center"/>
    </xf>
    <xf numFmtId="164" fontId="11" fillId="0" borderId="23" xfId="1" applyNumberFormat="1" applyFont="1" applyBorder="1" applyAlignment="1" applyProtection="1">
      <alignment horizontal="center" vertical="center"/>
    </xf>
    <xf numFmtId="165" fontId="11" fillId="3" borderId="24" xfId="1" applyNumberFormat="1" applyFont="1" applyFill="1" applyBorder="1" applyAlignment="1" applyProtection="1">
      <alignment horizontal="center" vertical="center"/>
    </xf>
    <xf numFmtId="165" fontId="14" fillId="0" borderId="20" xfId="1" applyNumberFormat="1" applyFont="1" applyBorder="1" applyAlignment="1" applyProtection="1">
      <alignment horizontal="right" vertical="center"/>
    </xf>
    <xf numFmtId="164" fontId="9" fillId="0" borderId="26" xfId="1" applyNumberFormat="1" applyFont="1" applyFill="1" applyBorder="1" applyAlignment="1" applyProtection="1">
      <alignment horizontal="center" vertical="center"/>
    </xf>
    <xf numFmtId="164" fontId="9" fillId="0" borderId="23" xfId="1" applyNumberFormat="1" applyFont="1" applyFill="1" applyBorder="1" applyAlignment="1" applyProtection="1">
      <alignment horizontal="center" vertical="center"/>
    </xf>
    <xf numFmtId="165" fontId="13" fillId="0" borderId="20" xfId="1" applyNumberFormat="1" applyFont="1" applyBorder="1" applyAlignment="1" applyProtection="1">
      <alignment horizontal="center" vertical="center"/>
    </xf>
    <xf numFmtId="165" fontId="13" fillId="0" borderId="20" xfId="1" applyNumberFormat="1" applyFont="1" applyFill="1" applyBorder="1" applyAlignment="1" applyProtection="1">
      <alignment horizontal="right" vertical="center"/>
    </xf>
    <xf numFmtId="164" fontId="12" fillId="0" borderId="21" xfId="1" applyNumberFormat="1" applyFont="1" applyFill="1" applyBorder="1" applyAlignment="1" applyProtection="1">
      <alignment horizontal="center" vertical="center"/>
    </xf>
    <xf numFmtId="164" fontId="12" fillId="0" borderId="22" xfId="1" applyNumberFormat="1" applyFont="1" applyFill="1" applyBorder="1" applyAlignment="1" applyProtection="1">
      <alignment horizontal="center" vertical="center"/>
    </xf>
    <xf numFmtId="164" fontId="12" fillId="0" borderId="23" xfId="1" applyNumberFormat="1" applyFont="1" applyFill="1" applyBorder="1" applyAlignment="1" applyProtection="1">
      <alignment horizontal="center" vertical="center"/>
    </xf>
    <xf numFmtId="165" fontId="14" fillId="0" borderId="20" xfId="1" applyNumberFormat="1" applyFont="1" applyBorder="1" applyAlignment="1" applyProtection="1">
      <alignment horizontal="center" vertical="center"/>
    </xf>
    <xf numFmtId="165" fontId="14" fillId="0" borderId="20" xfId="1" applyNumberFormat="1" applyFont="1" applyFill="1" applyBorder="1" applyAlignment="1" applyProtection="1">
      <alignment horizontal="right" vertical="center"/>
    </xf>
    <xf numFmtId="164" fontId="9" fillId="2" borderId="26" xfId="1" applyNumberFormat="1" applyFont="1" applyFill="1" applyBorder="1" applyAlignment="1" applyProtection="1">
      <alignment horizontal="right" vertical="center"/>
    </xf>
    <xf numFmtId="164" fontId="13" fillId="0" borderId="23" xfId="1" applyNumberFormat="1" applyFont="1" applyFill="1" applyBorder="1" applyAlignment="1" applyProtection="1">
      <alignment horizontal="center" vertical="center"/>
    </xf>
    <xf numFmtId="165" fontId="13" fillId="3" borderId="24" xfId="1" applyNumberFormat="1" applyFont="1" applyFill="1" applyBorder="1" applyAlignment="1" applyProtection="1">
      <alignment horizontal="center" vertical="center"/>
    </xf>
    <xf numFmtId="165" fontId="13" fillId="0" borderId="20" xfId="1" applyNumberFormat="1" applyFont="1" applyFill="1" applyBorder="1" applyAlignment="1" applyProtection="1">
      <alignment horizontal="center" vertical="center"/>
    </xf>
    <xf numFmtId="164" fontId="12" fillId="0" borderId="25" xfId="1" applyNumberFormat="1" applyFont="1" applyFill="1" applyBorder="1" applyAlignment="1" applyProtection="1">
      <alignment horizontal="center" vertical="center"/>
    </xf>
    <xf numFmtId="164" fontId="14" fillId="0" borderId="23" xfId="1" applyNumberFormat="1" applyFont="1" applyFill="1" applyBorder="1" applyAlignment="1" applyProtection="1">
      <alignment horizontal="center" vertical="center"/>
    </xf>
    <xf numFmtId="165" fontId="14" fillId="3" borderId="24" xfId="1" applyNumberFormat="1" applyFont="1" applyFill="1" applyBorder="1" applyAlignment="1" applyProtection="1">
      <alignment horizontal="center" vertical="center"/>
    </xf>
    <xf numFmtId="165" fontId="14" fillId="0" borderId="20" xfId="1" applyNumberFormat="1" applyFont="1" applyFill="1" applyBorder="1" applyAlignment="1" applyProtection="1">
      <alignment horizontal="center" vertical="center"/>
    </xf>
    <xf numFmtId="164" fontId="9" fillId="0" borderId="26" xfId="1" applyNumberFormat="1" applyFont="1" applyBorder="1" applyAlignment="1" applyProtection="1">
      <alignment horizontal="center" vertical="center"/>
    </xf>
    <xf numFmtId="165" fontId="9" fillId="0" borderId="20" xfId="1" applyNumberFormat="1" applyFont="1" applyFill="1" applyBorder="1" applyAlignment="1" applyProtection="1">
      <alignment horizontal="center" vertical="center"/>
    </xf>
    <xf numFmtId="165" fontId="9" fillId="0" borderId="20" xfId="1" applyNumberFormat="1" applyFont="1" applyFill="1" applyBorder="1" applyAlignment="1" applyProtection="1">
      <alignment horizontal="right" vertical="center"/>
    </xf>
    <xf numFmtId="165" fontId="12" fillId="0" borderId="20" xfId="1" applyNumberFormat="1" applyFont="1" applyFill="1" applyBorder="1" applyAlignment="1" applyProtection="1">
      <alignment horizontal="center" vertical="center"/>
    </xf>
    <xf numFmtId="165" fontId="12" fillId="0" borderId="20" xfId="1" applyNumberFormat="1" applyFont="1" applyFill="1" applyBorder="1" applyAlignment="1" applyProtection="1">
      <alignment horizontal="right" vertical="center"/>
    </xf>
    <xf numFmtId="164" fontId="12" fillId="0" borderId="21" xfId="1" applyNumberFormat="1" applyFont="1" applyBorder="1" applyAlignment="1" applyProtection="1">
      <alignment horizontal="center" vertical="center"/>
    </xf>
    <xf numFmtId="164" fontId="12" fillId="0" borderId="22" xfId="1" applyNumberFormat="1" applyFont="1" applyBorder="1" applyAlignment="1" applyProtection="1">
      <alignment horizontal="center" vertical="center"/>
    </xf>
    <xf numFmtId="164" fontId="13" fillId="0" borderId="26" xfId="1" applyNumberFormat="1" applyFont="1" applyBorder="1" applyAlignment="1" applyProtection="1">
      <alignment horizontal="center" vertical="center"/>
    </xf>
    <xf numFmtId="164" fontId="13" fillId="0" borderId="23" xfId="1" applyNumberFormat="1" applyFont="1" applyBorder="1" applyAlignment="1" applyProtection="1">
      <alignment horizontal="center" vertical="center"/>
    </xf>
    <xf numFmtId="164" fontId="14" fillId="0" borderId="21" xfId="1" applyNumberFormat="1" applyFont="1" applyBorder="1" applyAlignment="1" applyProtection="1">
      <alignment horizontal="center" vertical="center"/>
    </xf>
    <xf numFmtId="164" fontId="14" fillId="0" borderId="25" xfId="1" applyNumberFormat="1" applyFont="1" applyBorder="1" applyAlignment="1" applyProtection="1">
      <alignment horizontal="center" vertical="center"/>
    </xf>
    <xf numFmtId="164" fontId="14" fillId="0" borderId="23" xfId="1" applyNumberFormat="1" applyFont="1" applyBorder="1" applyAlignment="1" applyProtection="1">
      <alignment horizontal="center" vertical="center"/>
    </xf>
    <xf numFmtId="164" fontId="14" fillId="0" borderId="22" xfId="1" applyNumberFormat="1" applyFont="1" applyBorder="1" applyAlignment="1" applyProtection="1">
      <alignment horizontal="center" vertical="center"/>
    </xf>
    <xf numFmtId="0" fontId="6" fillId="0" borderId="20" xfId="1" applyFont="1" applyBorder="1" applyAlignment="1">
      <alignment vertical="center"/>
    </xf>
    <xf numFmtId="164" fontId="13" fillId="2" borderId="26" xfId="1" applyNumberFormat="1" applyFont="1" applyFill="1" applyBorder="1" applyAlignment="1" applyProtection="1">
      <alignment horizontal="center" vertical="center"/>
    </xf>
    <xf numFmtId="164" fontId="13" fillId="2" borderId="23" xfId="1" applyNumberFormat="1" applyFont="1" applyFill="1" applyBorder="1" applyAlignment="1" applyProtection="1">
      <alignment horizontal="center" vertical="center"/>
    </xf>
    <xf numFmtId="164" fontId="9" fillId="2" borderId="23" xfId="1" applyNumberFormat="1" applyFont="1" applyFill="1" applyBorder="1" applyAlignment="1" applyProtection="1">
      <alignment horizontal="center" vertical="center"/>
    </xf>
    <xf numFmtId="164" fontId="9" fillId="2" borderId="26" xfId="1" applyNumberFormat="1" applyFont="1" applyFill="1" applyBorder="1" applyAlignment="1" applyProtection="1">
      <alignment horizontal="center" vertical="center"/>
    </xf>
    <xf numFmtId="0" fontId="15" fillId="0" borderId="27" xfId="1" applyFont="1" applyBorder="1" applyAlignment="1">
      <alignment vertical="center"/>
    </xf>
    <xf numFmtId="164" fontId="14" fillId="2" borderId="28" xfId="1" applyNumberFormat="1" applyFont="1" applyFill="1" applyBorder="1" applyAlignment="1" applyProtection="1">
      <alignment horizontal="center" vertical="center"/>
    </xf>
    <xf numFmtId="164" fontId="14" fillId="2" borderId="29" xfId="1" applyNumberFormat="1" applyFont="1" applyFill="1" applyBorder="1" applyAlignment="1" applyProtection="1">
      <alignment horizontal="center" vertical="center"/>
    </xf>
    <xf numFmtId="164" fontId="12" fillId="2" borderId="30" xfId="1" applyNumberFormat="1" applyFont="1" applyFill="1" applyBorder="1" applyAlignment="1" applyProtection="1">
      <alignment horizontal="center" vertical="center"/>
    </xf>
    <xf numFmtId="165" fontId="12" fillId="3" borderId="8" xfId="1" applyNumberFormat="1" applyFont="1" applyFill="1" applyBorder="1" applyAlignment="1" applyProtection="1">
      <alignment horizontal="center" vertical="center"/>
    </xf>
    <xf numFmtId="164" fontId="12" fillId="2" borderId="31" xfId="1" applyNumberFormat="1" applyFont="1" applyFill="1" applyBorder="1" applyAlignment="1" applyProtection="1">
      <alignment horizontal="center" vertical="center"/>
    </xf>
    <xf numFmtId="165" fontId="12" fillId="0" borderId="32" xfId="1" applyNumberFormat="1" applyFont="1" applyBorder="1" applyAlignment="1" applyProtection="1">
      <alignment horizontal="center" vertical="center"/>
    </xf>
    <xf numFmtId="165" fontId="12" fillId="0" borderId="27" xfId="1" applyNumberFormat="1" applyFont="1" applyBorder="1" applyAlignment="1" applyProtection="1">
      <alignment horizontal="right" vertical="center"/>
    </xf>
    <xf numFmtId="0" fontId="19" fillId="0" borderId="0" xfId="5" applyFont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2" fillId="0" borderId="0" xfId="5" applyFont="1" applyBorder="1" applyAlignment="1">
      <alignment vertical="center"/>
    </xf>
    <xf numFmtId="0" fontId="8" fillId="0" borderId="0" xfId="5" applyAlignment="1">
      <alignment vertical="center"/>
    </xf>
    <xf numFmtId="0" fontId="8" fillId="0" borderId="0" xfId="5" applyFont="1" applyBorder="1" applyAlignment="1">
      <alignment horizontal="right" vertical="center"/>
    </xf>
    <xf numFmtId="0" fontId="22" fillId="0" borderId="33" xfId="5" applyFont="1" applyBorder="1" applyAlignment="1">
      <alignment horizontal="center" vertical="center"/>
    </xf>
    <xf numFmtId="0" fontId="22" fillId="0" borderId="33" xfId="5" applyFont="1" applyBorder="1" applyAlignment="1">
      <alignment horizontal="center" vertical="center" wrapText="1"/>
    </xf>
    <xf numFmtId="0" fontId="22" fillId="0" borderId="33" xfId="5" applyFont="1" applyBorder="1" applyAlignment="1">
      <alignment horizontal="center" vertical="center"/>
    </xf>
    <xf numFmtId="0" fontId="22" fillId="3" borderId="33" xfId="5" applyFont="1" applyFill="1" applyBorder="1" applyAlignment="1">
      <alignment horizontal="center" vertical="center"/>
    </xf>
    <xf numFmtId="164" fontId="22" fillId="4" borderId="33" xfId="6" quotePrefix="1" applyNumberFormat="1" applyFont="1" applyFill="1" applyBorder="1" applyAlignment="1" applyProtection="1">
      <alignment vertical="center"/>
      <protection locked="0"/>
    </xf>
    <xf numFmtId="2" fontId="23" fillId="0" borderId="33" xfId="5" applyNumberFormat="1" applyFont="1" applyBorder="1" applyAlignment="1">
      <alignment vertical="center"/>
    </xf>
    <xf numFmtId="2" fontId="23" fillId="3" borderId="33" xfId="5" applyNumberFormat="1" applyFont="1" applyFill="1" applyBorder="1" applyAlignment="1">
      <alignment vertical="center"/>
    </xf>
    <xf numFmtId="2" fontId="23" fillId="0" borderId="33" xfId="5" applyNumberFormat="1" applyFont="1" applyBorder="1" applyAlignment="1">
      <alignment horizontal="center" vertical="center"/>
    </xf>
    <xf numFmtId="2" fontId="22" fillId="3" borderId="33" xfId="5" applyNumberFormat="1" applyFont="1" applyFill="1" applyBorder="1" applyAlignment="1">
      <alignment horizontal="center" vertical="center"/>
    </xf>
    <xf numFmtId="164" fontId="22" fillId="3" borderId="33" xfId="6" applyNumberFormat="1" applyFont="1" applyFill="1" applyBorder="1" applyAlignment="1" applyProtection="1">
      <alignment horizontal="center" vertical="center"/>
      <protection locked="0"/>
    </xf>
    <xf numFmtId="2" fontId="23" fillId="3" borderId="33" xfId="5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3" xfId="3"/>
    <cellStyle name="Normal 6" xfId="4"/>
    <cellStyle name="Normal_Minister_06.06.2004" xfId="5"/>
    <cellStyle name="Normal_REGIONAL LOSSES  01" xfId="1"/>
    <cellStyle name="Normal_WER1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115" zoomScaleNormal="100" zoomScaleSheetLayoutView="115" workbookViewId="0">
      <selection activeCell="C9" sqref="C9"/>
    </sheetView>
  </sheetViews>
  <sheetFormatPr defaultRowHeight="15" x14ac:dyDescent="0.25"/>
  <cols>
    <col min="1" max="1" width="12.42578125" bestFit="1" customWidth="1"/>
    <col min="2" max="2" width="16.140625" bestFit="1" customWidth="1"/>
    <col min="3" max="3" width="14.42578125" bestFit="1" customWidth="1"/>
    <col min="4" max="5" width="16.140625" bestFit="1" customWidth="1"/>
    <col min="6" max="6" width="14.42578125" bestFit="1" customWidth="1"/>
    <col min="7" max="7" width="16.140625" bestFit="1" customWidth="1"/>
    <col min="8" max="8" width="11.5703125" bestFit="1" customWidth="1"/>
    <col min="9" max="10" width="10.85546875" bestFit="1" customWidth="1"/>
  </cols>
  <sheetData>
    <row r="1" spans="1:10" ht="26.25" x14ac:dyDescent="0.25">
      <c r="A1" s="89" t="s">
        <v>26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23.25" x14ac:dyDescent="0.25">
      <c r="A2" s="91" t="s">
        <v>27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20.25" x14ac:dyDescent="0.25">
      <c r="A3" s="92"/>
      <c r="B3" s="93"/>
      <c r="C3" s="93"/>
      <c r="D3" s="93"/>
      <c r="E3" s="93"/>
      <c r="F3" s="93"/>
      <c r="G3" s="93"/>
      <c r="H3" s="94" t="s">
        <v>28</v>
      </c>
      <c r="I3" s="94"/>
      <c r="J3" s="94"/>
    </row>
    <row r="4" spans="1:10" ht="20.25" x14ac:dyDescent="0.25">
      <c r="A4" s="95" t="s">
        <v>29</v>
      </c>
      <c r="B4" s="95" t="s">
        <v>30</v>
      </c>
      <c r="C4" s="95"/>
      <c r="D4" s="95"/>
      <c r="E4" s="95" t="s">
        <v>31</v>
      </c>
      <c r="F4" s="95"/>
      <c r="G4" s="95"/>
      <c r="H4" s="96" t="s">
        <v>32</v>
      </c>
      <c r="I4" s="96"/>
      <c r="J4" s="96"/>
    </row>
    <row r="5" spans="1:10" ht="20.25" x14ac:dyDescent="0.25">
      <c r="A5" s="95"/>
      <c r="B5" s="97" t="s">
        <v>33</v>
      </c>
      <c r="C5" s="97" t="s">
        <v>34</v>
      </c>
      <c r="D5" s="98" t="s">
        <v>35</v>
      </c>
      <c r="E5" s="97" t="s">
        <v>33</v>
      </c>
      <c r="F5" s="97" t="s">
        <v>34</v>
      </c>
      <c r="G5" s="98" t="s">
        <v>35</v>
      </c>
      <c r="H5" s="97" t="s">
        <v>33</v>
      </c>
      <c r="I5" s="97" t="s">
        <v>36</v>
      </c>
      <c r="J5" s="98" t="s">
        <v>35</v>
      </c>
    </row>
    <row r="6" spans="1:10" ht="27.95" customHeight="1" x14ac:dyDescent="0.25">
      <c r="A6" s="99" t="s">
        <v>37</v>
      </c>
      <c r="B6" s="100">
        <v>21938.690000000002</v>
      </c>
      <c r="C6" s="100">
        <v>912.07999999999981</v>
      </c>
      <c r="D6" s="101">
        <v>22850.769999999997</v>
      </c>
      <c r="E6" s="100">
        <v>21139.02</v>
      </c>
      <c r="F6" s="100">
        <v>640.32000000000005</v>
      </c>
      <c r="G6" s="101">
        <f>SUM(E6:F6)</f>
        <v>21779.34</v>
      </c>
      <c r="H6" s="102">
        <f t="shared" ref="H6:J18" si="0">E6/B6*100</f>
        <v>96.354978351031889</v>
      </c>
      <c r="I6" s="102">
        <f t="shared" si="0"/>
        <v>70.204368037891427</v>
      </c>
      <c r="J6" s="103">
        <f t="shared" si="0"/>
        <v>95.311186450172144</v>
      </c>
    </row>
    <row r="7" spans="1:10" ht="27.95" customHeight="1" x14ac:dyDescent="0.25">
      <c r="A7" s="99" t="s">
        <v>38</v>
      </c>
      <c r="B7" s="100">
        <v>24537.5</v>
      </c>
      <c r="C7" s="100">
        <v>1267.3200000000002</v>
      </c>
      <c r="D7" s="101">
        <v>25804.82</v>
      </c>
      <c r="E7" s="100">
        <v>23814.11</v>
      </c>
      <c r="F7" s="100">
        <v>1361.24</v>
      </c>
      <c r="G7" s="101">
        <f t="shared" ref="G7:G13" si="1">SUM(E7:F7)</f>
        <v>25175.350000000002</v>
      </c>
      <c r="H7" s="102">
        <f t="shared" si="0"/>
        <v>97.051900152827315</v>
      </c>
      <c r="I7" s="102">
        <f t="shared" si="0"/>
        <v>107.41091437048257</v>
      </c>
      <c r="J7" s="103">
        <f t="shared" si="0"/>
        <v>97.560649522066043</v>
      </c>
    </row>
    <row r="8" spans="1:10" ht="27.95" customHeight="1" x14ac:dyDescent="0.25">
      <c r="A8" s="99" t="s">
        <v>39</v>
      </c>
      <c r="B8" s="100">
        <v>24113.088000000003</v>
      </c>
      <c r="C8" s="100">
        <v>1274.1399999999996</v>
      </c>
      <c r="D8" s="101">
        <v>25387.227999999999</v>
      </c>
      <c r="E8" s="100">
        <v>23757.061047099996</v>
      </c>
      <c r="F8" s="100">
        <v>1190.241031</v>
      </c>
      <c r="G8" s="101">
        <f t="shared" si="1"/>
        <v>24947.302078099998</v>
      </c>
      <c r="H8" s="102">
        <f t="shared" si="0"/>
        <v>98.523511576368776</v>
      </c>
      <c r="I8" s="102">
        <f t="shared" si="0"/>
        <v>93.415247225579634</v>
      </c>
      <c r="J8" s="103">
        <f t="shared" si="0"/>
        <v>98.267136837861941</v>
      </c>
    </row>
    <row r="9" spans="1:10" ht="27.95" customHeight="1" x14ac:dyDescent="0.25">
      <c r="A9" s="99" t="s">
        <v>40</v>
      </c>
      <c r="B9" s="100">
        <v>20052.61</v>
      </c>
      <c r="C9" s="100">
        <v>1137.1100000000001</v>
      </c>
      <c r="D9" s="101">
        <v>21189.72</v>
      </c>
      <c r="E9" s="100">
        <v>20830.684078000002</v>
      </c>
      <c r="F9" s="100">
        <v>989.37609200000009</v>
      </c>
      <c r="G9" s="101">
        <f t="shared" si="1"/>
        <v>21820.060170000001</v>
      </c>
      <c r="H9" s="102">
        <f t="shared" si="0"/>
        <v>103.88016361959865</v>
      </c>
      <c r="I9" s="102">
        <f t="shared" si="0"/>
        <v>87.007949274916228</v>
      </c>
      <c r="J9" s="103">
        <f t="shared" si="0"/>
        <v>102.97474515944525</v>
      </c>
    </row>
    <row r="10" spans="1:10" ht="27.95" customHeight="1" x14ac:dyDescent="0.25">
      <c r="A10" s="99" t="s">
        <v>41</v>
      </c>
      <c r="B10" s="100">
        <v>14311.826000000001</v>
      </c>
      <c r="C10" s="100">
        <v>907.45200000000023</v>
      </c>
      <c r="D10" s="101">
        <v>15219.278000000002</v>
      </c>
      <c r="E10" s="100">
        <v>14855.248801</v>
      </c>
      <c r="F10" s="100">
        <v>1087.205563</v>
      </c>
      <c r="G10" s="101">
        <f t="shared" si="1"/>
        <v>15942.454363999999</v>
      </c>
      <c r="H10" s="102">
        <f t="shared" si="0"/>
        <v>103.79701933911159</v>
      </c>
      <c r="I10" s="102">
        <f t="shared" si="0"/>
        <v>119.80860287927071</v>
      </c>
      <c r="J10" s="103">
        <f t="shared" si="0"/>
        <v>104.75171268965582</v>
      </c>
    </row>
    <row r="11" spans="1:10" ht="27.95" customHeight="1" x14ac:dyDescent="0.25">
      <c r="A11" s="99" t="s">
        <v>42</v>
      </c>
      <c r="B11" s="100">
        <v>10438.620999999999</v>
      </c>
      <c r="C11" s="100">
        <v>742.16499999999996</v>
      </c>
      <c r="D11" s="101">
        <v>11180.786</v>
      </c>
      <c r="E11" s="100">
        <v>11252.005955000001</v>
      </c>
      <c r="F11" s="100">
        <v>854.33765500000004</v>
      </c>
      <c r="G11" s="101">
        <f t="shared" si="1"/>
        <v>12106.34361</v>
      </c>
      <c r="H11" s="102">
        <f t="shared" si="0"/>
        <v>107.79207287054489</v>
      </c>
      <c r="I11" s="102">
        <f t="shared" si="0"/>
        <v>115.11424750560859</v>
      </c>
      <c r="J11" s="103">
        <f t="shared" si="0"/>
        <v>108.27810862313258</v>
      </c>
    </row>
    <row r="12" spans="1:10" ht="27.95" customHeight="1" x14ac:dyDescent="0.25">
      <c r="A12" s="99" t="s">
        <v>43</v>
      </c>
      <c r="B12" s="100">
        <v>9983.8910000000014</v>
      </c>
      <c r="C12" s="100">
        <v>768.92100000000005</v>
      </c>
      <c r="D12" s="101">
        <v>10752.812000000002</v>
      </c>
      <c r="E12" s="100">
        <v>10342.292243</v>
      </c>
      <c r="F12" s="100">
        <v>600.79779199999996</v>
      </c>
      <c r="G12" s="101">
        <f t="shared" si="1"/>
        <v>10943.090034999999</v>
      </c>
      <c r="H12" s="102">
        <f t="shared" si="0"/>
        <v>103.58979523113783</v>
      </c>
      <c r="I12" s="102">
        <f t="shared" si="0"/>
        <v>78.135177996179053</v>
      </c>
      <c r="J12" s="103">
        <f t="shared" si="0"/>
        <v>101.76956534718545</v>
      </c>
    </row>
    <row r="13" spans="1:10" ht="27.95" customHeight="1" x14ac:dyDescent="0.25">
      <c r="A13" s="99" t="s">
        <v>44</v>
      </c>
      <c r="B13" s="100">
        <v>10261.522999999999</v>
      </c>
      <c r="C13" s="100">
        <v>1109.9519999999998</v>
      </c>
      <c r="D13" s="101">
        <v>11371.475</v>
      </c>
      <c r="E13" s="100">
        <v>10084.705604000002</v>
      </c>
      <c r="F13" s="100">
        <v>1160.0443349999998</v>
      </c>
      <c r="G13" s="101">
        <f t="shared" si="1"/>
        <v>11244.749939000003</v>
      </c>
      <c r="H13" s="102">
        <f t="shared" si="0"/>
        <v>98.276889346737349</v>
      </c>
      <c r="I13" s="102">
        <f t="shared" si="0"/>
        <v>104.51301813051374</v>
      </c>
      <c r="J13" s="103">
        <f t="shared" si="0"/>
        <v>98.885588184470379</v>
      </c>
    </row>
    <row r="14" spans="1:10" ht="27.95" customHeight="1" x14ac:dyDescent="0.25">
      <c r="A14" s="99" t="s">
        <v>45</v>
      </c>
      <c r="B14" s="100">
        <v>9359.985999999999</v>
      </c>
      <c r="C14" s="100">
        <v>867.90440000000012</v>
      </c>
      <c r="D14" s="101">
        <v>10227.8904</v>
      </c>
      <c r="E14" s="100">
        <v>9651.6913870000008</v>
      </c>
      <c r="F14" s="100">
        <v>729.83090500000003</v>
      </c>
      <c r="G14" s="101">
        <v>10381.522292000001</v>
      </c>
      <c r="H14" s="102">
        <f t="shared" si="0"/>
        <v>103.11651520632618</v>
      </c>
      <c r="I14" s="102">
        <f t="shared" si="0"/>
        <v>84.091163151148891</v>
      </c>
      <c r="J14" s="103">
        <f t="shared" si="0"/>
        <v>101.5020877814647</v>
      </c>
    </row>
    <row r="15" spans="1:10" ht="27.95" customHeight="1" x14ac:dyDescent="0.25">
      <c r="A15" s="99" t="s">
        <v>46</v>
      </c>
      <c r="B15" s="100">
        <v>13347.339</v>
      </c>
      <c r="C15" s="100">
        <v>1077.1971999999998</v>
      </c>
      <c r="D15" s="101">
        <v>14424.536200000002</v>
      </c>
      <c r="E15" s="100">
        <v>12827.191946999999</v>
      </c>
      <c r="F15" s="100">
        <v>991.05050900000003</v>
      </c>
      <c r="G15" s="101">
        <v>13818.242456000002</v>
      </c>
      <c r="H15" s="102">
        <f t="shared" si="0"/>
        <v>96.102990618579469</v>
      </c>
      <c r="I15" s="102">
        <f t="shared" si="0"/>
        <v>92.002700062718333</v>
      </c>
      <c r="J15" s="103">
        <f t="shared" si="0"/>
        <v>95.796788641287463</v>
      </c>
    </row>
    <row r="16" spans="1:10" ht="27.95" customHeight="1" x14ac:dyDescent="0.25">
      <c r="A16" s="99" t="s">
        <v>47</v>
      </c>
      <c r="B16" s="100">
        <v>17259.811000000002</v>
      </c>
      <c r="C16" s="100">
        <v>1177.3229999999999</v>
      </c>
      <c r="D16" s="101">
        <v>18437.134000000002</v>
      </c>
      <c r="E16" s="100">
        <v>16970.0637924</v>
      </c>
      <c r="F16" s="100">
        <v>1112.3398670000001</v>
      </c>
      <c r="G16" s="101">
        <v>18082.403659400003</v>
      </c>
      <c r="H16" s="102">
        <f t="shared" si="0"/>
        <v>98.321260831882796</v>
      </c>
      <c r="I16" s="102">
        <f t="shared" si="0"/>
        <v>94.480432897344244</v>
      </c>
      <c r="J16" s="103">
        <f t="shared" si="0"/>
        <v>98.076000637626223</v>
      </c>
    </row>
    <row r="17" spans="1:10" ht="27.95" customHeight="1" x14ac:dyDescent="0.25">
      <c r="A17" s="99" t="s">
        <v>48</v>
      </c>
      <c r="B17" s="100">
        <v>21338.396000000004</v>
      </c>
      <c r="C17" s="100">
        <v>1383.5660000000005</v>
      </c>
      <c r="D17" s="101">
        <v>22721.962</v>
      </c>
      <c r="E17" s="100">
        <v>21199.223828999995</v>
      </c>
      <c r="F17" s="100">
        <v>1706.1114479999999</v>
      </c>
      <c r="G17" s="101">
        <v>22905.335277000002</v>
      </c>
      <c r="H17" s="102">
        <f t="shared" si="0"/>
        <v>99.34778522715574</v>
      </c>
      <c r="I17" s="102">
        <f t="shared" si="0"/>
        <v>123.31261739591746</v>
      </c>
      <c r="J17" s="103">
        <f t="shared" si="0"/>
        <v>100.80703099934769</v>
      </c>
    </row>
    <row r="18" spans="1:10" ht="27.95" customHeight="1" x14ac:dyDescent="0.25">
      <c r="A18" s="104" t="s">
        <v>35</v>
      </c>
      <c r="B18" s="105">
        <f t="shared" ref="B18:G18" si="2">SUM(B6:B17)</f>
        <v>196943.28100000002</v>
      </c>
      <c r="C18" s="105">
        <f t="shared" si="2"/>
        <v>12625.1306</v>
      </c>
      <c r="D18" s="105">
        <f t="shared" si="2"/>
        <v>209568.41160000002</v>
      </c>
      <c r="E18" s="105">
        <f t="shared" si="2"/>
        <v>196723.2986835</v>
      </c>
      <c r="F18" s="105">
        <f t="shared" si="2"/>
        <v>12422.895197000002</v>
      </c>
      <c r="G18" s="105">
        <f t="shared" si="2"/>
        <v>209146.19388050001</v>
      </c>
      <c r="H18" s="103">
        <f t="shared" si="0"/>
        <v>99.888301690018039</v>
      </c>
      <c r="I18" s="103">
        <f t="shared" si="0"/>
        <v>98.398151992186129</v>
      </c>
      <c r="J18" s="103">
        <f t="shared" si="0"/>
        <v>99.798529885169003</v>
      </c>
    </row>
  </sheetData>
  <mergeCells count="7">
    <mergeCell ref="A1:J1"/>
    <mergeCell ref="A2:J2"/>
    <mergeCell ref="H3:J3"/>
    <mergeCell ref="A4:A5"/>
    <mergeCell ref="B4:D4"/>
    <mergeCell ref="E4:G4"/>
    <mergeCell ref="H4:J4"/>
  </mergeCells>
  <printOptions horizontalCentered="1" verticalCentered="1"/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topLeftCell="B1" zoomScaleNormal="100" zoomScaleSheetLayoutView="100" workbookViewId="0">
      <selection activeCell="H9" sqref="H9"/>
    </sheetView>
  </sheetViews>
  <sheetFormatPr defaultRowHeight="15" x14ac:dyDescent="0.25"/>
  <cols>
    <col min="1" max="1" width="18.42578125" customWidth="1"/>
    <col min="2" max="2" width="15.140625" customWidth="1"/>
    <col min="3" max="3" width="15.28515625" customWidth="1"/>
    <col min="4" max="4" width="13.42578125" bestFit="1" customWidth="1"/>
    <col min="5" max="5" width="9.28515625" bestFit="1" customWidth="1"/>
    <col min="6" max="6" width="15.140625" bestFit="1" customWidth="1"/>
    <col min="7" max="7" width="14" bestFit="1" customWidth="1"/>
    <col min="8" max="8" width="13.42578125" bestFit="1" customWidth="1"/>
    <col min="9" max="11" width="9.28515625" bestFit="1" customWidth="1"/>
  </cols>
  <sheetData>
    <row r="1" spans="1:11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.2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thickBot="1" x14ac:dyDescent="0.3">
      <c r="A3" s="3" t="s">
        <v>2</v>
      </c>
      <c r="B3" s="4"/>
      <c r="C3" s="4"/>
      <c r="D3" s="4"/>
      <c r="E3" s="5"/>
      <c r="F3" s="5"/>
      <c r="G3" s="5"/>
      <c r="H3" s="6" t="s">
        <v>3</v>
      </c>
      <c r="I3" s="6"/>
      <c r="J3" s="6"/>
      <c r="K3" s="6"/>
    </row>
    <row r="4" spans="1:11" ht="18" customHeight="1" x14ac:dyDescent="0.25">
      <c r="A4" s="7" t="s">
        <v>4</v>
      </c>
      <c r="B4" s="8" t="s">
        <v>5</v>
      </c>
      <c r="C4" s="9"/>
      <c r="D4" s="9"/>
      <c r="E4" s="10"/>
      <c r="F4" s="8" t="s">
        <v>6</v>
      </c>
      <c r="G4" s="9"/>
      <c r="H4" s="9"/>
      <c r="I4" s="10"/>
      <c r="J4" s="11" t="s">
        <v>7</v>
      </c>
      <c r="K4" s="12" t="s">
        <v>8</v>
      </c>
    </row>
    <row r="5" spans="1:11" ht="37.5" customHeight="1" thickBot="1" x14ac:dyDescent="0.3">
      <c r="A5" s="13"/>
      <c r="B5" s="14" t="s">
        <v>9</v>
      </c>
      <c r="C5" s="15" t="s">
        <v>10</v>
      </c>
      <c r="D5" s="15" t="s">
        <v>11</v>
      </c>
      <c r="E5" s="16" t="s">
        <v>12</v>
      </c>
      <c r="F5" s="14" t="s">
        <v>9</v>
      </c>
      <c r="G5" s="15" t="s">
        <v>10</v>
      </c>
      <c r="H5" s="15" t="s">
        <v>11</v>
      </c>
      <c r="I5" s="16" t="s">
        <v>12</v>
      </c>
      <c r="J5" s="17"/>
      <c r="K5" s="18"/>
    </row>
    <row r="6" spans="1:11" ht="16.5" x14ac:dyDescent="0.25">
      <c r="A6" s="19" t="s">
        <v>13</v>
      </c>
      <c r="B6" s="20">
        <v>2369.4522229999998</v>
      </c>
      <c r="C6" s="21">
        <v>1853.0600039999999</v>
      </c>
      <c r="D6" s="22">
        <f>B6-C6</f>
        <v>516.39221899999984</v>
      </c>
      <c r="E6" s="23">
        <f>D6/B6*100</f>
        <v>21.793738400269905</v>
      </c>
      <c r="F6" s="20">
        <v>2098.3623090000001</v>
      </c>
      <c r="G6" s="21">
        <v>1614.611128</v>
      </c>
      <c r="H6" s="22">
        <f t="shared" ref="H6:H28" si="0">F6-G6</f>
        <v>483.75118100000009</v>
      </c>
      <c r="I6" s="23">
        <f t="shared" ref="I6:I28" si="1">H6/F6*100</f>
        <v>23.053749055878608</v>
      </c>
      <c r="J6" s="24">
        <f t="shared" ref="J6:J28" si="2">E6-I6</f>
        <v>-1.2600106556087027</v>
      </c>
      <c r="K6" s="25">
        <v>22.019718492870517</v>
      </c>
    </row>
    <row r="7" spans="1:11" ht="18" x14ac:dyDescent="0.25">
      <c r="A7" s="26" t="s">
        <v>14</v>
      </c>
      <c r="B7" s="27">
        <v>2486.3384970000002</v>
      </c>
      <c r="C7" s="28">
        <v>1975.1407320000001</v>
      </c>
      <c r="D7" s="29">
        <f t="shared" ref="D7:D28" si="3">B7-C7</f>
        <v>511.19776500000012</v>
      </c>
      <c r="E7" s="30">
        <f t="shared" ref="E7:E28" si="4">D7/B7*100</f>
        <v>20.56026424466371</v>
      </c>
      <c r="F7" s="27">
        <v>2149.8155320000001</v>
      </c>
      <c r="G7" s="28">
        <v>1707.2621360000001</v>
      </c>
      <c r="H7" s="29">
        <f t="shared" si="0"/>
        <v>442.55339600000002</v>
      </c>
      <c r="I7" s="30">
        <f t="shared" si="1"/>
        <v>20.585645112922183</v>
      </c>
      <c r="J7" s="31">
        <f t="shared" si="2"/>
        <v>-2.5380868258473299E-2</v>
      </c>
      <c r="K7" s="32">
        <v>19.038801418741791</v>
      </c>
    </row>
    <row r="8" spans="1:11" ht="18" x14ac:dyDescent="0.25">
      <c r="A8" s="33" t="s">
        <v>15</v>
      </c>
      <c r="B8" s="34">
        <f>B7+B6</f>
        <v>4855.79072</v>
      </c>
      <c r="C8" s="35">
        <f>C7+C6</f>
        <v>3828.2007359999998</v>
      </c>
      <c r="D8" s="36">
        <f t="shared" si="3"/>
        <v>1027.5899840000002</v>
      </c>
      <c r="E8" s="37">
        <f t="shared" si="4"/>
        <v>21.162155522221521</v>
      </c>
      <c r="F8" s="34">
        <f>F7+F6</f>
        <v>4248.1778410000006</v>
      </c>
      <c r="G8" s="35">
        <f>G7+G6</f>
        <v>3321.8732639999998</v>
      </c>
      <c r="H8" s="36">
        <f t="shared" si="0"/>
        <v>926.30457700000079</v>
      </c>
      <c r="I8" s="37">
        <f t="shared" si="1"/>
        <v>21.804750452301054</v>
      </c>
      <c r="J8" s="38">
        <f t="shared" si="2"/>
        <v>-0.64259493007953239</v>
      </c>
      <c r="K8" s="39">
        <v>20.511207770057315</v>
      </c>
    </row>
    <row r="9" spans="1:11" ht="18" x14ac:dyDescent="0.25">
      <c r="A9" s="26" t="s">
        <v>16</v>
      </c>
      <c r="B9" s="27">
        <v>2172.3663390000002</v>
      </c>
      <c r="C9" s="28">
        <v>1892.8489059999999</v>
      </c>
      <c r="D9" s="29">
        <f t="shared" si="3"/>
        <v>279.51743300000021</v>
      </c>
      <c r="E9" s="30">
        <f t="shared" si="4"/>
        <v>12.866956552487816</v>
      </c>
      <c r="F9" s="27">
        <v>1892.122777</v>
      </c>
      <c r="G9" s="28">
        <v>1626.1088159999999</v>
      </c>
      <c r="H9" s="29">
        <f t="shared" si="0"/>
        <v>266.01396100000011</v>
      </c>
      <c r="I9" s="30">
        <f t="shared" si="1"/>
        <v>14.059022185746887</v>
      </c>
      <c r="J9" s="31">
        <f t="shared" si="2"/>
        <v>-1.1920656332590713</v>
      </c>
      <c r="K9" s="40">
        <v>13.098458961436405</v>
      </c>
    </row>
    <row r="10" spans="1:11" ht="18" x14ac:dyDescent="0.25">
      <c r="A10" s="33" t="s">
        <v>15</v>
      </c>
      <c r="B10" s="41">
        <f>B9+B8</f>
        <v>7028.1570590000001</v>
      </c>
      <c r="C10" s="42">
        <f>C9+C8</f>
        <v>5721.0496419999999</v>
      </c>
      <c r="D10" s="43">
        <f t="shared" si="3"/>
        <v>1307.1074170000002</v>
      </c>
      <c r="E10" s="44">
        <f t="shared" si="4"/>
        <v>18.598153200434904</v>
      </c>
      <c r="F10" s="41">
        <f>F9+F8</f>
        <v>6140.3006180000011</v>
      </c>
      <c r="G10" s="42">
        <f>G9+G8</f>
        <v>4947.9820799999998</v>
      </c>
      <c r="H10" s="43">
        <f t="shared" si="0"/>
        <v>1192.3185380000014</v>
      </c>
      <c r="I10" s="44">
        <f t="shared" si="1"/>
        <v>19.417917984418807</v>
      </c>
      <c r="J10" s="38">
        <f t="shared" si="2"/>
        <v>-0.81976478398390284</v>
      </c>
      <c r="K10" s="45">
        <v>18.226982333300167</v>
      </c>
    </row>
    <row r="11" spans="1:11" ht="18" x14ac:dyDescent="0.25">
      <c r="A11" s="26" t="s">
        <v>17</v>
      </c>
      <c r="B11" s="46">
        <v>1531.300581</v>
      </c>
      <c r="C11" s="47">
        <v>1344.1933770000001</v>
      </c>
      <c r="D11" s="47">
        <f t="shared" si="3"/>
        <v>187.10720399999991</v>
      </c>
      <c r="E11" s="30">
        <f t="shared" si="4"/>
        <v>12.218842356724732</v>
      </c>
      <c r="F11" s="46">
        <v>1545.6269440000001</v>
      </c>
      <c r="G11" s="47">
        <v>1327.055429</v>
      </c>
      <c r="H11" s="47">
        <f t="shared" si="0"/>
        <v>218.57151500000009</v>
      </c>
      <c r="I11" s="30">
        <f t="shared" si="1"/>
        <v>14.141285246642287</v>
      </c>
      <c r="J11" s="48">
        <f t="shared" si="2"/>
        <v>-1.922442889917555</v>
      </c>
      <c r="K11" s="49">
        <v>13.141284047834963</v>
      </c>
    </row>
    <row r="12" spans="1:11" ht="18" x14ac:dyDescent="0.25">
      <c r="A12" s="33" t="s">
        <v>15</v>
      </c>
      <c r="B12" s="50">
        <f>B11+B10</f>
        <v>8559.4576400000005</v>
      </c>
      <c r="C12" s="51">
        <f>C11+C10</f>
        <v>7065.2430189999995</v>
      </c>
      <c r="D12" s="52">
        <f t="shared" si="3"/>
        <v>1494.214621000001</v>
      </c>
      <c r="E12" s="37">
        <f t="shared" si="4"/>
        <v>17.456884347639587</v>
      </c>
      <c r="F12" s="50">
        <f>F11+F10</f>
        <v>7685.9275620000008</v>
      </c>
      <c r="G12" s="51">
        <f>G10+G11</f>
        <v>6275.0375089999998</v>
      </c>
      <c r="H12" s="52">
        <f t="shared" si="0"/>
        <v>1410.890053000001</v>
      </c>
      <c r="I12" s="37">
        <f t="shared" si="1"/>
        <v>18.356796126671597</v>
      </c>
      <c r="J12" s="53">
        <f t="shared" si="2"/>
        <v>-0.89991177903200992</v>
      </c>
      <c r="K12" s="54">
        <v>17.204257068761748</v>
      </c>
    </row>
    <row r="13" spans="1:11" ht="18" x14ac:dyDescent="0.25">
      <c r="A13" s="26" t="s">
        <v>18</v>
      </c>
      <c r="B13" s="55">
        <v>1067.9529439999999</v>
      </c>
      <c r="C13" s="47">
        <v>1026.3436380000001</v>
      </c>
      <c r="D13" s="56">
        <f t="shared" si="3"/>
        <v>41.609305999999833</v>
      </c>
      <c r="E13" s="57">
        <f t="shared" si="4"/>
        <v>3.8961740995958936</v>
      </c>
      <c r="F13" s="55">
        <v>943.99909000000002</v>
      </c>
      <c r="G13" s="47">
        <v>890.15751999999998</v>
      </c>
      <c r="H13" s="56">
        <f t="shared" si="0"/>
        <v>53.841570000000047</v>
      </c>
      <c r="I13" s="57">
        <f t="shared" si="1"/>
        <v>5.7035616422045541</v>
      </c>
      <c r="J13" s="58">
        <f t="shared" si="2"/>
        <v>-1.8073875426086605</v>
      </c>
      <c r="K13" s="49">
        <v>5.1574705383007036</v>
      </c>
    </row>
    <row r="14" spans="1:11" ht="18" x14ac:dyDescent="0.25">
      <c r="A14" s="33" t="s">
        <v>15</v>
      </c>
      <c r="B14" s="50">
        <f>B13+B12</f>
        <v>9627.4105840000011</v>
      </c>
      <c r="C14" s="59">
        <f>C13+C12</f>
        <v>8091.5866569999998</v>
      </c>
      <c r="D14" s="60">
        <f t="shared" si="3"/>
        <v>1535.8239270000013</v>
      </c>
      <c r="E14" s="61">
        <f t="shared" si="4"/>
        <v>15.95261689111317</v>
      </c>
      <c r="F14" s="50">
        <f>F13+F12</f>
        <v>8629.9266520000001</v>
      </c>
      <c r="G14" s="59">
        <f>G13+G12</f>
        <v>7165.1950289999995</v>
      </c>
      <c r="H14" s="60">
        <f t="shared" si="0"/>
        <v>1464.7316230000006</v>
      </c>
      <c r="I14" s="61">
        <f t="shared" si="1"/>
        <v>16.972700720006078</v>
      </c>
      <c r="J14" s="62">
        <f t="shared" si="2"/>
        <v>-1.0200838288929077</v>
      </c>
      <c r="K14" s="54">
        <v>15.88649899493802</v>
      </c>
    </row>
    <row r="15" spans="1:11" ht="18" x14ac:dyDescent="0.25">
      <c r="A15" s="26" t="s">
        <v>19</v>
      </c>
      <c r="B15" s="63">
        <v>1034.09223</v>
      </c>
      <c r="C15" s="29">
        <v>890.651973</v>
      </c>
      <c r="D15" s="47">
        <f t="shared" si="3"/>
        <v>143.44025699999997</v>
      </c>
      <c r="E15" s="30">
        <f t="shared" si="4"/>
        <v>13.871128013407466</v>
      </c>
      <c r="F15" s="63">
        <v>1005.4576080000001</v>
      </c>
      <c r="G15" s="29">
        <v>848.73353399999996</v>
      </c>
      <c r="H15" s="52">
        <f t="shared" si="0"/>
        <v>156.72407400000009</v>
      </c>
      <c r="I15" s="30">
        <f t="shared" si="1"/>
        <v>15.587337820412623</v>
      </c>
      <c r="J15" s="31">
        <f t="shared" si="2"/>
        <v>-1.716209807005157</v>
      </c>
      <c r="K15" s="32">
        <v>6.2957813075389</v>
      </c>
    </row>
    <row r="16" spans="1:11" ht="18" x14ac:dyDescent="0.25">
      <c r="A16" s="33" t="s">
        <v>15</v>
      </c>
      <c r="B16" s="50">
        <f>B15+B14</f>
        <v>10661.502814000001</v>
      </c>
      <c r="C16" s="59">
        <f>C14+C15</f>
        <v>8982.2386299999998</v>
      </c>
      <c r="D16" s="52">
        <f t="shared" si="3"/>
        <v>1679.2641840000015</v>
      </c>
      <c r="E16" s="37">
        <f t="shared" si="4"/>
        <v>15.750726828068737</v>
      </c>
      <c r="F16" s="50">
        <f>F15+F14</f>
        <v>9635.3842600000007</v>
      </c>
      <c r="G16" s="59">
        <f>G15+G14</f>
        <v>8013.9285629999995</v>
      </c>
      <c r="H16" s="52">
        <f t="shared" si="0"/>
        <v>1621.4556970000012</v>
      </c>
      <c r="I16" s="37">
        <f t="shared" si="1"/>
        <v>16.82813734509018</v>
      </c>
      <c r="J16" s="38">
        <f t="shared" si="2"/>
        <v>-1.077410517021443</v>
      </c>
      <c r="K16" s="39">
        <v>14.885702368174774</v>
      </c>
    </row>
    <row r="17" spans="1:11" ht="18" x14ac:dyDescent="0.25">
      <c r="A17" s="26" t="s">
        <v>20</v>
      </c>
      <c r="B17" s="46">
        <v>1009.7918529999999</v>
      </c>
      <c r="C17" s="47">
        <v>949.775622</v>
      </c>
      <c r="D17" s="47">
        <f t="shared" si="3"/>
        <v>60.016230999999948</v>
      </c>
      <c r="E17" s="30">
        <f t="shared" si="4"/>
        <v>5.9434259468124226</v>
      </c>
      <c r="F17" s="46">
        <v>1047.9895120000001</v>
      </c>
      <c r="G17" s="47">
        <v>995.732483</v>
      </c>
      <c r="H17" s="47">
        <f t="shared" si="0"/>
        <v>52.257029000000102</v>
      </c>
      <c r="I17" s="30">
        <f t="shared" si="1"/>
        <v>4.9864076311481345</v>
      </c>
      <c r="J17" s="64">
        <f t="shared" si="2"/>
        <v>0.95701831566428819</v>
      </c>
      <c r="K17" s="65">
        <v>4.8483089914184507</v>
      </c>
    </row>
    <row r="18" spans="1:11" ht="18" x14ac:dyDescent="0.25">
      <c r="A18" s="33" t="s">
        <v>15</v>
      </c>
      <c r="B18" s="50">
        <f>B17+B16</f>
        <v>11671.294667000002</v>
      </c>
      <c r="C18" s="51">
        <f>C17+C16</f>
        <v>9932.014251999999</v>
      </c>
      <c r="D18" s="52">
        <f t="shared" si="3"/>
        <v>1739.2804150000029</v>
      </c>
      <c r="E18" s="37">
        <f t="shared" si="4"/>
        <v>14.902206350060981</v>
      </c>
      <c r="F18" s="50">
        <f>F17+F16</f>
        <v>10683.373772000001</v>
      </c>
      <c r="G18" s="51">
        <f>G17+G16</f>
        <v>9009.6610459999993</v>
      </c>
      <c r="H18" s="52">
        <f t="shared" si="0"/>
        <v>1673.7127260000016</v>
      </c>
      <c r="I18" s="37">
        <f t="shared" si="1"/>
        <v>15.666518477399213</v>
      </c>
      <c r="J18" s="66">
        <f t="shared" si="2"/>
        <v>-0.76431212733823273</v>
      </c>
      <c r="K18" s="67">
        <v>13.901080542602385</v>
      </c>
    </row>
    <row r="19" spans="1:11" ht="18" x14ac:dyDescent="0.25">
      <c r="A19" s="26" t="s">
        <v>21</v>
      </c>
      <c r="B19" s="63">
        <v>852.24646600000005</v>
      </c>
      <c r="C19" s="29">
        <v>823.86114199999997</v>
      </c>
      <c r="D19" s="29">
        <f t="shared" si="3"/>
        <v>28.385324000000082</v>
      </c>
      <c r="E19" s="30">
        <f t="shared" si="4"/>
        <v>3.3306473106572061</v>
      </c>
      <c r="F19" s="63">
        <v>973.96941700000002</v>
      </c>
      <c r="G19" s="29">
        <v>923.14741900000001</v>
      </c>
      <c r="H19" s="29">
        <f t="shared" si="0"/>
        <v>50.821998000000008</v>
      </c>
      <c r="I19" s="30">
        <f t="shared" si="1"/>
        <v>5.2180281139156151</v>
      </c>
      <c r="J19" s="31">
        <f t="shared" si="2"/>
        <v>-1.887380803258409</v>
      </c>
      <c r="K19" s="65">
        <v>5.0367314041411362</v>
      </c>
    </row>
    <row r="20" spans="1:11" ht="18" x14ac:dyDescent="0.25">
      <c r="A20" s="33" t="s">
        <v>15</v>
      </c>
      <c r="B20" s="68">
        <f>B19+B18</f>
        <v>12523.541133000002</v>
      </c>
      <c r="C20" s="69">
        <f>C19+C18</f>
        <v>10755.875393999999</v>
      </c>
      <c r="D20" s="36">
        <f t="shared" si="3"/>
        <v>1767.6657390000037</v>
      </c>
      <c r="E20" s="37">
        <f t="shared" si="4"/>
        <v>14.114743747214897</v>
      </c>
      <c r="F20" s="68">
        <f>F19+F18</f>
        <v>11657.343189000001</v>
      </c>
      <c r="G20" s="69">
        <f>G19+G18</f>
        <v>9932.8084650000001</v>
      </c>
      <c r="H20" s="36">
        <f t="shared" si="0"/>
        <v>1724.534724000001</v>
      </c>
      <c r="I20" s="37">
        <f t="shared" si="1"/>
        <v>14.793548547385061</v>
      </c>
      <c r="J20" s="38">
        <f t="shared" si="2"/>
        <v>-0.67880480017016431</v>
      </c>
      <c r="K20" s="67">
        <v>13.160465393636173</v>
      </c>
    </row>
    <row r="21" spans="1:11" ht="18" x14ac:dyDescent="0.25">
      <c r="A21" s="26" t="s">
        <v>22</v>
      </c>
      <c r="B21" s="70">
        <v>1095.7243229999999</v>
      </c>
      <c r="C21" s="71">
        <v>900.08360000000005</v>
      </c>
      <c r="D21" s="71">
        <f t="shared" si="3"/>
        <v>195.64072299999987</v>
      </c>
      <c r="E21" s="57">
        <f t="shared" si="4"/>
        <v>17.854921981137757</v>
      </c>
      <c r="F21" s="70">
        <v>1407.958768</v>
      </c>
      <c r="G21" s="71">
        <v>1153.976954</v>
      </c>
      <c r="H21" s="71">
        <f t="shared" si="0"/>
        <v>253.98181399999999</v>
      </c>
      <c r="I21" s="57">
        <f t="shared" si="1"/>
        <v>18.039009363944668</v>
      </c>
      <c r="J21" s="48">
        <f t="shared" si="2"/>
        <v>-0.18408738280691139</v>
      </c>
      <c r="K21" s="40">
        <v>16.959476038773825</v>
      </c>
    </row>
    <row r="22" spans="1:11" ht="18" x14ac:dyDescent="0.25">
      <c r="A22" s="33" t="s">
        <v>15</v>
      </c>
      <c r="B22" s="72">
        <f>B21+B20</f>
        <v>13619.265456000003</v>
      </c>
      <c r="C22" s="73">
        <f>C21+C20</f>
        <v>11655.958993999999</v>
      </c>
      <c r="D22" s="74">
        <f t="shared" si="3"/>
        <v>1963.3064620000041</v>
      </c>
      <c r="E22" s="61">
        <f t="shared" si="4"/>
        <v>14.415656030370306</v>
      </c>
      <c r="F22" s="72">
        <f>F21+F20</f>
        <v>13065.301957000001</v>
      </c>
      <c r="G22" s="73">
        <f>G21+G20</f>
        <v>11086.785419</v>
      </c>
      <c r="H22" s="74">
        <f t="shared" si="0"/>
        <v>1978.5165380000017</v>
      </c>
      <c r="I22" s="61">
        <f t="shared" si="1"/>
        <v>15.143289795456822</v>
      </c>
      <c r="J22" s="53">
        <f t="shared" si="2"/>
        <v>-0.72763376508651589</v>
      </c>
      <c r="K22" s="45">
        <v>13.56985894344856</v>
      </c>
    </row>
    <row r="23" spans="1:11" ht="18" x14ac:dyDescent="0.25">
      <c r="A23" s="26" t="s">
        <v>23</v>
      </c>
      <c r="B23" s="27">
        <v>1540.158281</v>
      </c>
      <c r="C23" s="28">
        <v>1312.185649</v>
      </c>
      <c r="D23" s="29">
        <f t="shared" si="3"/>
        <v>227.97263199999998</v>
      </c>
      <c r="E23" s="30">
        <f t="shared" si="4"/>
        <v>14.801896325355665</v>
      </c>
      <c r="F23" s="27">
        <v>1686.796047</v>
      </c>
      <c r="G23" s="28">
        <v>1423.9025449999999</v>
      </c>
      <c r="H23" s="29">
        <f t="shared" si="0"/>
        <v>262.89350200000013</v>
      </c>
      <c r="I23" s="30">
        <f t="shared" si="1"/>
        <v>15.585375746377958</v>
      </c>
      <c r="J23" s="48">
        <f t="shared" si="2"/>
        <v>-0.7834794210222924</v>
      </c>
      <c r="K23" s="32">
        <v>14.25531702947562</v>
      </c>
    </row>
    <row r="24" spans="1:11" ht="18" x14ac:dyDescent="0.25">
      <c r="A24" s="33" t="s">
        <v>15</v>
      </c>
      <c r="B24" s="68">
        <f>B23+B22</f>
        <v>15159.423737000003</v>
      </c>
      <c r="C24" s="69">
        <f>C23+C22</f>
        <v>12968.144643</v>
      </c>
      <c r="D24" s="36">
        <f t="shared" si="3"/>
        <v>2191.2790940000032</v>
      </c>
      <c r="E24" s="37">
        <f t="shared" si="4"/>
        <v>14.454897046328291</v>
      </c>
      <c r="F24" s="68">
        <f>F22+F23</f>
        <v>14752.098004000001</v>
      </c>
      <c r="G24" s="69">
        <f>G23+G22</f>
        <v>12510.687964000001</v>
      </c>
      <c r="H24" s="36">
        <f t="shared" si="0"/>
        <v>2241.4100400000007</v>
      </c>
      <c r="I24" s="37">
        <f t="shared" si="1"/>
        <v>15.193839136590922</v>
      </c>
      <c r="J24" s="53">
        <f t="shared" si="2"/>
        <v>-0.73894209026263091</v>
      </c>
      <c r="K24" s="39">
        <v>13.648236133566275</v>
      </c>
    </row>
    <row r="25" spans="1:11" ht="18" x14ac:dyDescent="0.25">
      <c r="A25" s="26" t="s">
        <v>24</v>
      </c>
      <c r="B25" s="63">
        <v>2037.325779</v>
      </c>
      <c r="C25" s="29">
        <v>1611.887778</v>
      </c>
      <c r="D25" s="71">
        <f t="shared" si="3"/>
        <v>425.43800099999999</v>
      </c>
      <c r="E25" s="57">
        <f t="shared" si="4"/>
        <v>20.882178264529777</v>
      </c>
      <c r="F25" s="70">
        <v>2064.6294969999999</v>
      </c>
      <c r="G25" s="71">
        <v>1617.4188770000001</v>
      </c>
      <c r="H25" s="71">
        <f t="shared" si="0"/>
        <v>447.21061999999984</v>
      </c>
      <c r="I25" s="57">
        <f t="shared" si="1"/>
        <v>21.66057496755796</v>
      </c>
      <c r="J25" s="48">
        <f t="shared" si="2"/>
        <v>-0.7783967030281822</v>
      </c>
      <c r="K25" s="32">
        <v>19.900235159045383</v>
      </c>
    </row>
    <row r="26" spans="1:11" ht="18" x14ac:dyDescent="0.25">
      <c r="A26" s="33" t="s">
        <v>15</v>
      </c>
      <c r="B26" s="68">
        <f>B25+B24</f>
        <v>17196.749516000003</v>
      </c>
      <c r="C26" s="69">
        <f>C25+C24</f>
        <v>14580.032421</v>
      </c>
      <c r="D26" s="74">
        <f t="shared" si="3"/>
        <v>2616.7170950000036</v>
      </c>
      <c r="E26" s="61">
        <f t="shared" si="4"/>
        <v>15.216347092602515</v>
      </c>
      <c r="F26" s="72">
        <f>F25+F24</f>
        <v>16816.727501000001</v>
      </c>
      <c r="G26" s="75">
        <f>G25+G24</f>
        <v>14128.106841000001</v>
      </c>
      <c r="H26" s="74">
        <f t="shared" si="0"/>
        <v>2688.6206600000005</v>
      </c>
      <c r="I26" s="61">
        <f t="shared" si="1"/>
        <v>15.987775623052242</v>
      </c>
      <c r="J26" s="53">
        <f t="shared" si="2"/>
        <v>-0.77142853044972703</v>
      </c>
      <c r="K26" s="39">
        <v>14.41580887341425</v>
      </c>
    </row>
    <row r="27" spans="1:11" ht="18" x14ac:dyDescent="0.25">
      <c r="A27" s="76" t="s">
        <v>25</v>
      </c>
      <c r="B27" s="77">
        <v>2169.9058239999999</v>
      </c>
      <c r="C27" s="78">
        <v>1729.5666040000001</v>
      </c>
      <c r="D27" s="79">
        <f t="shared" si="3"/>
        <v>440.33921999999984</v>
      </c>
      <c r="E27" s="30">
        <f t="shared" si="4"/>
        <v>20.293010651876102</v>
      </c>
      <c r="F27" s="80">
        <v>2189.2451299999998</v>
      </c>
      <c r="G27" s="79">
        <v>1725.1070199999999</v>
      </c>
      <c r="H27" s="79">
        <f t="shared" si="0"/>
        <v>464.13810999999987</v>
      </c>
      <c r="I27" s="30">
        <f t="shared" si="1"/>
        <v>21.200828707564597</v>
      </c>
      <c r="J27" s="31">
        <f t="shared" si="2"/>
        <v>-0.9078180556884945</v>
      </c>
      <c r="K27" s="32">
        <v>19.487485466927943</v>
      </c>
    </row>
    <row r="28" spans="1:11" ht="18.75" thickBot="1" x14ac:dyDescent="0.3">
      <c r="A28" s="81" t="s">
        <v>15</v>
      </c>
      <c r="B28" s="82">
        <f>B27+B26</f>
        <v>19366.655340000005</v>
      </c>
      <c r="C28" s="83">
        <f>C27+C26</f>
        <v>16309.599025</v>
      </c>
      <c r="D28" s="84">
        <f t="shared" si="3"/>
        <v>3057.0563150000053</v>
      </c>
      <c r="E28" s="85">
        <f t="shared" si="4"/>
        <v>15.785153715654468</v>
      </c>
      <c r="F28" s="86">
        <f>F27+F26</f>
        <v>19005.972631000001</v>
      </c>
      <c r="G28" s="84">
        <f>G27+G26</f>
        <v>15853.213861</v>
      </c>
      <c r="H28" s="84">
        <f t="shared" si="0"/>
        <v>3152.7587700000004</v>
      </c>
      <c r="I28" s="85">
        <f t="shared" si="1"/>
        <v>16.588252709875221</v>
      </c>
      <c r="J28" s="87">
        <f t="shared" si="2"/>
        <v>-0.80309899422075226</v>
      </c>
      <c r="K28" s="88">
        <v>15.000001195420174</v>
      </c>
    </row>
  </sheetData>
  <mergeCells count="9">
    <mergeCell ref="A1:K1"/>
    <mergeCell ref="A2:K2"/>
    <mergeCell ref="E3:G3"/>
    <mergeCell ref="H3:K3"/>
    <mergeCell ref="A4:A5"/>
    <mergeCell ref="B4:E4"/>
    <mergeCell ref="F4:I4"/>
    <mergeCell ref="J4:J5"/>
    <mergeCell ref="K4:K5"/>
  </mergeCells>
  <printOptions horizontalCentered="1" verticalCentered="1"/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Billing</vt:lpstr>
      <vt:lpstr>T&amp;D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 &amp; sadi</dc:creator>
  <cp:lastModifiedBy>Hadi &amp; sadi</cp:lastModifiedBy>
  <dcterms:created xsi:type="dcterms:W3CDTF">2020-05-14T00:10:15Z</dcterms:created>
  <dcterms:modified xsi:type="dcterms:W3CDTF">2020-05-14T00:11:07Z</dcterms:modified>
</cp:coreProperties>
</file>