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1"/>
  </bookViews>
  <sheets>
    <sheet name="T&amp;D" sheetId="1" r:id="rId1"/>
    <sheet name="Billing" sheetId="2" r:id="rId2"/>
  </sheets>
  <calcPr calcId="124519"/>
</workbook>
</file>

<file path=xl/calcChain.xml><?xml version="1.0" encoding="utf-8"?>
<calcChain xmlns="http://schemas.openxmlformats.org/spreadsheetml/2006/main">
  <c r="F18" i="2"/>
  <c r="I18" s="1"/>
  <c r="E18"/>
  <c r="H18" s="1"/>
  <c r="C18"/>
  <c r="B18"/>
  <c r="J17"/>
  <c r="I17"/>
  <c r="H17"/>
  <c r="J16"/>
  <c r="I16"/>
  <c r="H16"/>
  <c r="J15"/>
  <c r="I15"/>
  <c r="H15"/>
  <c r="I14"/>
  <c r="H14"/>
  <c r="G14"/>
  <c r="J14" s="1"/>
  <c r="D14"/>
  <c r="I13"/>
  <c r="H13"/>
  <c r="G13"/>
  <c r="D13"/>
  <c r="J13" s="1"/>
  <c r="I12"/>
  <c r="H12"/>
  <c r="G12"/>
  <c r="J12" s="1"/>
  <c r="D12"/>
  <c r="I11"/>
  <c r="H11"/>
  <c r="G11"/>
  <c r="J11" s="1"/>
  <c r="D11"/>
  <c r="J10"/>
  <c r="I10"/>
  <c r="H10"/>
  <c r="J9"/>
  <c r="I9"/>
  <c r="H9"/>
  <c r="J8"/>
  <c r="I8"/>
  <c r="H8"/>
  <c r="I7"/>
  <c r="H7"/>
  <c r="G7"/>
  <c r="D7"/>
  <c r="D18" s="1"/>
  <c r="J6"/>
  <c r="I6"/>
  <c r="H6"/>
  <c r="I27" i="1"/>
  <c r="H27"/>
  <c r="E27"/>
  <c r="J27" s="1"/>
  <c r="D27"/>
  <c r="I25"/>
  <c r="H25"/>
  <c r="E25"/>
  <c r="J25" s="1"/>
  <c r="D25"/>
  <c r="I23"/>
  <c r="H23"/>
  <c r="E23"/>
  <c r="J23" s="1"/>
  <c r="D23"/>
  <c r="I21"/>
  <c r="H21"/>
  <c r="E21"/>
  <c r="J21" s="1"/>
  <c r="D21"/>
  <c r="I19"/>
  <c r="H19"/>
  <c r="E19"/>
  <c r="J19" s="1"/>
  <c r="D19"/>
  <c r="I17"/>
  <c r="H17"/>
  <c r="E17"/>
  <c r="J17" s="1"/>
  <c r="D17"/>
  <c r="I15"/>
  <c r="H15"/>
  <c r="E15"/>
  <c r="J15" s="1"/>
  <c r="D15"/>
  <c r="I13"/>
  <c r="H13"/>
  <c r="E13"/>
  <c r="J13" s="1"/>
  <c r="D13"/>
  <c r="I11"/>
  <c r="H11"/>
  <c r="E11"/>
  <c r="J11" s="1"/>
  <c r="D11"/>
  <c r="F10"/>
  <c r="F12" s="1"/>
  <c r="B10"/>
  <c r="B12" s="1"/>
  <c r="I9"/>
  <c r="H9"/>
  <c r="E9"/>
  <c r="J9" s="1"/>
  <c r="D9"/>
  <c r="H8"/>
  <c r="I8" s="1"/>
  <c r="G8"/>
  <c r="G10" s="1"/>
  <c r="G12" s="1"/>
  <c r="G14" s="1"/>
  <c r="G16" s="1"/>
  <c r="G18" s="1"/>
  <c r="G20" s="1"/>
  <c r="G22" s="1"/>
  <c r="G24" s="1"/>
  <c r="G26" s="1"/>
  <c r="G28" s="1"/>
  <c r="F8"/>
  <c r="D8"/>
  <c r="E8" s="1"/>
  <c r="J8" s="1"/>
  <c r="C8"/>
  <c r="C10" s="1"/>
  <c r="C12" s="1"/>
  <c r="C14" s="1"/>
  <c r="C16" s="1"/>
  <c r="C18" s="1"/>
  <c r="C20" s="1"/>
  <c r="C22" s="1"/>
  <c r="C24" s="1"/>
  <c r="C26" s="1"/>
  <c r="C28" s="1"/>
  <c r="B8"/>
  <c r="I7"/>
  <c r="H7"/>
  <c r="E7"/>
  <c r="J7" s="1"/>
  <c r="D7"/>
  <c r="I6"/>
  <c r="H6"/>
  <c r="D6"/>
  <c r="E6" s="1"/>
  <c r="J6" s="1"/>
  <c r="J7" i="2" l="1"/>
  <c r="G18"/>
  <c r="J18" s="1"/>
  <c r="B14" i="1"/>
  <c r="D12"/>
  <c r="E12" s="1"/>
  <c r="F14"/>
  <c r="H12"/>
  <c r="I12" s="1"/>
  <c r="D10"/>
  <c r="E10" s="1"/>
  <c r="H10"/>
  <c r="I10" s="1"/>
  <c r="B16" l="1"/>
  <c r="D14"/>
  <c r="E14" s="1"/>
  <c r="J10"/>
  <c r="J12"/>
  <c r="F16"/>
  <c r="H14"/>
  <c r="I14" s="1"/>
  <c r="F18" l="1"/>
  <c r="H16"/>
  <c r="I16" s="1"/>
  <c r="B18"/>
  <c r="D16"/>
  <c r="E16" s="1"/>
  <c r="J14"/>
  <c r="B20" l="1"/>
  <c r="D18"/>
  <c r="E18" s="1"/>
  <c r="J18" s="1"/>
  <c r="F20"/>
  <c r="H18"/>
  <c r="I18" s="1"/>
  <c r="J16"/>
  <c r="F22" l="1"/>
  <c r="H20"/>
  <c r="I20" s="1"/>
  <c r="B22"/>
  <c r="D20"/>
  <c r="E20" s="1"/>
  <c r="B24" l="1"/>
  <c r="D22"/>
  <c r="E22" s="1"/>
  <c r="J22" s="1"/>
  <c r="F24"/>
  <c r="H22"/>
  <c r="I22" s="1"/>
  <c r="J20"/>
  <c r="F26" l="1"/>
  <c r="H24"/>
  <c r="I24" s="1"/>
  <c r="B26"/>
  <c r="D24"/>
  <c r="E24" s="1"/>
  <c r="B28" l="1"/>
  <c r="D28" s="1"/>
  <c r="E28" s="1"/>
  <c r="D26"/>
  <c r="E26" s="1"/>
  <c r="J26" s="1"/>
  <c r="F28"/>
  <c r="H28" s="1"/>
  <c r="I28" s="1"/>
  <c r="H26"/>
  <c r="I26" s="1"/>
  <c r="J24"/>
  <c r="J28" l="1"/>
</calcChain>
</file>

<file path=xl/sharedStrings.xml><?xml version="1.0" encoding="utf-8"?>
<sst xmlns="http://schemas.openxmlformats.org/spreadsheetml/2006/main" count="69" uniqueCount="38">
  <si>
    <t>TRANSMISSION &amp; DISTRIBUTION (T&amp;D) LINE LOSSES (MONTH WISE)</t>
  </si>
  <si>
    <t>FOR THE YEAR 2019-2020</t>
  </si>
  <si>
    <t>M E P C O</t>
  </si>
  <si>
    <t>Mil. KWH</t>
  </si>
  <si>
    <t>Month</t>
  </si>
  <si>
    <t xml:space="preserve">     2019-2020</t>
  </si>
  <si>
    <t xml:space="preserve">     2018-2019</t>
  </si>
  <si>
    <t>Target</t>
  </si>
  <si>
    <t>UNITS
RECVD</t>
  </si>
  <si>
    <t>UNITS
BILLED</t>
  </si>
  <si>
    <t>UNITS
LOST</t>
  </si>
  <si>
    <t>%AGE 
LOSS</t>
  </si>
  <si>
    <t>July</t>
  </si>
  <si>
    <t>August</t>
  </si>
  <si>
    <t>Prog: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</si>
  <si>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</si>
  <si>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</si>
  <si>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</si>
  <si>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</si>
  <si>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</si>
  <si>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</si>
  <si>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</si>
  <si>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</si>
  <si>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</si>
  <si>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 xml:space="preserve">June </t>
  </si>
  <si>
    <r>
      <t xml:space="preserve">BILLING AND COLLECTION </t>
    </r>
    <r>
      <rPr>
        <b/>
        <u/>
        <sz val="14"/>
        <rFont val="Arial"/>
        <family val="2"/>
      </rPr>
      <t>(Computed W/O Subsidy)</t>
    </r>
  </si>
  <si>
    <t>F.Y. 2019-20</t>
  </si>
  <si>
    <t>Rs. in Million</t>
  </si>
  <si>
    <t>BILLING</t>
  </si>
  <si>
    <t>COLLECTION</t>
  </si>
  <si>
    <t xml:space="preserve">%AGE COLLECTION </t>
  </si>
  <si>
    <t>Private</t>
  </si>
  <si>
    <t>Govt</t>
  </si>
  <si>
    <t>Total</t>
  </si>
  <si>
    <t>Govt.</t>
  </si>
  <si>
    <t>May</t>
  </si>
  <si>
    <t>June</t>
  </si>
  <si>
    <t>INC/
 DEC</t>
  </si>
</sst>
</file>

<file path=xl/styles.xml><?xml version="1.0" encoding="utf-8"?>
<styleSheet xmlns="http://schemas.openxmlformats.org/spreadsheetml/2006/main">
  <numFmts count="2">
    <numFmt numFmtId="164" formatCode="0.00_)"/>
    <numFmt numFmtId="165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Helv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2"/>
      <name val="Arial"/>
      <family val="2"/>
    </font>
    <font>
      <sz val="11"/>
      <name val="Helv"/>
    </font>
    <font>
      <b/>
      <u/>
      <sz val="16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b/>
      <u/>
      <sz val="16"/>
      <color indexed="16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3" fillId="0" borderId="0"/>
  </cellStyleXfs>
  <cellXfs count="101">
    <xf numFmtId="0" fontId="0" fillId="0" borderId="0" xfId="0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1" fillId="0" borderId="0" xfId="1" applyFont="1" applyBorder="1" applyAlignment="1">
      <alignment horizontal="right" vertical="center"/>
    </xf>
    <xf numFmtId="0" fontId="1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3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vertical="center"/>
    </xf>
    <xf numFmtId="164" fontId="6" fillId="0" borderId="15" xfId="1" applyNumberFormat="1" applyFont="1" applyBorder="1" applyAlignment="1" applyProtection="1">
      <alignment horizontal="center" vertical="center"/>
    </xf>
    <xf numFmtId="164" fontId="6" fillId="0" borderId="16" xfId="1" applyNumberFormat="1" applyFont="1" applyBorder="1" applyAlignment="1" applyProtection="1">
      <alignment horizontal="center" vertical="center"/>
    </xf>
    <xf numFmtId="164" fontId="6" fillId="0" borderId="17" xfId="1" applyNumberFormat="1" applyFont="1" applyBorder="1" applyAlignment="1" applyProtection="1">
      <alignment horizontal="center" vertical="center"/>
    </xf>
    <xf numFmtId="165" fontId="6" fillId="3" borderId="18" xfId="1" applyNumberFormat="1" applyFont="1" applyFill="1" applyBorder="1" applyAlignment="1" applyProtection="1">
      <alignment horizontal="center" vertical="center"/>
    </xf>
    <xf numFmtId="165" fontId="6" fillId="0" borderId="19" xfId="1" applyNumberFormat="1" applyFont="1" applyBorder="1" applyAlignment="1" applyProtection="1">
      <alignment horizontal="center" vertical="center"/>
    </xf>
    <xf numFmtId="165" fontId="6" fillId="0" borderId="14" xfId="1" applyNumberFormat="1" applyFont="1" applyBorder="1" applyAlignment="1" applyProtection="1">
      <alignment horizontal="right" vertical="center"/>
    </xf>
    <xf numFmtId="0" fontId="6" fillId="0" borderId="20" xfId="1" applyFont="1" applyBorder="1" applyAlignment="1">
      <alignment vertical="center"/>
    </xf>
    <xf numFmtId="164" fontId="1" fillId="4" borderId="21" xfId="1" applyNumberFormat="1" applyFont="1" applyFill="1" applyBorder="1" applyAlignment="1" applyProtection="1">
      <alignment horizontal="center" vertical="center"/>
    </xf>
    <xf numFmtId="164" fontId="1" fillId="4" borderId="22" xfId="1" applyNumberFormat="1" applyFont="1" applyFill="1" applyBorder="1" applyAlignment="1" applyProtection="1">
      <alignment horizontal="center" vertical="center"/>
    </xf>
    <xf numFmtId="164" fontId="6" fillId="0" borderId="23" xfId="1" applyNumberFormat="1" applyFont="1" applyBorder="1" applyAlignment="1" applyProtection="1">
      <alignment horizontal="center" vertical="center"/>
    </xf>
    <xf numFmtId="165" fontId="6" fillId="3" borderId="24" xfId="1" applyNumberFormat="1" applyFont="1" applyFill="1" applyBorder="1" applyAlignment="1" applyProtection="1">
      <alignment horizontal="center" vertical="center"/>
    </xf>
    <xf numFmtId="164" fontId="6" fillId="0" borderId="21" xfId="1" applyNumberFormat="1" applyFont="1" applyBorder="1" applyAlignment="1" applyProtection="1">
      <alignment horizontal="center" vertical="center"/>
    </xf>
    <xf numFmtId="164" fontId="6" fillId="0" borderId="22" xfId="1" applyNumberFormat="1" applyFont="1" applyBorder="1" applyAlignment="1" applyProtection="1">
      <alignment horizontal="center" vertical="center"/>
    </xf>
    <xf numFmtId="165" fontId="6" fillId="0" borderId="20" xfId="1" applyNumberFormat="1" applyFont="1" applyBorder="1" applyAlignment="1" applyProtection="1">
      <alignment horizontal="center" vertical="center"/>
    </xf>
    <xf numFmtId="165" fontId="6" fillId="0" borderId="20" xfId="1" applyNumberFormat="1" applyFont="1" applyBorder="1" applyAlignment="1" applyProtection="1">
      <alignment horizontal="right" vertical="center"/>
    </xf>
    <xf numFmtId="0" fontId="7" fillId="0" borderId="20" xfId="1" applyFont="1" applyBorder="1" applyAlignment="1">
      <alignment vertical="center"/>
    </xf>
    <xf numFmtId="164" fontId="7" fillId="0" borderId="21" xfId="1" applyNumberFormat="1" applyFont="1" applyBorder="1" applyAlignment="1" applyProtection="1">
      <alignment vertical="center"/>
    </xf>
    <xf numFmtId="164" fontId="7" fillId="0" borderId="25" xfId="1" applyNumberFormat="1" applyFont="1" applyBorder="1" applyAlignment="1" applyProtection="1">
      <alignment vertical="center"/>
    </xf>
    <xf numFmtId="164" fontId="7" fillId="0" borderId="23" xfId="1" applyNumberFormat="1" applyFont="1" applyBorder="1" applyAlignment="1" applyProtection="1">
      <alignment horizontal="center" vertical="center"/>
    </xf>
    <xf numFmtId="165" fontId="7" fillId="3" borderId="24" xfId="1" applyNumberFormat="1" applyFont="1" applyFill="1" applyBorder="1" applyAlignment="1" applyProtection="1">
      <alignment horizontal="center" vertical="center"/>
    </xf>
    <xf numFmtId="165" fontId="7" fillId="0" borderId="20" xfId="1" applyNumberFormat="1" applyFont="1" applyBorder="1" applyAlignment="1" applyProtection="1">
      <alignment horizontal="center" vertical="center"/>
    </xf>
    <xf numFmtId="165" fontId="7" fillId="0" borderId="20" xfId="1" applyNumberFormat="1" applyFont="1" applyBorder="1" applyAlignment="1" applyProtection="1">
      <alignment horizontal="right" vertical="center"/>
    </xf>
    <xf numFmtId="165" fontId="1" fillId="0" borderId="20" xfId="1" applyNumberFormat="1" applyFont="1" applyBorder="1" applyAlignment="1" applyProtection="1">
      <alignment horizontal="right" vertical="center"/>
    </xf>
    <xf numFmtId="164" fontId="7" fillId="0" borderId="21" xfId="1" applyNumberFormat="1" applyFont="1" applyBorder="1" applyAlignment="1" applyProtection="1">
      <alignment horizontal="center" vertical="center"/>
    </xf>
    <xf numFmtId="164" fontId="7" fillId="0" borderId="25" xfId="1" applyNumberFormat="1" applyFont="1" applyBorder="1" applyAlignment="1" applyProtection="1">
      <alignment horizontal="center" vertical="center"/>
    </xf>
    <xf numFmtId="165" fontId="2" fillId="0" borderId="20" xfId="1" applyNumberFormat="1" applyFont="1" applyBorder="1" applyAlignment="1" applyProtection="1">
      <alignment horizontal="right" vertical="center"/>
    </xf>
    <xf numFmtId="164" fontId="6" fillId="0" borderId="26" xfId="1" applyNumberFormat="1" applyFont="1" applyFill="1" applyBorder="1" applyAlignment="1" applyProtection="1">
      <alignment horizontal="center" vertical="center"/>
    </xf>
    <xf numFmtId="164" fontId="6" fillId="0" borderId="23" xfId="1" applyNumberFormat="1" applyFont="1" applyFill="1" applyBorder="1" applyAlignment="1" applyProtection="1">
      <alignment horizontal="center" vertical="center"/>
    </xf>
    <xf numFmtId="165" fontId="1" fillId="0" borderId="20" xfId="1" applyNumberFormat="1" applyFont="1" applyBorder="1" applyAlignment="1" applyProtection="1">
      <alignment horizontal="center" vertical="center"/>
    </xf>
    <xf numFmtId="165" fontId="1" fillId="0" borderId="20" xfId="1" applyNumberFormat="1" applyFont="1" applyFill="1" applyBorder="1" applyAlignment="1" applyProtection="1">
      <alignment horizontal="right" vertical="center"/>
    </xf>
    <xf numFmtId="164" fontId="7" fillId="0" borderId="21" xfId="1" applyNumberFormat="1" applyFont="1" applyFill="1" applyBorder="1" applyAlignment="1" applyProtection="1">
      <alignment horizontal="center" vertical="center"/>
    </xf>
    <xf numFmtId="164" fontId="7" fillId="0" borderId="22" xfId="1" applyNumberFormat="1" applyFont="1" applyFill="1" applyBorder="1" applyAlignment="1" applyProtection="1">
      <alignment horizontal="center" vertical="center"/>
    </xf>
    <xf numFmtId="164" fontId="7" fillId="0" borderId="23" xfId="1" applyNumberFormat="1" applyFont="1" applyFill="1" applyBorder="1" applyAlignment="1" applyProtection="1">
      <alignment horizontal="center" vertical="center"/>
    </xf>
    <xf numFmtId="165" fontId="2" fillId="0" borderId="20" xfId="1" applyNumberFormat="1" applyFont="1" applyBorder="1" applyAlignment="1" applyProtection="1">
      <alignment horizontal="center" vertical="center"/>
    </xf>
    <xf numFmtId="165" fontId="2" fillId="0" borderId="20" xfId="1" applyNumberFormat="1" applyFont="1" applyFill="1" applyBorder="1" applyAlignment="1" applyProtection="1">
      <alignment horizontal="right" vertical="center"/>
    </xf>
    <xf numFmtId="164" fontId="6" fillId="2" borderId="26" xfId="1" applyNumberFormat="1" applyFont="1" applyFill="1" applyBorder="1" applyAlignment="1" applyProtection="1">
      <alignment horizontal="right" vertical="center"/>
    </xf>
    <xf numFmtId="164" fontId="1" fillId="0" borderId="23" xfId="1" applyNumberFormat="1" applyFont="1" applyFill="1" applyBorder="1" applyAlignment="1" applyProtection="1">
      <alignment horizontal="center" vertical="center"/>
    </xf>
    <xf numFmtId="165" fontId="1" fillId="3" borderId="24" xfId="1" applyNumberFormat="1" applyFont="1" applyFill="1" applyBorder="1" applyAlignment="1" applyProtection="1">
      <alignment horizontal="center" vertical="center"/>
    </xf>
    <xf numFmtId="165" fontId="1" fillId="0" borderId="20" xfId="1" applyNumberFormat="1" applyFont="1" applyFill="1" applyBorder="1" applyAlignment="1" applyProtection="1">
      <alignment horizontal="center" vertical="center"/>
    </xf>
    <xf numFmtId="164" fontId="7" fillId="0" borderId="25" xfId="1" applyNumberFormat="1" applyFont="1" applyFill="1" applyBorder="1" applyAlignment="1" applyProtection="1">
      <alignment horizontal="center" vertical="center"/>
    </xf>
    <xf numFmtId="164" fontId="2" fillId="0" borderId="23" xfId="1" applyNumberFormat="1" applyFont="1" applyFill="1" applyBorder="1" applyAlignment="1" applyProtection="1">
      <alignment horizontal="center" vertical="center"/>
    </xf>
    <xf numFmtId="165" fontId="2" fillId="3" borderId="24" xfId="1" applyNumberFormat="1" applyFont="1" applyFill="1" applyBorder="1" applyAlignment="1" applyProtection="1">
      <alignment horizontal="center" vertical="center"/>
    </xf>
    <xf numFmtId="165" fontId="2" fillId="0" borderId="20" xfId="1" applyNumberFormat="1" applyFont="1" applyFill="1" applyBorder="1" applyAlignment="1" applyProtection="1">
      <alignment horizontal="center" vertical="center"/>
    </xf>
    <xf numFmtId="164" fontId="6" fillId="0" borderId="26" xfId="1" applyNumberFormat="1" applyFont="1" applyBorder="1" applyAlignment="1" applyProtection="1">
      <alignment horizontal="center" vertical="center"/>
    </xf>
    <xf numFmtId="165" fontId="6" fillId="0" borderId="20" xfId="1" applyNumberFormat="1" applyFont="1" applyFill="1" applyBorder="1" applyAlignment="1" applyProtection="1">
      <alignment horizontal="center" vertical="center"/>
    </xf>
    <xf numFmtId="165" fontId="6" fillId="0" borderId="20" xfId="1" applyNumberFormat="1" applyFont="1" applyFill="1" applyBorder="1" applyAlignment="1" applyProtection="1">
      <alignment horizontal="right" vertical="center"/>
    </xf>
    <xf numFmtId="165" fontId="7" fillId="0" borderId="20" xfId="1" applyNumberFormat="1" applyFont="1" applyFill="1" applyBorder="1" applyAlignment="1" applyProtection="1">
      <alignment horizontal="center" vertical="center"/>
    </xf>
    <xf numFmtId="165" fontId="7" fillId="0" borderId="20" xfId="1" applyNumberFormat="1" applyFont="1" applyFill="1" applyBorder="1" applyAlignment="1" applyProtection="1">
      <alignment horizontal="right" vertical="center"/>
    </xf>
    <xf numFmtId="164" fontId="7" fillId="0" borderId="22" xfId="1" applyNumberFormat="1" applyFont="1" applyBorder="1" applyAlignment="1" applyProtection="1">
      <alignment horizontal="center" vertical="center"/>
    </xf>
    <xf numFmtId="164" fontId="1" fillId="0" borderId="26" xfId="1" applyNumberFormat="1" applyFont="1" applyBorder="1" applyAlignment="1" applyProtection="1">
      <alignment horizontal="center" vertical="center"/>
    </xf>
    <xf numFmtId="164" fontId="1" fillId="0" borderId="23" xfId="1" applyNumberFormat="1" applyFont="1" applyBorder="1" applyAlignment="1" applyProtection="1">
      <alignment horizontal="center" vertical="center"/>
    </xf>
    <xf numFmtId="164" fontId="2" fillId="0" borderId="21" xfId="1" applyNumberFormat="1" applyFont="1" applyBorder="1" applyAlignment="1" applyProtection="1">
      <alignment horizontal="center" vertical="center"/>
    </xf>
    <xf numFmtId="164" fontId="2" fillId="0" borderId="25" xfId="1" applyNumberFormat="1" applyFont="1" applyBorder="1" applyAlignment="1" applyProtection="1">
      <alignment horizontal="center" vertical="center"/>
    </xf>
    <xf numFmtId="164" fontId="2" fillId="0" borderId="23" xfId="1" applyNumberFormat="1" applyFont="1" applyBorder="1" applyAlignment="1" applyProtection="1">
      <alignment horizontal="center" vertical="center"/>
    </xf>
    <xf numFmtId="0" fontId="1" fillId="0" borderId="20" xfId="1" applyFont="1" applyBorder="1" applyAlignment="1">
      <alignment vertical="center"/>
    </xf>
    <xf numFmtId="164" fontId="1" fillId="2" borderId="26" xfId="1" applyNumberFormat="1" applyFont="1" applyFill="1" applyBorder="1" applyAlignment="1" applyProtection="1">
      <alignment horizontal="center" vertical="center"/>
    </xf>
    <xf numFmtId="164" fontId="1" fillId="2" borderId="23" xfId="1" applyNumberFormat="1" applyFont="1" applyFill="1" applyBorder="1" applyAlignment="1" applyProtection="1">
      <alignment horizontal="center" vertical="center"/>
    </xf>
    <xf numFmtId="164" fontId="6" fillId="2" borderId="23" xfId="1" applyNumberFormat="1" applyFont="1" applyFill="1" applyBorder="1" applyAlignment="1" applyProtection="1">
      <alignment horizontal="center" vertical="center"/>
    </xf>
    <xf numFmtId="0" fontId="2" fillId="0" borderId="27" xfId="1" applyFont="1" applyBorder="1" applyAlignment="1">
      <alignment vertical="center"/>
    </xf>
    <xf numFmtId="164" fontId="2" fillId="2" borderId="28" xfId="1" applyNumberFormat="1" applyFont="1" applyFill="1" applyBorder="1" applyAlignment="1" applyProtection="1">
      <alignment horizontal="center" vertical="center"/>
    </xf>
    <xf numFmtId="164" fontId="2" fillId="2" borderId="29" xfId="1" applyNumberFormat="1" applyFont="1" applyFill="1" applyBorder="1" applyAlignment="1" applyProtection="1">
      <alignment horizontal="center" vertical="center"/>
    </xf>
    <xf numFmtId="164" fontId="7" fillId="2" borderId="30" xfId="1" applyNumberFormat="1" applyFont="1" applyFill="1" applyBorder="1" applyAlignment="1" applyProtection="1">
      <alignment horizontal="center" vertical="center"/>
    </xf>
    <xf numFmtId="165" fontId="7" fillId="3" borderId="8" xfId="1" applyNumberFormat="1" applyFont="1" applyFill="1" applyBorder="1" applyAlignment="1" applyProtection="1">
      <alignment horizontal="center" vertical="center"/>
    </xf>
    <xf numFmtId="165" fontId="7" fillId="0" borderId="31" xfId="1" applyNumberFormat="1" applyFont="1" applyBorder="1" applyAlignment="1" applyProtection="1">
      <alignment horizontal="center" vertical="center"/>
    </xf>
    <xf numFmtId="165" fontId="7" fillId="0" borderId="27" xfId="1" applyNumberFormat="1" applyFont="1" applyBorder="1" applyAlignment="1" applyProtection="1">
      <alignment horizontal="right" vertical="center"/>
    </xf>
    <xf numFmtId="0" fontId="12" fillId="0" borderId="0" xfId="5" applyFont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4" fillId="0" borderId="0" xfId="5" applyFont="1" applyBorder="1" applyAlignment="1">
      <alignment vertical="center"/>
    </xf>
    <xf numFmtId="0" fontId="10" fillId="0" borderId="0" xfId="5" applyAlignment="1">
      <alignment vertical="center"/>
    </xf>
    <xf numFmtId="0" fontId="10" fillId="0" borderId="0" xfId="5" applyFont="1" applyBorder="1" applyAlignment="1">
      <alignment horizontal="right" vertical="center"/>
    </xf>
    <xf numFmtId="0" fontId="16" fillId="0" borderId="32" xfId="5" applyFont="1" applyBorder="1" applyAlignment="1">
      <alignment horizontal="center" vertical="center"/>
    </xf>
    <xf numFmtId="0" fontId="16" fillId="0" borderId="32" xfId="5" applyFont="1" applyBorder="1" applyAlignment="1">
      <alignment horizontal="center" vertical="center" wrapText="1"/>
    </xf>
    <xf numFmtId="0" fontId="16" fillId="0" borderId="32" xfId="5" applyFont="1" applyBorder="1" applyAlignment="1">
      <alignment horizontal="center" vertical="center"/>
    </xf>
    <xf numFmtId="0" fontId="16" fillId="3" borderId="32" xfId="5" applyFont="1" applyFill="1" applyBorder="1" applyAlignment="1">
      <alignment horizontal="center" vertical="center"/>
    </xf>
    <xf numFmtId="2" fontId="16" fillId="0" borderId="32" xfId="7" applyNumberFormat="1" applyFont="1" applyBorder="1" applyAlignment="1">
      <alignment vertical="center"/>
    </xf>
    <xf numFmtId="2" fontId="17" fillId="0" borderId="32" xfId="5" applyNumberFormat="1" applyFont="1" applyBorder="1" applyAlignment="1">
      <alignment horizontal="center" vertical="center"/>
    </xf>
    <xf numFmtId="2" fontId="17" fillId="3" borderId="32" xfId="5" applyNumberFormat="1" applyFont="1" applyFill="1" applyBorder="1" applyAlignment="1">
      <alignment horizontal="center" vertical="center"/>
    </xf>
    <xf numFmtId="2" fontId="16" fillId="3" borderId="32" xfId="5" applyNumberFormat="1" applyFont="1" applyFill="1" applyBorder="1" applyAlignment="1">
      <alignment horizontal="center" vertical="center"/>
    </xf>
    <xf numFmtId="2" fontId="17" fillId="0" borderId="32" xfId="7" applyNumberFormat="1" applyFont="1" applyBorder="1" applyAlignment="1">
      <alignment vertical="center"/>
    </xf>
    <xf numFmtId="164" fontId="16" fillId="3" borderId="32" xfId="6" applyNumberFormat="1" applyFont="1" applyFill="1" applyBorder="1" applyAlignment="1" applyProtection="1">
      <alignment horizontal="center" vertical="center"/>
      <protection locked="0"/>
    </xf>
    <xf numFmtId="0" fontId="0" fillId="2" borderId="6" xfId="1" applyFont="1" applyFill="1" applyBorder="1" applyAlignment="1">
      <alignment horizontal="center" vertical="center" wrapText="1"/>
    </xf>
  </cellXfs>
  <cellStyles count="8">
    <cellStyle name="Normal" xfId="0" builtinId="0"/>
    <cellStyle name="Normal 2" xfId="2"/>
    <cellStyle name="Normal 3" xfId="3"/>
    <cellStyle name="Normal 6" xfId="4"/>
    <cellStyle name="Normal_Minister_06.06.2004" xfId="5"/>
    <cellStyle name="Normal_REGIONAL LOSSES  01" xfId="1"/>
    <cellStyle name="Normal_WER18" xfId="6"/>
    <cellStyle name="Normal_WER2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opLeftCell="A16" workbookViewId="0">
      <selection activeCell="M5" sqref="M5"/>
    </sheetView>
  </sheetViews>
  <sheetFormatPr defaultRowHeight="15"/>
  <cols>
    <col min="1" max="1" width="11.85546875" customWidth="1"/>
    <col min="6" max="6" width="10" customWidth="1"/>
    <col min="7" max="7" width="9.7109375" customWidth="1"/>
    <col min="8" max="8" width="10" customWidth="1"/>
    <col min="9" max="9" width="7.85546875" customWidth="1"/>
    <col min="10" max="10" width="6.140625" customWidth="1"/>
    <col min="11" max="11" width="7.7109375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3" t="s">
        <v>2</v>
      </c>
      <c r="B3" s="4"/>
      <c r="C3" s="4"/>
      <c r="D3" s="4"/>
      <c r="E3" s="5"/>
      <c r="F3" s="5"/>
      <c r="G3" s="5"/>
      <c r="H3" s="6" t="s">
        <v>3</v>
      </c>
      <c r="I3" s="6"/>
      <c r="J3" s="6"/>
      <c r="K3" s="6"/>
    </row>
    <row r="4" spans="1:11">
      <c r="A4" s="7" t="s">
        <v>4</v>
      </c>
      <c r="B4" s="8" t="s">
        <v>5</v>
      </c>
      <c r="C4" s="9"/>
      <c r="D4" s="9"/>
      <c r="E4" s="10"/>
      <c r="F4" s="8" t="s">
        <v>6</v>
      </c>
      <c r="G4" s="9"/>
      <c r="H4" s="9"/>
      <c r="I4" s="10"/>
      <c r="J4" s="100" t="s">
        <v>37</v>
      </c>
      <c r="K4" s="11" t="s">
        <v>7</v>
      </c>
    </row>
    <row r="5" spans="1:11" ht="30.75" thickBot="1">
      <c r="A5" s="12"/>
      <c r="B5" s="13" t="s">
        <v>8</v>
      </c>
      <c r="C5" s="14" t="s">
        <v>9</v>
      </c>
      <c r="D5" s="14" t="s">
        <v>10</v>
      </c>
      <c r="E5" s="15" t="s">
        <v>11</v>
      </c>
      <c r="F5" s="13" t="s">
        <v>8</v>
      </c>
      <c r="G5" s="14" t="s">
        <v>9</v>
      </c>
      <c r="H5" s="14" t="s">
        <v>10</v>
      </c>
      <c r="I5" s="15" t="s">
        <v>11</v>
      </c>
      <c r="J5" s="16"/>
      <c r="K5" s="17"/>
    </row>
    <row r="6" spans="1:11">
      <c r="A6" s="18" t="s">
        <v>12</v>
      </c>
      <c r="B6" s="19">
        <v>2465.352942</v>
      </c>
      <c r="C6" s="20">
        <v>1952.2520529999999</v>
      </c>
      <c r="D6" s="21">
        <f>B6-C6</f>
        <v>513.10088900000005</v>
      </c>
      <c r="E6" s="22">
        <f>D6/B6*100</f>
        <v>20.812471928816432</v>
      </c>
      <c r="F6" s="19">
        <v>2369.4522229999998</v>
      </c>
      <c r="G6" s="20">
        <v>1853.0600039999999</v>
      </c>
      <c r="H6" s="21">
        <f>F6-G6</f>
        <v>516.39221899999984</v>
      </c>
      <c r="I6" s="22">
        <f>H6/F6*100</f>
        <v>21.793738400269905</v>
      </c>
      <c r="J6" s="23">
        <f t="shared" ref="J6:J28" si="0">E6-I6</f>
        <v>-0.98126647145347334</v>
      </c>
      <c r="K6" s="24">
        <v>20.730743518365099</v>
      </c>
    </row>
    <row r="7" spans="1:11">
      <c r="A7" s="25" t="s">
        <v>13</v>
      </c>
      <c r="B7" s="26">
        <v>2481.773811</v>
      </c>
      <c r="C7" s="27">
        <v>1996.8126689999999</v>
      </c>
      <c r="D7" s="28">
        <f t="shared" ref="D7:D28" si="1">B7-C7</f>
        <v>484.96114200000011</v>
      </c>
      <c r="E7" s="29">
        <f t="shared" ref="E7:E28" si="2">D7/B7*100</f>
        <v>19.540908194393065</v>
      </c>
      <c r="F7" s="30">
        <v>2486.3384970000002</v>
      </c>
      <c r="G7" s="31">
        <v>1975.1407320000001</v>
      </c>
      <c r="H7" s="28">
        <f t="shared" ref="H7:H28" si="3">F7-G7</f>
        <v>511.19776500000012</v>
      </c>
      <c r="I7" s="29">
        <f t="shared" ref="I7:I28" si="4">H7/F7*100</f>
        <v>20.56026424466371</v>
      </c>
      <c r="J7" s="32">
        <f t="shared" si="0"/>
        <v>-1.0193560502706447</v>
      </c>
      <c r="K7" s="33">
        <v>19.557432364181135</v>
      </c>
    </row>
    <row r="8" spans="1:11">
      <c r="A8" s="34" t="s">
        <v>14</v>
      </c>
      <c r="B8" s="35">
        <f>B7+B6</f>
        <v>4947.1267530000005</v>
      </c>
      <c r="C8" s="36">
        <f>C7+C6</f>
        <v>3949.0647220000001</v>
      </c>
      <c r="D8" s="37">
        <f t="shared" si="1"/>
        <v>998.06203100000039</v>
      </c>
      <c r="E8" s="38">
        <f t="shared" si="2"/>
        <v>20.174579727409711</v>
      </c>
      <c r="F8" s="35">
        <f>F7+F6</f>
        <v>4855.79072</v>
      </c>
      <c r="G8" s="36">
        <f>G7+G6</f>
        <v>3828.2007359999998</v>
      </c>
      <c r="H8" s="37">
        <f t="shared" si="3"/>
        <v>1027.5899840000002</v>
      </c>
      <c r="I8" s="38">
        <f t="shared" si="4"/>
        <v>21.162155522221521</v>
      </c>
      <c r="J8" s="39">
        <f t="shared" si="0"/>
        <v>-0.98757579481181068</v>
      </c>
      <c r="K8" s="40">
        <v>20.129966248539301</v>
      </c>
    </row>
    <row r="9" spans="1:11">
      <c r="A9" s="25" t="s">
        <v>15</v>
      </c>
      <c r="B9" s="30">
        <v>2358.6901830000002</v>
      </c>
      <c r="C9" s="31">
        <v>2065.8027269999998</v>
      </c>
      <c r="D9" s="28">
        <f t="shared" si="1"/>
        <v>292.88745600000038</v>
      </c>
      <c r="E9" s="29">
        <f t="shared" si="2"/>
        <v>12.41737715749845</v>
      </c>
      <c r="F9" s="30">
        <v>2172.3663390000002</v>
      </c>
      <c r="G9" s="31">
        <v>1892.8489059999999</v>
      </c>
      <c r="H9" s="28">
        <f t="shared" si="3"/>
        <v>279.51743300000021</v>
      </c>
      <c r="I9" s="29">
        <f t="shared" si="4"/>
        <v>12.866956552487816</v>
      </c>
      <c r="J9" s="32">
        <f t="shared" si="0"/>
        <v>-0.44957939498936561</v>
      </c>
      <c r="K9" s="41">
        <v>12.23936762259515</v>
      </c>
    </row>
    <row r="10" spans="1:11">
      <c r="A10" s="34" t="s">
        <v>14</v>
      </c>
      <c r="B10" s="42">
        <f>B9+B8</f>
        <v>7305.8169360000011</v>
      </c>
      <c r="C10" s="43">
        <f>C9+C8</f>
        <v>6014.8674489999994</v>
      </c>
      <c r="D10" s="37">
        <f t="shared" si="1"/>
        <v>1290.9494870000017</v>
      </c>
      <c r="E10" s="38">
        <f t="shared" si="2"/>
        <v>17.67015924856732</v>
      </c>
      <c r="F10" s="42">
        <f>F9+F8</f>
        <v>7028.1570590000001</v>
      </c>
      <c r="G10" s="43">
        <f>G9+G8</f>
        <v>5721.0496419999999</v>
      </c>
      <c r="H10" s="37">
        <f t="shared" si="3"/>
        <v>1307.1074170000002</v>
      </c>
      <c r="I10" s="38">
        <f t="shared" si="4"/>
        <v>18.598153200434904</v>
      </c>
      <c r="J10" s="39">
        <f t="shared" si="0"/>
        <v>-0.9279939518675846</v>
      </c>
      <c r="K10" s="44">
        <v>17.69102376252723</v>
      </c>
    </row>
    <row r="11" spans="1:11">
      <c r="A11" s="25" t="s">
        <v>16</v>
      </c>
      <c r="B11" s="45">
        <v>1429.9187830000001</v>
      </c>
      <c r="C11" s="46">
        <v>1274.998855</v>
      </c>
      <c r="D11" s="46">
        <f t="shared" si="1"/>
        <v>154.91992800000003</v>
      </c>
      <c r="E11" s="29">
        <f t="shared" si="2"/>
        <v>10.834176726805051</v>
      </c>
      <c r="F11" s="45">
        <v>1531.300581</v>
      </c>
      <c r="G11" s="46">
        <v>1344.1933770000001</v>
      </c>
      <c r="H11" s="46">
        <f t="shared" si="3"/>
        <v>187.10720399999991</v>
      </c>
      <c r="I11" s="29">
        <f t="shared" si="4"/>
        <v>12.218842356724732</v>
      </c>
      <c r="J11" s="47">
        <f t="shared" si="0"/>
        <v>-1.3846656299196809</v>
      </c>
      <c r="K11" s="48">
        <v>11.622865354089919</v>
      </c>
    </row>
    <row r="12" spans="1:11">
      <c r="A12" s="34" t="s">
        <v>14</v>
      </c>
      <c r="B12" s="49">
        <f>B11+B10</f>
        <v>8735.7357190000002</v>
      </c>
      <c r="C12" s="50">
        <f>C11+C10</f>
        <v>7289.8663039999992</v>
      </c>
      <c r="D12" s="51">
        <f t="shared" si="1"/>
        <v>1445.869415000001</v>
      </c>
      <c r="E12" s="38">
        <f t="shared" si="2"/>
        <v>16.551203716651735</v>
      </c>
      <c r="F12" s="49">
        <f>F11+F10</f>
        <v>8559.4576400000005</v>
      </c>
      <c r="G12" s="50">
        <f>G11+G10</f>
        <v>7065.2430189999995</v>
      </c>
      <c r="H12" s="51">
        <f t="shared" si="3"/>
        <v>1494.214621000001</v>
      </c>
      <c r="I12" s="38">
        <f t="shared" si="4"/>
        <v>17.456884347639587</v>
      </c>
      <c r="J12" s="52">
        <f t="shared" si="0"/>
        <v>-0.90568063098785245</v>
      </c>
      <c r="K12" s="53">
        <v>16.605420575122469</v>
      </c>
    </row>
    <row r="13" spans="1:11">
      <c r="A13" s="25" t="s">
        <v>17</v>
      </c>
      <c r="B13" s="54">
        <v>1009.778269</v>
      </c>
      <c r="C13" s="46">
        <v>982.70267799999999</v>
      </c>
      <c r="D13" s="55">
        <f t="shared" si="1"/>
        <v>27.075591000000031</v>
      </c>
      <c r="E13" s="56">
        <f t="shared" si="2"/>
        <v>2.681340233912286</v>
      </c>
      <c r="F13" s="54">
        <v>1067.9529439999999</v>
      </c>
      <c r="G13" s="46">
        <v>1026.3436380000001</v>
      </c>
      <c r="H13" s="55">
        <f t="shared" si="3"/>
        <v>41.609305999999833</v>
      </c>
      <c r="I13" s="56">
        <f t="shared" si="4"/>
        <v>3.8961740995958936</v>
      </c>
      <c r="J13" s="57">
        <f t="shared" si="0"/>
        <v>-1.2148338656836075</v>
      </c>
      <c r="K13" s="48">
        <v>3.7061372619127715</v>
      </c>
    </row>
    <row r="14" spans="1:11">
      <c r="A14" s="34" t="s">
        <v>14</v>
      </c>
      <c r="B14" s="49">
        <f>B13+B12</f>
        <v>9745.5139880000006</v>
      </c>
      <c r="C14" s="58">
        <f>C13+C12</f>
        <v>8272.5689819999989</v>
      </c>
      <c r="D14" s="59">
        <f t="shared" si="1"/>
        <v>1472.9450060000017</v>
      </c>
      <c r="E14" s="60">
        <f t="shared" si="2"/>
        <v>15.114082313295036</v>
      </c>
      <c r="F14" s="49">
        <f>F13+F12</f>
        <v>9627.4105840000011</v>
      </c>
      <c r="G14" s="58">
        <f>G13+G12</f>
        <v>8091.5866569999998</v>
      </c>
      <c r="H14" s="59">
        <f t="shared" si="3"/>
        <v>1535.8239270000013</v>
      </c>
      <c r="I14" s="60">
        <f t="shared" si="4"/>
        <v>15.95261689111317</v>
      </c>
      <c r="J14" s="61">
        <f t="shared" si="0"/>
        <v>-0.8385345778181339</v>
      </c>
      <c r="K14" s="53">
        <v>15.174524129018184</v>
      </c>
    </row>
    <row r="15" spans="1:11">
      <c r="A15" s="25" t="s">
        <v>18</v>
      </c>
      <c r="B15" s="62">
        <v>944.45800399999996</v>
      </c>
      <c r="C15" s="28">
        <v>825.27308500000004</v>
      </c>
      <c r="D15" s="46">
        <f t="shared" si="1"/>
        <v>119.18491899999992</v>
      </c>
      <c r="E15" s="29">
        <f t="shared" si="2"/>
        <v>12.619398479892594</v>
      </c>
      <c r="F15" s="62">
        <v>1034.09223</v>
      </c>
      <c r="G15" s="28">
        <v>890.651973</v>
      </c>
      <c r="H15" s="46">
        <f t="shared" si="3"/>
        <v>143.44025699999997</v>
      </c>
      <c r="I15" s="29">
        <f t="shared" si="4"/>
        <v>13.871128013407466</v>
      </c>
      <c r="J15" s="32">
        <f t="shared" si="0"/>
        <v>-1.2517295335148724</v>
      </c>
      <c r="K15" s="33">
        <v>13.19456037669967</v>
      </c>
    </row>
    <row r="16" spans="1:11">
      <c r="A16" s="34" t="s">
        <v>14</v>
      </c>
      <c r="B16" s="49">
        <f>B15+B14</f>
        <v>10689.971992000001</v>
      </c>
      <c r="C16" s="58">
        <f>C14+C15</f>
        <v>9097.8420669999996</v>
      </c>
      <c r="D16" s="51">
        <f t="shared" si="1"/>
        <v>1592.1299250000011</v>
      </c>
      <c r="E16" s="38">
        <f t="shared" si="2"/>
        <v>14.893677234996455</v>
      </c>
      <c r="F16" s="49">
        <f>F15+F14</f>
        <v>10661.502814000001</v>
      </c>
      <c r="G16" s="58">
        <f>G14+G15</f>
        <v>8982.2386299999998</v>
      </c>
      <c r="H16" s="51">
        <f t="shared" si="3"/>
        <v>1679.2641840000015</v>
      </c>
      <c r="I16" s="38">
        <f t="shared" si="4"/>
        <v>15.750726828068737</v>
      </c>
      <c r="J16" s="39">
        <f t="shared" si="0"/>
        <v>-0.85704959307228279</v>
      </c>
      <c r="K16" s="40">
        <v>14.982481302816833</v>
      </c>
    </row>
    <row r="17" spans="1:11">
      <c r="A17" s="25" t="s">
        <v>19</v>
      </c>
      <c r="B17" s="45">
        <v>920.34322399999996</v>
      </c>
      <c r="C17" s="46">
        <v>877.61611000000005</v>
      </c>
      <c r="D17" s="46">
        <f t="shared" si="1"/>
        <v>42.727113999999915</v>
      </c>
      <c r="E17" s="29">
        <f t="shared" si="2"/>
        <v>4.6425195389931959</v>
      </c>
      <c r="F17" s="45">
        <v>1009.7918529999999</v>
      </c>
      <c r="G17" s="46">
        <v>949.775622</v>
      </c>
      <c r="H17" s="46">
        <f t="shared" si="3"/>
        <v>60.016230999999948</v>
      </c>
      <c r="I17" s="29">
        <f t="shared" si="4"/>
        <v>5.9434259468124226</v>
      </c>
      <c r="J17" s="63">
        <f t="shared" si="0"/>
        <v>-1.3009064078192267</v>
      </c>
      <c r="K17" s="64">
        <v>5.6535339032168368</v>
      </c>
    </row>
    <row r="18" spans="1:11">
      <c r="A18" s="34" t="s">
        <v>14</v>
      </c>
      <c r="B18" s="49">
        <f>B17+B16</f>
        <v>11610.315216000001</v>
      </c>
      <c r="C18" s="50">
        <f>C17+C16</f>
        <v>9975.4581770000004</v>
      </c>
      <c r="D18" s="51">
        <f t="shared" si="1"/>
        <v>1634.8570390000004</v>
      </c>
      <c r="E18" s="38">
        <f t="shared" si="2"/>
        <v>14.081073670997569</v>
      </c>
      <c r="F18" s="49">
        <f>F17+F16</f>
        <v>11671.294667000002</v>
      </c>
      <c r="G18" s="50">
        <f>G17+G16</f>
        <v>9932.014251999999</v>
      </c>
      <c r="H18" s="51">
        <f t="shared" si="3"/>
        <v>1739.2804150000029</v>
      </c>
      <c r="I18" s="38">
        <f t="shared" si="4"/>
        <v>14.902206350060981</v>
      </c>
      <c r="J18" s="65">
        <f t="shared" si="0"/>
        <v>-0.82113267906341214</v>
      </c>
      <c r="K18" s="66">
        <v>14.175347617141245</v>
      </c>
    </row>
    <row r="19" spans="1:11">
      <c r="A19" s="25" t="s">
        <v>20</v>
      </c>
      <c r="B19" s="62">
        <v>928.45671200000004</v>
      </c>
      <c r="C19" s="28">
        <v>897.99445100000003</v>
      </c>
      <c r="D19" s="28">
        <f t="shared" si="1"/>
        <v>30.462261000000012</v>
      </c>
      <c r="E19" s="29">
        <f t="shared" si="2"/>
        <v>3.2809565170120729</v>
      </c>
      <c r="F19" s="62">
        <v>852.24646600000005</v>
      </c>
      <c r="G19" s="28">
        <v>823.86114199999997</v>
      </c>
      <c r="H19" s="28">
        <f t="shared" si="3"/>
        <v>28.385324000000082</v>
      </c>
      <c r="I19" s="29">
        <f t="shared" si="4"/>
        <v>3.3306473106572061</v>
      </c>
      <c r="J19" s="32">
        <f t="shared" si="0"/>
        <v>-4.969079364513318E-2</v>
      </c>
      <c r="K19" s="64">
        <v>3.1681941794121888</v>
      </c>
    </row>
    <row r="20" spans="1:11">
      <c r="A20" s="34" t="s">
        <v>14</v>
      </c>
      <c r="B20" s="42">
        <f>B19+B18</f>
        <v>12538.771928</v>
      </c>
      <c r="C20" s="67">
        <f>C19+C18</f>
        <v>10873.452628000001</v>
      </c>
      <c r="D20" s="37">
        <f t="shared" si="1"/>
        <v>1665.3192999999992</v>
      </c>
      <c r="E20" s="38">
        <f t="shared" si="2"/>
        <v>13.281358888753839</v>
      </c>
      <c r="F20" s="42">
        <f>F19+F18</f>
        <v>12523.541133000002</v>
      </c>
      <c r="G20" s="67">
        <f>G19+G18</f>
        <v>10755.875393999999</v>
      </c>
      <c r="H20" s="37">
        <f t="shared" si="3"/>
        <v>1767.6657390000037</v>
      </c>
      <c r="I20" s="38">
        <f t="shared" si="4"/>
        <v>14.114743747214897</v>
      </c>
      <c r="J20" s="39">
        <f t="shared" si="0"/>
        <v>-0.83338485846105748</v>
      </c>
      <c r="K20" s="66">
        <v>13.426293693941721</v>
      </c>
    </row>
    <row r="21" spans="1:11">
      <c r="A21" s="25" t="s">
        <v>21</v>
      </c>
      <c r="B21" s="68">
        <v>893.93085900000005</v>
      </c>
      <c r="C21" s="69">
        <v>730.141119</v>
      </c>
      <c r="D21" s="69">
        <f t="shared" si="1"/>
        <v>163.78974000000005</v>
      </c>
      <c r="E21" s="56">
        <f t="shared" si="2"/>
        <v>18.322417036058493</v>
      </c>
      <c r="F21" s="68">
        <v>1095.7243229999999</v>
      </c>
      <c r="G21" s="69">
        <v>900.08360000000005</v>
      </c>
      <c r="H21" s="69">
        <f t="shared" si="3"/>
        <v>195.64072299999987</v>
      </c>
      <c r="I21" s="56">
        <f t="shared" si="4"/>
        <v>17.854921981137757</v>
      </c>
      <c r="J21" s="47">
        <f t="shared" si="0"/>
        <v>0.46749505492073595</v>
      </c>
      <c r="K21" s="41">
        <v>16.984043826404832</v>
      </c>
    </row>
    <row r="22" spans="1:11">
      <c r="A22" s="34" t="s">
        <v>14</v>
      </c>
      <c r="B22" s="70">
        <f>B21+B20</f>
        <v>13432.702787</v>
      </c>
      <c r="C22" s="71">
        <f>C21+C20</f>
        <v>11603.593747000001</v>
      </c>
      <c r="D22" s="72">
        <f t="shared" si="1"/>
        <v>1829.1090399999994</v>
      </c>
      <c r="E22" s="60">
        <f t="shared" si="2"/>
        <v>13.616835487272061</v>
      </c>
      <c r="F22" s="70">
        <f>F21+F20</f>
        <v>13619.265456000003</v>
      </c>
      <c r="G22" s="71">
        <f>G21+G20</f>
        <v>11655.958993999999</v>
      </c>
      <c r="H22" s="72">
        <f t="shared" si="3"/>
        <v>1963.3064620000041</v>
      </c>
      <c r="I22" s="60">
        <f t="shared" si="4"/>
        <v>14.415656030370306</v>
      </c>
      <c r="J22" s="52">
        <f t="shared" si="0"/>
        <v>-0.79882054309824468</v>
      </c>
      <c r="K22" s="44">
        <v>13.712528907425931</v>
      </c>
    </row>
    <row r="23" spans="1:11">
      <c r="A23" s="25" t="s">
        <v>22</v>
      </c>
      <c r="B23" s="30">
        <v>1473.5478479999999</v>
      </c>
      <c r="C23" s="31">
        <v>1253.7988049999999</v>
      </c>
      <c r="D23" s="28">
        <f t="shared" si="1"/>
        <v>219.74904300000003</v>
      </c>
      <c r="E23" s="29">
        <f t="shared" si="2"/>
        <v>14.912922121820374</v>
      </c>
      <c r="F23" s="30">
        <v>1540.158281</v>
      </c>
      <c r="G23" s="31">
        <v>1312.185649</v>
      </c>
      <c r="H23" s="28">
        <f t="shared" si="3"/>
        <v>227.97263199999998</v>
      </c>
      <c r="I23" s="29">
        <f t="shared" si="4"/>
        <v>14.801896325355665</v>
      </c>
      <c r="J23" s="47">
        <f t="shared" si="0"/>
        <v>0.111025796464709</v>
      </c>
      <c r="K23" s="33">
        <v>14.07993023824581</v>
      </c>
    </row>
    <row r="24" spans="1:11">
      <c r="A24" s="34" t="s">
        <v>14</v>
      </c>
      <c r="B24" s="42">
        <f>B23+B22</f>
        <v>14906.250635</v>
      </c>
      <c r="C24" s="67">
        <f>C23+C22</f>
        <v>12857.392552000001</v>
      </c>
      <c r="D24" s="37">
        <f t="shared" si="1"/>
        <v>2048.8580829999992</v>
      </c>
      <c r="E24" s="38">
        <f t="shared" si="2"/>
        <v>13.74495930042437</v>
      </c>
      <c r="F24" s="42">
        <f>F23+F22</f>
        <v>15159.423737000003</v>
      </c>
      <c r="G24" s="67">
        <f>G23+G22</f>
        <v>12968.144643</v>
      </c>
      <c r="H24" s="37">
        <f t="shared" si="3"/>
        <v>2191.2790940000032</v>
      </c>
      <c r="I24" s="38">
        <f t="shared" si="4"/>
        <v>14.454897046328291</v>
      </c>
      <c r="J24" s="52">
        <f t="shared" si="0"/>
        <v>-0.70993774590392178</v>
      </c>
      <c r="K24" s="40">
        <v>13.749855933303017</v>
      </c>
    </row>
    <row r="25" spans="1:11">
      <c r="A25" s="25" t="s">
        <v>23</v>
      </c>
      <c r="B25" s="62">
        <v>2128.6446569999998</v>
      </c>
      <c r="C25" s="28">
        <v>1687.6413829999999</v>
      </c>
      <c r="D25" s="69">
        <f t="shared" si="1"/>
        <v>441.00327399999992</v>
      </c>
      <c r="E25" s="56">
        <f t="shared" si="2"/>
        <v>20.717561879093846</v>
      </c>
      <c r="F25" s="62">
        <v>2037.325779</v>
      </c>
      <c r="G25" s="28">
        <v>1611.887778</v>
      </c>
      <c r="H25" s="69">
        <f t="shared" si="3"/>
        <v>425.43800099999999</v>
      </c>
      <c r="I25" s="56">
        <f t="shared" si="4"/>
        <v>20.882178264529777</v>
      </c>
      <c r="J25" s="47">
        <f t="shared" si="0"/>
        <v>-0.16461638543593082</v>
      </c>
      <c r="K25" s="33">
        <v>19.863644949568812</v>
      </c>
    </row>
    <row r="26" spans="1:11">
      <c r="A26" s="34" t="s">
        <v>14</v>
      </c>
      <c r="B26" s="42">
        <f>B25+B24</f>
        <v>17034.895292000001</v>
      </c>
      <c r="C26" s="67">
        <f>C25+C24</f>
        <v>14545.033935000001</v>
      </c>
      <c r="D26" s="72">
        <f t="shared" si="1"/>
        <v>2489.8613569999998</v>
      </c>
      <c r="E26" s="60">
        <f t="shared" si="2"/>
        <v>14.616241041230813</v>
      </c>
      <c r="F26" s="42">
        <f>F25+F24</f>
        <v>17196.749516000003</v>
      </c>
      <c r="G26" s="67">
        <f>G25+G24</f>
        <v>14580.032421</v>
      </c>
      <c r="H26" s="72">
        <f t="shared" si="3"/>
        <v>2616.7170950000036</v>
      </c>
      <c r="I26" s="60">
        <f t="shared" si="4"/>
        <v>15.216347092602515</v>
      </c>
      <c r="J26" s="52">
        <f t="shared" si="0"/>
        <v>-0.60010605137170181</v>
      </c>
      <c r="K26" s="40">
        <v>14.474166068693222</v>
      </c>
    </row>
    <row r="27" spans="1:11">
      <c r="A27" s="73" t="s">
        <v>24</v>
      </c>
      <c r="B27" s="74">
        <v>2289.7840409999999</v>
      </c>
      <c r="C27" s="75">
        <v>1836.914775</v>
      </c>
      <c r="D27" s="76">
        <f t="shared" si="1"/>
        <v>452.86926599999993</v>
      </c>
      <c r="E27" s="29">
        <f t="shared" si="2"/>
        <v>19.77781563200265</v>
      </c>
      <c r="F27" s="74">
        <v>2169.9058239999999</v>
      </c>
      <c r="G27" s="75">
        <v>1729.5666040000001</v>
      </c>
      <c r="H27" s="76">
        <f t="shared" si="3"/>
        <v>440.33921999999984</v>
      </c>
      <c r="I27" s="29">
        <f t="shared" si="4"/>
        <v>20.293010651876102</v>
      </c>
      <c r="J27" s="32">
        <f t="shared" si="0"/>
        <v>-0.51519501987345251</v>
      </c>
      <c r="K27" s="33">
        <v>19.174374940485663</v>
      </c>
    </row>
    <row r="28" spans="1:11" ht="15.75" thickBot="1">
      <c r="A28" s="77" t="s">
        <v>14</v>
      </c>
      <c r="B28" s="78">
        <f>B27+B26</f>
        <v>19324.679333</v>
      </c>
      <c r="C28" s="79">
        <f>C27+C26</f>
        <v>16381.948710000001</v>
      </c>
      <c r="D28" s="80">
        <f t="shared" si="1"/>
        <v>2942.7306229999995</v>
      </c>
      <c r="E28" s="81">
        <f t="shared" si="2"/>
        <v>15.227836758847602</v>
      </c>
      <c r="F28" s="78">
        <f>F27+F26</f>
        <v>19366.655340000005</v>
      </c>
      <c r="G28" s="79">
        <f>G27+G26</f>
        <v>16309.599025</v>
      </c>
      <c r="H28" s="80">
        <f t="shared" si="3"/>
        <v>3057.0563150000053</v>
      </c>
      <c r="I28" s="81">
        <f t="shared" si="4"/>
        <v>15.785153715654468</v>
      </c>
      <c r="J28" s="82">
        <f t="shared" si="0"/>
        <v>-0.55731695680686677</v>
      </c>
      <c r="K28" s="83">
        <v>14.999999999999988</v>
      </c>
    </row>
  </sheetData>
  <mergeCells count="9">
    <mergeCell ref="A1:K1"/>
    <mergeCell ref="A2:K2"/>
    <mergeCell ref="E3:G3"/>
    <mergeCell ref="H3:K3"/>
    <mergeCell ref="A4:A5"/>
    <mergeCell ref="B4:E4"/>
    <mergeCell ref="F4:I4"/>
    <mergeCell ref="J4:J5"/>
    <mergeCell ref="K4:K5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N9" sqref="N9"/>
    </sheetView>
  </sheetViews>
  <sheetFormatPr defaultRowHeight="15"/>
  <cols>
    <col min="1" max="1" width="15.85546875" bestFit="1" customWidth="1"/>
    <col min="2" max="2" width="14.7109375" bestFit="1" customWidth="1"/>
    <col min="3" max="3" width="13" bestFit="1" customWidth="1"/>
    <col min="4" max="5" width="14.7109375" bestFit="1" customWidth="1"/>
    <col min="6" max="6" width="13" bestFit="1" customWidth="1"/>
    <col min="7" max="7" width="14.7109375" bestFit="1" customWidth="1"/>
    <col min="8" max="8" width="10.5703125" bestFit="1" customWidth="1"/>
    <col min="9" max="10" width="9.85546875" bestFit="1" customWidth="1"/>
  </cols>
  <sheetData>
    <row r="1" spans="1:10" ht="20.25">
      <c r="A1" s="84" t="s">
        <v>25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0.25">
      <c r="A2" s="86" t="s">
        <v>26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0.25">
      <c r="A3" s="87"/>
      <c r="B3" s="88"/>
      <c r="C3" s="88"/>
      <c r="D3" s="88"/>
      <c r="E3" s="88"/>
      <c r="F3" s="88"/>
      <c r="G3" s="88"/>
      <c r="H3" s="89" t="s">
        <v>27</v>
      </c>
      <c r="I3" s="89"/>
      <c r="J3" s="89"/>
    </row>
    <row r="4" spans="1:10" ht="27" customHeight="1">
      <c r="A4" s="90" t="s">
        <v>4</v>
      </c>
      <c r="B4" s="90" t="s">
        <v>28</v>
      </c>
      <c r="C4" s="90"/>
      <c r="D4" s="90"/>
      <c r="E4" s="90" t="s">
        <v>29</v>
      </c>
      <c r="F4" s="90"/>
      <c r="G4" s="90"/>
      <c r="H4" s="91" t="s">
        <v>30</v>
      </c>
      <c r="I4" s="91"/>
      <c r="J4" s="91"/>
    </row>
    <row r="5" spans="1:10" ht="27" customHeight="1">
      <c r="A5" s="90"/>
      <c r="B5" s="92" t="s">
        <v>31</v>
      </c>
      <c r="C5" s="92" t="s">
        <v>32</v>
      </c>
      <c r="D5" s="93" t="s">
        <v>33</v>
      </c>
      <c r="E5" s="92" t="s">
        <v>31</v>
      </c>
      <c r="F5" s="92" t="s">
        <v>32</v>
      </c>
      <c r="G5" s="93" t="s">
        <v>33</v>
      </c>
      <c r="H5" s="92" t="s">
        <v>31</v>
      </c>
      <c r="I5" s="92" t="s">
        <v>34</v>
      </c>
      <c r="J5" s="93" t="s">
        <v>33</v>
      </c>
    </row>
    <row r="6" spans="1:10" ht="27" customHeight="1">
      <c r="A6" s="94" t="s">
        <v>12</v>
      </c>
      <c r="B6" s="95">
        <v>22852.805</v>
      </c>
      <c r="C6" s="95">
        <v>1250.9519999999998</v>
      </c>
      <c r="D6" s="96">
        <v>24103.757000000001</v>
      </c>
      <c r="E6" s="95">
        <v>22743.205999999998</v>
      </c>
      <c r="F6" s="95">
        <v>835.77199999999993</v>
      </c>
      <c r="G6" s="96">
        <v>23578.977999999999</v>
      </c>
      <c r="H6" s="95">
        <f t="shared" ref="H6:J18" si="0">E6/B6*100</f>
        <v>99.520413358447684</v>
      </c>
      <c r="I6" s="95">
        <f t="shared" si="0"/>
        <v>66.810876836201558</v>
      </c>
      <c r="J6" s="97">
        <f t="shared" si="0"/>
        <v>97.822833179076596</v>
      </c>
    </row>
    <row r="7" spans="1:10" ht="27" customHeight="1">
      <c r="A7" s="94" t="s">
        <v>13</v>
      </c>
      <c r="B7" s="95">
        <v>27330.959999999999</v>
      </c>
      <c r="C7" s="95">
        <v>1563.02</v>
      </c>
      <c r="D7" s="96">
        <f>B7+C7</f>
        <v>28893.98</v>
      </c>
      <c r="E7" s="95">
        <v>26261.51</v>
      </c>
      <c r="F7" s="95">
        <v>1734.57</v>
      </c>
      <c r="G7" s="96">
        <f>F7+E7</f>
        <v>27996.079999999998</v>
      </c>
      <c r="H7" s="95">
        <f t="shared" si="0"/>
        <v>96.087038289178267</v>
      </c>
      <c r="I7" s="95">
        <f t="shared" si="0"/>
        <v>110.97554733784595</v>
      </c>
      <c r="J7" s="97">
        <f t="shared" si="0"/>
        <v>96.89243226443709</v>
      </c>
    </row>
    <row r="8" spans="1:10" ht="27" customHeight="1">
      <c r="A8" s="94" t="s">
        <v>15</v>
      </c>
      <c r="B8" s="95">
        <v>27009.516</v>
      </c>
      <c r="C8" s="95">
        <v>1693.2110000000002</v>
      </c>
      <c r="D8" s="96">
        <v>28702.726999999999</v>
      </c>
      <c r="E8" s="95">
        <v>27002.624864000001</v>
      </c>
      <c r="F8" s="95">
        <v>1536.1932960000001</v>
      </c>
      <c r="G8" s="96">
        <v>28538.818159999995</v>
      </c>
      <c r="H8" s="95">
        <f t="shared" si="0"/>
        <v>99.974486266247794</v>
      </c>
      <c r="I8" s="95">
        <f t="shared" si="0"/>
        <v>90.72663099873553</v>
      </c>
      <c r="J8" s="97">
        <f t="shared" si="0"/>
        <v>99.428943319566798</v>
      </c>
    </row>
    <row r="9" spans="1:10" ht="27" customHeight="1">
      <c r="A9" s="94" t="s">
        <v>16</v>
      </c>
      <c r="B9" s="95">
        <v>24430.93</v>
      </c>
      <c r="C9" s="95">
        <v>1852.6859999999999</v>
      </c>
      <c r="D9" s="96">
        <v>26283.616000000002</v>
      </c>
      <c r="E9" s="95">
        <v>24449.080668000002</v>
      </c>
      <c r="F9" s="95">
        <v>1778.609246</v>
      </c>
      <c r="G9" s="96">
        <v>26227.689914000002</v>
      </c>
      <c r="H9" s="95">
        <f t="shared" si="0"/>
        <v>100.07429380707163</v>
      </c>
      <c r="I9" s="95">
        <f t="shared" si="0"/>
        <v>96.00165629793716</v>
      </c>
      <c r="J9" s="97">
        <f t="shared" si="0"/>
        <v>99.787220730967917</v>
      </c>
    </row>
    <row r="10" spans="1:10" ht="27" customHeight="1">
      <c r="A10" s="94" t="s">
        <v>17</v>
      </c>
      <c r="B10" s="95">
        <v>18829.388000000003</v>
      </c>
      <c r="C10" s="95">
        <v>1189.9680000000001</v>
      </c>
      <c r="D10" s="96">
        <v>20019.356</v>
      </c>
      <c r="E10" s="95">
        <v>18747.946983000002</v>
      </c>
      <c r="F10" s="95">
        <v>1352.6643620999998</v>
      </c>
      <c r="G10" s="96">
        <v>20100.611345099998</v>
      </c>
      <c r="H10" s="95">
        <f t="shared" si="0"/>
        <v>99.567479213875671</v>
      </c>
      <c r="I10" s="95">
        <f t="shared" si="0"/>
        <v>113.67233086099793</v>
      </c>
      <c r="J10" s="97">
        <f t="shared" si="0"/>
        <v>100.40588391105088</v>
      </c>
    </row>
    <row r="11" spans="1:10" ht="27" customHeight="1">
      <c r="A11" s="94" t="s">
        <v>18</v>
      </c>
      <c r="B11" s="95">
        <v>15336.53</v>
      </c>
      <c r="C11" s="95">
        <v>1019.51</v>
      </c>
      <c r="D11" s="96">
        <f>B11+C11</f>
        <v>16356.04</v>
      </c>
      <c r="E11" s="95">
        <v>15829.5</v>
      </c>
      <c r="F11" s="95">
        <v>978.71</v>
      </c>
      <c r="G11" s="96">
        <f>E11+F11</f>
        <v>16808.21</v>
      </c>
      <c r="H11" s="95">
        <f t="shared" si="0"/>
        <v>103.21435161669557</v>
      </c>
      <c r="I11" s="95">
        <f t="shared" si="0"/>
        <v>95.998077507822387</v>
      </c>
      <c r="J11" s="97">
        <f t="shared" si="0"/>
        <v>102.76454447409029</v>
      </c>
    </row>
    <row r="12" spans="1:10" ht="27" customHeight="1">
      <c r="A12" s="94" t="s">
        <v>19</v>
      </c>
      <c r="B12" s="95">
        <v>14118.16</v>
      </c>
      <c r="C12" s="95">
        <v>1351.4209999999998</v>
      </c>
      <c r="D12" s="96">
        <f>B12+C12</f>
        <v>15469.581</v>
      </c>
      <c r="E12" s="95">
        <v>14495.168018000002</v>
      </c>
      <c r="F12" s="95">
        <v>1149.7571640000001</v>
      </c>
      <c r="G12" s="96">
        <f>E12+F12</f>
        <v>15644.925182000003</v>
      </c>
      <c r="H12" s="95">
        <f t="shared" si="0"/>
        <v>102.67037643715614</v>
      </c>
      <c r="I12" s="95">
        <f t="shared" si="0"/>
        <v>85.077645234164649</v>
      </c>
      <c r="J12" s="97">
        <f t="shared" si="0"/>
        <v>101.13347725449063</v>
      </c>
    </row>
    <row r="13" spans="1:10" ht="27" customHeight="1">
      <c r="A13" s="94" t="s">
        <v>20</v>
      </c>
      <c r="B13" s="95">
        <v>12303.165000000001</v>
      </c>
      <c r="C13" s="95">
        <v>1395.2739999999999</v>
      </c>
      <c r="D13" s="96">
        <f>B13+C13</f>
        <v>13698.439</v>
      </c>
      <c r="E13" s="95">
        <v>12439.427374999999</v>
      </c>
      <c r="F13" s="95">
        <v>1234.939723</v>
      </c>
      <c r="G13" s="96">
        <f>E13+F13</f>
        <v>13674.367097999999</v>
      </c>
      <c r="H13" s="95">
        <f t="shared" si="0"/>
        <v>101.10753919824693</v>
      </c>
      <c r="I13" s="95">
        <f t="shared" si="0"/>
        <v>88.508760501521564</v>
      </c>
      <c r="J13" s="97">
        <f t="shared" si="0"/>
        <v>99.824272663476464</v>
      </c>
    </row>
    <row r="14" spans="1:10" ht="27" customHeight="1">
      <c r="A14" s="94" t="s">
        <v>21</v>
      </c>
      <c r="B14" s="95">
        <v>9940.5589999999993</v>
      </c>
      <c r="C14" s="95">
        <v>934.35799999999995</v>
      </c>
      <c r="D14" s="96">
        <f>B14+C14</f>
        <v>10874.916999999999</v>
      </c>
      <c r="E14" s="95">
        <v>9025.5951949999999</v>
      </c>
      <c r="F14" s="95">
        <v>586.03902500000015</v>
      </c>
      <c r="G14" s="96">
        <f>E14+F14</f>
        <v>9611.6342199999999</v>
      </c>
      <c r="H14" s="95">
        <f t="shared" si="0"/>
        <v>90.795650375396391</v>
      </c>
      <c r="I14" s="95">
        <f t="shared" si="0"/>
        <v>62.721036797458808</v>
      </c>
      <c r="J14" s="97">
        <f t="shared" si="0"/>
        <v>88.383517961562376</v>
      </c>
    </row>
    <row r="15" spans="1:10" ht="27" customHeight="1">
      <c r="A15" s="94" t="s">
        <v>22</v>
      </c>
      <c r="B15" s="95">
        <v>12821.66</v>
      </c>
      <c r="C15" s="95">
        <v>869.13000000000011</v>
      </c>
      <c r="D15" s="96">
        <v>13690.789999999999</v>
      </c>
      <c r="E15" s="95">
        <v>6191.2084910000012</v>
      </c>
      <c r="F15" s="95">
        <v>609.587264</v>
      </c>
      <c r="G15" s="96">
        <v>6800.795755000001</v>
      </c>
      <c r="H15" s="95">
        <f t="shared" si="0"/>
        <v>48.28710549959991</v>
      </c>
      <c r="I15" s="95">
        <f t="shared" si="0"/>
        <v>70.137639248443833</v>
      </c>
      <c r="J15" s="96">
        <f t="shared" si="0"/>
        <v>49.674239068746232</v>
      </c>
    </row>
    <row r="16" spans="1:10" ht="27" customHeight="1">
      <c r="A16" s="94" t="s">
        <v>35</v>
      </c>
      <c r="B16" s="95">
        <v>18348.273999999998</v>
      </c>
      <c r="C16" s="95">
        <v>1163.5590000000002</v>
      </c>
      <c r="D16" s="96">
        <v>19511.832999999999</v>
      </c>
      <c r="E16" s="95">
        <v>11963.156479000003</v>
      </c>
      <c r="F16" s="95">
        <v>745.07633299999998</v>
      </c>
      <c r="G16" s="96">
        <v>12708.232812000004</v>
      </c>
      <c r="H16" s="95">
        <f t="shared" si="0"/>
        <v>65.200445987453676</v>
      </c>
      <c r="I16" s="95">
        <f t="shared" si="0"/>
        <v>64.034254644586113</v>
      </c>
      <c r="J16" s="96">
        <f t="shared" si="0"/>
        <v>65.130901909625834</v>
      </c>
    </row>
    <row r="17" spans="1:10" ht="27" customHeight="1">
      <c r="A17" s="98" t="s">
        <v>36</v>
      </c>
      <c r="B17" s="95">
        <v>20696.671999999999</v>
      </c>
      <c r="C17" s="95">
        <v>1108.231</v>
      </c>
      <c r="D17" s="96">
        <v>21804.903000000002</v>
      </c>
      <c r="E17" s="95">
        <v>21790.13</v>
      </c>
      <c r="F17" s="95">
        <v>2059.94</v>
      </c>
      <c r="G17" s="96">
        <v>23850.07</v>
      </c>
      <c r="H17" s="95">
        <f t="shared" si="0"/>
        <v>105.28325520160924</v>
      </c>
      <c r="I17" s="95">
        <f t="shared" si="0"/>
        <v>185.87641024299086</v>
      </c>
      <c r="J17" s="96">
        <f t="shared" si="0"/>
        <v>109.37939049763257</v>
      </c>
    </row>
    <row r="18" spans="1:10" ht="27" customHeight="1">
      <c r="A18" s="99" t="s">
        <v>33</v>
      </c>
      <c r="B18" s="96">
        <f t="shared" ref="B18:G18" si="1">SUM(B6:B17)</f>
        <v>224018.61900000004</v>
      </c>
      <c r="C18" s="96">
        <f t="shared" si="1"/>
        <v>15391.32</v>
      </c>
      <c r="D18" s="96">
        <f t="shared" si="1"/>
        <v>239409.93900000001</v>
      </c>
      <c r="E18" s="96">
        <f t="shared" si="1"/>
        <v>210938.55407300001</v>
      </c>
      <c r="F18" s="96">
        <f t="shared" si="1"/>
        <v>14601.858413100001</v>
      </c>
      <c r="G18" s="96">
        <f t="shared" si="1"/>
        <v>225540.41248609999</v>
      </c>
      <c r="H18" s="97">
        <f t="shared" si="0"/>
        <v>94.16117062707184</v>
      </c>
      <c r="I18" s="97">
        <f t="shared" si="0"/>
        <v>94.870735018828796</v>
      </c>
      <c r="J18" s="97">
        <f t="shared" si="0"/>
        <v>94.206787499369426</v>
      </c>
    </row>
  </sheetData>
  <mergeCells count="7">
    <mergeCell ref="A1:J1"/>
    <mergeCell ref="A2:J2"/>
    <mergeCell ref="H3:J3"/>
    <mergeCell ref="A4:A5"/>
    <mergeCell ref="B4:D4"/>
    <mergeCell ref="E4:G4"/>
    <mergeCell ref="H4:J4"/>
  </mergeCells>
  <printOptions horizontalCentered="1" vertic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T&amp;D</vt:lpstr>
      <vt:lpstr>Billing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khurramjaved</dc:creator>
  <cp:lastModifiedBy>khurramjaved</cp:lastModifiedBy>
  <cp:lastPrinted>2020-10-09T07:05:05Z</cp:lastPrinted>
  <dcterms:created xsi:type="dcterms:W3CDTF">2020-10-09T07:02:12Z</dcterms:created>
  <dcterms:modified xsi:type="dcterms:W3CDTF">2020-10-09T07:05:09Z</dcterms:modified>
</cp:coreProperties>
</file>