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45" windowWidth="19875" windowHeight="7725"/>
  </bookViews>
  <sheets>
    <sheet name="MEPCO 621 FEEDERS 12012018)" sheetId="1" r:id="rId1"/>
    <sheet name="abstract 621" sheetId="2" r:id="rId2"/>
  </sheets>
  <definedNames>
    <definedName name="_xlnm._FilterDatabase" localSheetId="0" hidden="1">'MEPCO 621 FEEDERS 12012018)'!$A$9:$X$630</definedName>
    <definedName name="_xlnm.Print_Area" localSheetId="0">'MEPCO 621 FEEDERS 12012018)'!$A$1:$X$631</definedName>
    <definedName name="_xlnm.Print_Titles" localSheetId="0">'MEPCO 621 FEEDERS 12012018)'!$5:$8</definedName>
  </definedNames>
  <calcPr calcId="124519"/>
</workbook>
</file>

<file path=xl/calcChain.xml><?xml version="1.0" encoding="utf-8"?>
<calcChain xmlns="http://schemas.openxmlformats.org/spreadsheetml/2006/main">
  <c r="D12" i="2"/>
  <c r="C12"/>
  <c r="X631" i="1"/>
  <c r="Y630"/>
  <c r="Q630"/>
  <c r="P630"/>
  <c r="Q629"/>
  <c r="P629"/>
  <c r="Q628"/>
  <c r="P628"/>
  <c r="Q627"/>
  <c r="P627"/>
  <c r="Q626"/>
  <c r="P626"/>
  <c r="Q625"/>
  <c r="P625"/>
  <c r="Q624"/>
  <c r="P624"/>
  <c r="Q623"/>
  <c r="P623"/>
  <c r="Q622"/>
  <c r="P622"/>
  <c r="Q621"/>
  <c r="P621"/>
  <c r="Q620"/>
  <c r="P620"/>
  <c r="Q619"/>
  <c r="P619"/>
  <c r="Q618"/>
  <c r="P618"/>
  <c r="Q617"/>
  <c r="P617"/>
  <c r="Q616"/>
  <c r="P616"/>
  <c r="Q615"/>
  <c r="P615"/>
  <c r="Q614"/>
  <c r="P614"/>
  <c r="Q613"/>
  <c r="P613"/>
  <c r="Q612"/>
  <c r="P612"/>
  <c r="Q611"/>
  <c r="P611"/>
  <c r="Q610"/>
  <c r="P610"/>
  <c r="Q609"/>
  <c r="P609"/>
  <c r="Q608"/>
  <c r="P608"/>
  <c r="Q607"/>
  <c r="P607"/>
  <c r="Q606"/>
  <c r="P606"/>
  <c r="Q605"/>
  <c r="P605"/>
  <c r="Q604"/>
  <c r="P604"/>
  <c r="Q603"/>
  <c r="P603"/>
  <c r="Q602"/>
  <c r="P602"/>
  <c r="Q601"/>
  <c r="P601"/>
  <c r="Q600"/>
  <c r="P600"/>
  <c r="Q599"/>
  <c r="P599"/>
  <c r="Q598"/>
  <c r="P598"/>
  <c r="Q597"/>
  <c r="P597"/>
  <c r="Q596"/>
  <c r="P596"/>
  <c r="Q595"/>
  <c r="P595"/>
  <c r="Q594"/>
  <c r="P594"/>
  <c r="Q593"/>
  <c r="P593"/>
  <c r="Q592"/>
  <c r="P592"/>
  <c r="Q591"/>
  <c r="P591"/>
  <c r="Q590"/>
  <c r="P590"/>
  <c r="Q589"/>
  <c r="P589"/>
  <c r="Q588"/>
  <c r="P588"/>
  <c r="Q587"/>
  <c r="P587"/>
  <c r="Q586"/>
  <c r="P586"/>
  <c r="Q585"/>
  <c r="P585"/>
  <c r="Q584"/>
  <c r="P584"/>
  <c r="Q583"/>
  <c r="P583"/>
  <c r="Q582"/>
  <c r="P582"/>
  <c r="Q581"/>
  <c r="P581"/>
  <c r="Q580"/>
  <c r="P580"/>
  <c r="Q579"/>
  <c r="P579"/>
  <c r="Q578"/>
  <c r="P578"/>
  <c r="Q577"/>
  <c r="P577"/>
  <c r="Q576"/>
  <c r="P576"/>
  <c r="Q575"/>
  <c r="P575"/>
  <c r="Q574"/>
  <c r="P574"/>
  <c r="Q573"/>
  <c r="P573"/>
  <c r="Q572"/>
  <c r="P572"/>
  <c r="Y571"/>
  <c r="Q571"/>
  <c r="P571"/>
  <c r="Q570"/>
  <c r="P570"/>
  <c r="Q569"/>
  <c r="P569"/>
  <c r="Q568"/>
  <c r="P568"/>
  <c r="Q567"/>
  <c r="P567"/>
  <c r="Q566"/>
  <c r="P566"/>
  <c r="Q565"/>
  <c r="P565"/>
  <c r="Q564"/>
  <c r="P564"/>
  <c r="Q563"/>
  <c r="P563"/>
  <c r="Q562"/>
  <c r="P562"/>
  <c r="Q561"/>
  <c r="P561"/>
  <c r="Q560"/>
  <c r="P560"/>
  <c r="Q559"/>
  <c r="P559"/>
  <c r="Q558"/>
  <c r="P558"/>
  <c r="Q557"/>
  <c r="P557"/>
  <c r="Q556"/>
  <c r="P556"/>
  <c r="Q555"/>
  <c r="P555"/>
  <c r="Q554"/>
  <c r="P554"/>
  <c r="Q553"/>
  <c r="P553"/>
  <c r="Q552"/>
  <c r="P552"/>
  <c r="Q551"/>
  <c r="P551"/>
  <c r="Q550"/>
  <c r="P550"/>
  <c r="Q549"/>
  <c r="P549"/>
  <c r="Q548"/>
  <c r="P548"/>
  <c r="Q547"/>
  <c r="P547"/>
  <c r="Q546"/>
  <c r="P546"/>
  <c r="Q545"/>
  <c r="P545"/>
  <c r="Q544"/>
  <c r="P544"/>
  <c r="Q543"/>
  <c r="P543"/>
  <c r="Q542"/>
  <c r="P542"/>
  <c r="Q541"/>
  <c r="P541"/>
  <c r="Q540"/>
  <c r="P540"/>
  <c r="Q539"/>
  <c r="P539"/>
  <c r="Q538"/>
  <c r="P538"/>
  <c r="Q537"/>
  <c r="P537"/>
  <c r="Q536"/>
  <c r="P536"/>
  <c r="Q535"/>
  <c r="P535"/>
  <c r="Q534"/>
  <c r="P534"/>
  <c r="Q533"/>
  <c r="P533"/>
  <c r="Q532"/>
  <c r="P532"/>
  <c r="Q531"/>
  <c r="P531"/>
  <c r="Q530"/>
  <c r="P530"/>
  <c r="Q529"/>
  <c r="P529"/>
  <c r="Q528"/>
  <c r="P528"/>
  <c r="Q527"/>
  <c r="P527"/>
  <c r="Q526"/>
  <c r="P526"/>
  <c r="Q525"/>
  <c r="P525"/>
  <c r="Q524"/>
  <c r="P524"/>
  <c r="Q523"/>
  <c r="P523"/>
  <c r="Q522"/>
  <c r="P522"/>
  <c r="Q521"/>
  <c r="P521"/>
  <c r="Q520"/>
  <c r="P520"/>
  <c r="Q519"/>
  <c r="P519"/>
  <c r="Q518"/>
  <c r="P518"/>
  <c r="Q517"/>
  <c r="P517"/>
  <c r="Q516"/>
  <c r="P516"/>
  <c r="Q515"/>
  <c r="P515"/>
  <c r="Q514"/>
  <c r="P514"/>
  <c r="Q513"/>
  <c r="P513"/>
  <c r="Q512"/>
  <c r="P512"/>
  <c r="Q511"/>
  <c r="P511"/>
  <c r="Q510"/>
  <c r="P510"/>
  <c r="Q509"/>
  <c r="P509"/>
  <c r="Q508"/>
  <c r="P508"/>
  <c r="Q507"/>
  <c r="P507"/>
  <c r="Q506"/>
  <c r="P506"/>
  <c r="Q505"/>
  <c r="P505"/>
  <c r="Q504"/>
  <c r="P504"/>
  <c r="Q503"/>
  <c r="P503"/>
  <c r="Q502"/>
  <c r="P502"/>
  <c r="Q501"/>
  <c r="P501"/>
  <c r="Q500"/>
  <c r="P500"/>
  <c r="Q499"/>
  <c r="P499"/>
  <c r="Q498"/>
  <c r="P498"/>
  <c r="Q497"/>
  <c r="P497"/>
  <c r="Q496"/>
  <c r="P496"/>
  <c r="Q495"/>
  <c r="P495"/>
  <c r="Q494"/>
  <c r="P494"/>
  <c r="Q493"/>
  <c r="P493"/>
  <c r="Y492"/>
  <c r="Q492"/>
  <c r="P492"/>
  <c r="Q491"/>
  <c r="P491"/>
  <c r="Q490"/>
  <c r="P490"/>
  <c r="Q489"/>
  <c r="P489"/>
  <c r="Q488"/>
  <c r="P488"/>
  <c r="Q487"/>
  <c r="P487"/>
  <c r="Q486"/>
  <c r="P486"/>
  <c r="Q485"/>
  <c r="P485"/>
  <c r="Q484"/>
  <c r="P484"/>
  <c r="Q483"/>
  <c r="P483"/>
  <c r="Q482"/>
  <c r="P482"/>
  <c r="Q481"/>
  <c r="P481"/>
  <c r="Q480"/>
  <c r="P480"/>
  <c r="Q479"/>
  <c r="P479"/>
  <c r="Q478"/>
  <c r="P478"/>
  <c r="Q477"/>
  <c r="P477"/>
  <c r="Q476"/>
  <c r="P476"/>
  <c r="Q475"/>
  <c r="P475"/>
  <c r="Q474"/>
  <c r="P474"/>
  <c r="Q473"/>
  <c r="P473"/>
  <c r="Q472"/>
  <c r="P472"/>
  <c r="Q471"/>
  <c r="P471"/>
  <c r="Q470"/>
  <c r="P470"/>
  <c r="Q469"/>
  <c r="P469"/>
  <c r="Q468"/>
  <c r="P468"/>
  <c r="O468"/>
  <c r="Q467"/>
  <c r="P467"/>
  <c r="Q466"/>
  <c r="P466"/>
  <c r="Q465"/>
  <c r="P465"/>
  <c r="Q464"/>
  <c r="P464"/>
  <c r="P463"/>
  <c r="O463"/>
  <c r="Q463" s="1"/>
  <c r="Q462"/>
  <c r="P462"/>
  <c r="Q461"/>
  <c r="P461"/>
  <c r="Q460"/>
  <c r="P460"/>
  <c r="Q459"/>
  <c r="P459"/>
  <c r="M459"/>
  <c r="Q458"/>
  <c r="P458"/>
  <c r="Q457"/>
  <c r="P457"/>
  <c r="Q456"/>
  <c r="P456"/>
  <c r="Q455"/>
  <c r="P455"/>
  <c r="Q454"/>
  <c r="P454"/>
  <c r="Q453"/>
  <c r="P453"/>
  <c r="Q452"/>
  <c r="P452"/>
  <c r="Q451"/>
  <c r="P451"/>
  <c r="P450"/>
  <c r="M450"/>
  <c r="K450"/>
  <c r="J450"/>
  <c r="G450"/>
  <c r="Q450" s="1"/>
  <c r="Q449"/>
  <c r="P449"/>
  <c r="Q448"/>
  <c r="P448"/>
  <c r="Q447"/>
  <c r="P447"/>
  <c r="Q446"/>
  <c r="P446"/>
  <c r="Q445"/>
  <c r="P445"/>
  <c r="Q444"/>
  <c r="P444"/>
  <c r="Q443"/>
  <c r="P443"/>
  <c r="Q442"/>
  <c r="P442"/>
  <c r="Q441"/>
  <c r="P441"/>
  <c r="M441"/>
  <c r="Q440"/>
  <c r="P440"/>
  <c r="O440"/>
  <c r="Q439"/>
  <c r="P439"/>
  <c r="Q438"/>
  <c r="P438"/>
  <c r="Q437"/>
  <c r="P437"/>
  <c r="Q436"/>
  <c r="P436"/>
  <c r="Q435"/>
  <c r="P435"/>
  <c r="Q434"/>
  <c r="P434"/>
  <c r="Q433"/>
  <c r="P433"/>
  <c r="Q432"/>
  <c r="P432"/>
  <c r="Q431"/>
  <c r="P431"/>
  <c r="Q430"/>
  <c r="P430"/>
  <c r="Q429"/>
  <c r="P429"/>
  <c r="Q428"/>
  <c r="P428"/>
  <c r="P427"/>
  <c r="O427"/>
  <c r="Q427" s="1"/>
  <c r="M427"/>
  <c r="Q426"/>
  <c r="P426"/>
  <c r="Q425"/>
  <c r="P425"/>
  <c r="G425"/>
  <c r="Q424"/>
  <c r="P424"/>
  <c r="Q423"/>
  <c r="P423"/>
  <c r="Q422"/>
  <c r="P422"/>
  <c r="P421"/>
  <c r="I421"/>
  <c r="Q421" s="1"/>
  <c r="Q420"/>
  <c r="P420"/>
  <c r="P419"/>
  <c r="K419"/>
  <c r="Q419" s="1"/>
  <c r="Q418"/>
  <c r="F418"/>
  <c r="P418" s="1"/>
  <c r="Q417"/>
  <c r="F417"/>
  <c r="P417" s="1"/>
  <c r="Q416"/>
  <c r="P416"/>
  <c r="M416"/>
  <c r="F416"/>
  <c r="Q415"/>
  <c r="P415"/>
  <c r="F415"/>
  <c r="P414"/>
  <c r="K414"/>
  <c r="I414"/>
  <c r="G414"/>
  <c r="Q414" s="1"/>
  <c r="Q413"/>
  <c r="P413"/>
  <c r="I413"/>
  <c r="Q412"/>
  <c r="P412"/>
  <c r="Q411"/>
  <c r="K411"/>
  <c r="F411"/>
  <c r="P411" s="1"/>
  <c r="Q410"/>
  <c r="K410"/>
  <c r="H410"/>
  <c r="F410"/>
  <c r="P410" s="1"/>
  <c r="P409"/>
  <c r="K409"/>
  <c r="G409"/>
  <c r="Q409" s="1"/>
  <c r="F409"/>
  <c r="P408"/>
  <c r="K408"/>
  <c r="Q408" s="1"/>
  <c r="F408"/>
  <c r="Y407"/>
  <c r="Q407"/>
  <c r="P407"/>
  <c r="Q406"/>
  <c r="P406"/>
  <c r="Q405"/>
  <c r="P405"/>
  <c r="Q404"/>
  <c r="P404"/>
  <c r="Q403"/>
  <c r="P403"/>
  <c r="Q402"/>
  <c r="P402"/>
  <c r="Q401"/>
  <c r="P401"/>
  <c r="Q400"/>
  <c r="P400"/>
  <c r="Q399"/>
  <c r="P399"/>
  <c r="Q398"/>
  <c r="P398"/>
  <c r="Q397"/>
  <c r="P397"/>
  <c r="Q396"/>
  <c r="P396"/>
  <c r="Q395"/>
  <c r="P395"/>
  <c r="Q394"/>
  <c r="P394"/>
  <c r="Q393"/>
  <c r="P393"/>
  <c r="Q392"/>
  <c r="P392"/>
  <c r="Q391"/>
  <c r="P391"/>
  <c r="Q390"/>
  <c r="P390"/>
  <c r="Q389"/>
  <c r="P389"/>
  <c r="Q388"/>
  <c r="P388"/>
  <c r="Q387"/>
  <c r="P387"/>
  <c r="Q386"/>
  <c r="P386"/>
  <c r="Q385"/>
  <c r="P385"/>
  <c r="Q384"/>
  <c r="P384"/>
  <c r="Q383"/>
  <c r="P383"/>
  <c r="Q382"/>
  <c r="P382"/>
  <c r="Q381"/>
  <c r="P381"/>
  <c r="Q380"/>
  <c r="P380"/>
  <c r="Q379"/>
  <c r="P379"/>
  <c r="Q378"/>
  <c r="P378"/>
  <c r="Q377"/>
  <c r="P377"/>
  <c r="Q376"/>
  <c r="P376"/>
  <c r="Q375"/>
  <c r="P375"/>
  <c r="Q374"/>
  <c r="P374"/>
  <c r="Q373"/>
  <c r="P373"/>
  <c r="Q372"/>
  <c r="P372"/>
  <c r="Q371"/>
  <c r="P371"/>
  <c r="Y370"/>
  <c r="Q370"/>
  <c r="P370"/>
  <c r="Q369"/>
  <c r="P369"/>
  <c r="Q368"/>
  <c r="P368"/>
  <c r="Q367"/>
  <c r="P367"/>
  <c r="Q366"/>
  <c r="P366"/>
  <c r="Q365"/>
  <c r="P365"/>
  <c r="Q364"/>
  <c r="P364"/>
  <c r="Q363"/>
  <c r="P363"/>
  <c r="Q362"/>
  <c r="P362"/>
  <c r="Q361"/>
  <c r="P361"/>
  <c r="Q360"/>
  <c r="P360"/>
  <c r="Q359"/>
  <c r="P359"/>
  <c r="Q358"/>
  <c r="P358"/>
  <c r="Q357"/>
  <c r="P357"/>
  <c r="Q356"/>
  <c r="P356"/>
  <c r="Q355"/>
  <c r="P355"/>
  <c r="Q354"/>
  <c r="P354"/>
  <c r="Q353"/>
  <c r="P353"/>
  <c r="Q352"/>
  <c r="P352"/>
  <c r="Q351"/>
  <c r="P351"/>
  <c r="Q350"/>
  <c r="P350"/>
  <c r="Q349"/>
  <c r="P349"/>
  <c r="Q348"/>
  <c r="P348"/>
  <c r="Q347"/>
  <c r="P347"/>
  <c r="Q346"/>
  <c r="P346"/>
  <c r="Q345"/>
  <c r="P345"/>
  <c r="Q344"/>
  <c r="P344"/>
  <c r="Q343"/>
  <c r="P343"/>
  <c r="Q342"/>
  <c r="P342"/>
  <c r="Q341"/>
  <c r="P341"/>
  <c r="Q340"/>
  <c r="P340"/>
  <c r="Q339"/>
  <c r="P339"/>
  <c r="Q338"/>
  <c r="P338"/>
  <c r="Q337"/>
  <c r="P337"/>
  <c r="Q336"/>
  <c r="P336"/>
  <c r="Q335"/>
  <c r="P335"/>
  <c r="Q334"/>
  <c r="P334"/>
  <c r="Q333"/>
  <c r="P333"/>
  <c r="Y332"/>
  <c r="W332"/>
  <c r="Q332"/>
  <c r="P332"/>
  <c r="Q331"/>
  <c r="P331"/>
  <c r="Q330"/>
  <c r="P330"/>
  <c r="Q329"/>
  <c r="P329"/>
  <c r="Q328"/>
  <c r="P328"/>
  <c r="Q327"/>
  <c r="P327"/>
  <c r="Q326"/>
  <c r="P326"/>
  <c r="Q325"/>
  <c r="P325"/>
  <c r="Q324"/>
  <c r="P324"/>
  <c r="Q323"/>
  <c r="P323"/>
  <c r="Q322"/>
  <c r="P322"/>
  <c r="Q321"/>
  <c r="P321"/>
  <c r="Q320"/>
  <c r="P320"/>
  <c r="Q319"/>
  <c r="P319"/>
  <c r="Q318"/>
  <c r="P318"/>
  <c r="Q317"/>
  <c r="P317"/>
  <c r="Q316"/>
  <c r="P316"/>
  <c r="Q315"/>
  <c r="P315"/>
  <c r="Q314"/>
  <c r="P314"/>
  <c r="Q313"/>
  <c r="P313"/>
  <c r="Q312"/>
  <c r="P312"/>
  <c r="Q311"/>
  <c r="P311"/>
  <c r="Q310"/>
  <c r="P310"/>
  <c r="Q309"/>
  <c r="P309"/>
  <c r="Q308"/>
  <c r="P308"/>
  <c r="Q307"/>
  <c r="P307"/>
  <c r="Q306"/>
  <c r="P306"/>
  <c r="Q305"/>
  <c r="P305"/>
  <c r="Q304"/>
  <c r="P304"/>
  <c r="Q303"/>
  <c r="P303"/>
  <c r="Q302"/>
  <c r="P302"/>
  <c r="Q301"/>
  <c r="P301"/>
  <c r="Q300"/>
  <c r="P300"/>
  <c r="Q299"/>
  <c r="P299"/>
  <c r="Q298"/>
  <c r="P298"/>
  <c r="Q297"/>
  <c r="P297"/>
  <c r="Q296"/>
  <c r="P296"/>
  <c r="Q295"/>
  <c r="P295"/>
  <c r="Q294"/>
  <c r="P294"/>
  <c r="Q293"/>
  <c r="P293"/>
  <c r="Q292"/>
  <c r="P292"/>
  <c r="Q291"/>
  <c r="P291"/>
  <c r="Q290"/>
  <c r="P290"/>
  <c r="Q289"/>
  <c r="P289"/>
  <c r="Q288"/>
  <c r="P288"/>
  <c r="Q287"/>
  <c r="P287"/>
  <c r="Q286"/>
  <c r="P286"/>
  <c r="Q285"/>
  <c r="P285"/>
  <c r="Q284"/>
  <c r="P284"/>
  <c r="Q283"/>
  <c r="P283"/>
  <c r="Q282"/>
  <c r="P282"/>
  <c r="Q281"/>
  <c r="P281"/>
  <c r="Q280"/>
  <c r="P280"/>
  <c r="Q279"/>
  <c r="P279"/>
  <c r="Q278"/>
  <c r="P278"/>
  <c r="Q277"/>
  <c r="P277"/>
  <c r="Q276"/>
  <c r="P276"/>
  <c r="Q275"/>
  <c r="P275"/>
  <c r="Q274"/>
  <c r="P274"/>
  <c r="Q273"/>
  <c r="P273"/>
  <c r="Q272"/>
  <c r="P272"/>
  <c r="Q271"/>
  <c r="P271"/>
  <c r="Q270"/>
  <c r="P270"/>
  <c r="Q269"/>
  <c r="P269"/>
  <c r="Q268"/>
  <c r="P268"/>
  <c r="Q267"/>
  <c r="P267"/>
  <c r="Q266"/>
  <c r="P266"/>
  <c r="Q265"/>
  <c r="P265"/>
  <c r="Q264"/>
  <c r="P264"/>
  <c r="Q263"/>
  <c r="P263"/>
  <c r="Q262"/>
  <c r="P262"/>
  <c r="Q261"/>
  <c r="P261"/>
  <c r="Q260"/>
  <c r="P260"/>
  <c r="Q259"/>
  <c r="P259"/>
  <c r="Q258"/>
  <c r="P258"/>
  <c r="Q257"/>
  <c r="P257"/>
  <c r="Q256"/>
  <c r="P256"/>
  <c r="Q255"/>
  <c r="P255"/>
  <c r="Q254"/>
  <c r="P254"/>
  <c r="Q253"/>
  <c r="P253"/>
  <c r="Q252"/>
  <c r="P252"/>
  <c r="Q251"/>
  <c r="P251"/>
  <c r="Q250"/>
  <c r="P250"/>
  <c r="Q249"/>
  <c r="P249"/>
  <c r="Q248"/>
  <c r="P248"/>
  <c r="Q247"/>
  <c r="P247"/>
  <c r="Q246"/>
  <c r="P246"/>
  <c r="Q245"/>
  <c r="P245"/>
  <c r="Q244"/>
  <c r="P244"/>
  <c r="Q243"/>
  <c r="P243"/>
  <c r="Q242"/>
  <c r="P242"/>
  <c r="Q241"/>
  <c r="P241"/>
  <c r="Q240"/>
  <c r="P240"/>
  <c r="Q239"/>
  <c r="P239"/>
  <c r="Q238"/>
  <c r="P238"/>
  <c r="Q237"/>
  <c r="P237"/>
  <c r="Y236"/>
  <c r="Q236"/>
  <c r="P236"/>
  <c r="Q235"/>
  <c r="P235"/>
  <c r="Q234"/>
  <c r="P234"/>
  <c r="Q233"/>
  <c r="P233"/>
  <c r="Q232"/>
  <c r="P232"/>
  <c r="Q231"/>
  <c r="P231"/>
  <c r="Q230"/>
  <c r="P230"/>
  <c r="Q229"/>
  <c r="P229"/>
  <c r="Q228"/>
  <c r="P228"/>
  <c r="Q227"/>
  <c r="P227"/>
  <c r="Q226"/>
  <c r="P226"/>
  <c r="Q225"/>
  <c r="P225"/>
  <c r="Q224"/>
  <c r="P224"/>
  <c r="Q223"/>
  <c r="P223"/>
  <c r="Q222"/>
  <c r="P222"/>
  <c r="Q221"/>
  <c r="P221"/>
  <c r="Q220"/>
  <c r="P220"/>
  <c r="Q219"/>
  <c r="P219"/>
  <c r="Q218"/>
  <c r="P218"/>
  <c r="Q217"/>
  <c r="P217"/>
  <c r="Q216"/>
  <c r="P216"/>
  <c r="Q215"/>
  <c r="P215"/>
  <c r="Q214"/>
  <c r="P214"/>
  <c r="Q213"/>
  <c r="P213"/>
  <c r="Q212"/>
  <c r="P212"/>
  <c r="Q211"/>
  <c r="P211"/>
  <c r="Q210"/>
  <c r="P210"/>
  <c r="Q209"/>
  <c r="P209"/>
  <c r="Q208"/>
  <c r="P208"/>
  <c r="Q207"/>
  <c r="P207"/>
  <c r="Q206"/>
  <c r="P206"/>
  <c r="Q205"/>
  <c r="P205"/>
  <c r="Q204"/>
  <c r="P204"/>
  <c r="Q203"/>
  <c r="P203"/>
  <c r="Q202"/>
  <c r="P202"/>
  <c r="Q201"/>
  <c r="P201"/>
  <c r="Q200"/>
  <c r="P200"/>
  <c r="Q199"/>
  <c r="P199"/>
  <c r="Q198"/>
  <c r="P198"/>
  <c r="Q197"/>
  <c r="P197"/>
  <c r="Q196"/>
  <c r="P196"/>
  <c r="Q195"/>
  <c r="P195"/>
  <c r="Q194"/>
  <c r="P194"/>
  <c r="Q193"/>
  <c r="P193"/>
  <c r="Q192"/>
  <c r="P192"/>
  <c r="Q191"/>
  <c r="P191"/>
  <c r="Q190"/>
  <c r="P190"/>
  <c r="Q189"/>
  <c r="P189"/>
  <c r="Q188"/>
  <c r="P188"/>
  <c r="Q187"/>
  <c r="P187"/>
  <c r="Q186"/>
  <c r="P186"/>
  <c r="Q185"/>
  <c r="P185"/>
  <c r="Q184"/>
  <c r="P184"/>
  <c r="Q183"/>
  <c r="P183"/>
  <c r="Q182"/>
  <c r="P182"/>
  <c r="Y181"/>
  <c r="Q181"/>
  <c r="P181"/>
  <c r="Q180"/>
  <c r="P180"/>
  <c r="Q179"/>
  <c r="P179"/>
  <c r="Q178"/>
  <c r="P178"/>
  <c r="Q177"/>
  <c r="P177"/>
  <c r="Q176"/>
  <c r="P176"/>
  <c r="Q175"/>
  <c r="P175"/>
  <c r="Q174"/>
  <c r="P174"/>
  <c r="Q173"/>
  <c r="P173"/>
  <c r="Q172"/>
  <c r="P172"/>
  <c r="Q171"/>
  <c r="P171"/>
  <c r="Q170"/>
  <c r="P170"/>
  <c r="Q169"/>
  <c r="P169"/>
  <c r="Q168"/>
  <c r="P168"/>
  <c r="Q167"/>
  <c r="P167"/>
  <c r="Q166"/>
  <c r="P166"/>
  <c r="Q165"/>
  <c r="P165"/>
  <c r="Q164"/>
  <c r="P164"/>
  <c r="Q163"/>
  <c r="P163"/>
  <c r="Q162"/>
  <c r="P162"/>
  <c r="Q161"/>
  <c r="P161"/>
  <c r="Q160"/>
  <c r="P160"/>
  <c r="Q159"/>
  <c r="P159"/>
  <c r="Q158"/>
  <c r="P158"/>
  <c r="Q157"/>
  <c r="P157"/>
  <c r="Q156"/>
  <c r="P156"/>
  <c r="Q155"/>
  <c r="P155"/>
  <c r="Q154"/>
  <c r="P154"/>
  <c r="Q153"/>
  <c r="P153"/>
  <c r="Q152"/>
  <c r="P152"/>
  <c r="Q151"/>
  <c r="P151"/>
  <c r="Q150"/>
  <c r="P150"/>
  <c r="Q149"/>
  <c r="P149"/>
  <c r="Q148"/>
  <c r="P148"/>
  <c r="Q147"/>
  <c r="P147"/>
  <c r="Q146"/>
  <c r="P146"/>
  <c r="Q145"/>
  <c r="P145"/>
  <c r="Q144"/>
  <c r="P144"/>
  <c r="Q143"/>
  <c r="P143"/>
  <c r="Q142"/>
  <c r="P142"/>
  <c r="Q141"/>
  <c r="P141"/>
  <c r="Q140"/>
  <c r="P140"/>
  <c r="Q139"/>
  <c r="P139"/>
  <c r="Q138"/>
  <c r="P138"/>
  <c r="Q137"/>
  <c r="P137"/>
  <c r="Q136"/>
  <c r="P136"/>
  <c r="Q135"/>
  <c r="P135"/>
  <c r="Q134"/>
  <c r="P134"/>
  <c r="Q133"/>
  <c r="P133"/>
  <c r="Q132"/>
  <c r="P132"/>
  <c r="Q131"/>
  <c r="P131"/>
  <c r="Q130"/>
  <c r="P130"/>
  <c r="Q129"/>
  <c r="P129"/>
  <c r="Q128"/>
  <c r="P128"/>
  <c r="Q127"/>
  <c r="P127"/>
  <c r="Q126"/>
  <c r="P126"/>
  <c r="Q125"/>
  <c r="P125"/>
  <c r="Q124"/>
  <c r="P124"/>
  <c r="Q123"/>
  <c r="P123"/>
  <c r="Q122"/>
  <c r="P122"/>
  <c r="Q121"/>
  <c r="P121"/>
  <c r="Q120"/>
  <c r="P120"/>
  <c r="Q119"/>
  <c r="P119"/>
  <c r="Q118"/>
  <c r="P118"/>
  <c r="Q117"/>
  <c r="P117"/>
  <c r="Q116"/>
  <c r="P116"/>
  <c r="Q115"/>
  <c r="P115"/>
  <c r="Q114"/>
  <c r="P114"/>
  <c r="Q113"/>
  <c r="P113"/>
  <c r="Q112"/>
  <c r="P112"/>
  <c r="Q111"/>
  <c r="P111"/>
  <c r="Q110"/>
  <c r="P110"/>
  <c r="Q109"/>
  <c r="P109"/>
  <c r="Q108"/>
  <c r="P108"/>
  <c r="Q107"/>
  <c r="P107"/>
  <c r="Q106"/>
  <c r="P106"/>
  <c r="Q105"/>
  <c r="P105"/>
  <c r="Q104"/>
  <c r="P104"/>
  <c r="Q103"/>
  <c r="P103"/>
  <c r="Q102"/>
  <c r="P102"/>
  <c r="Q101"/>
  <c r="P101"/>
  <c r="Q100"/>
  <c r="P100"/>
  <c r="Q99"/>
  <c r="P99"/>
  <c r="Q98"/>
  <c r="P98"/>
  <c r="Q97"/>
  <c r="P97"/>
  <c r="Q96"/>
  <c r="P96"/>
  <c r="Q95"/>
  <c r="P95"/>
  <c r="Q94"/>
  <c r="P94"/>
  <c r="Q93"/>
  <c r="P93"/>
  <c r="Q92"/>
  <c r="P92"/>
  <c r="Q91"/>
  <c r="P91"/>
  <c r="Q90"/>
  <c r="P90"/>
  <c r="Q89"/>
  <c r="P89"/>
  <c r="Q88"/>
  <c r="P88"/>
  <c r="Q87"/>
  <c r="P87"/>
  <c r="Q86"/>
  <c r="P86"/>
  <c r="Q85"/>
  <c r="P85"/>
  <c r="Q84"/>
  <c r="P84"/>
  <c r="Q83"/>
  <c r="P83"/>
  <c r="Q82"/>
  <c r="P82"/>
  <c r="Q81"/>
  <c r="P81"/>
  <c r="Q80"/>
  <c r="P80"/>
  <c r="Q79"/>
  <c r="P79"/>
  <c r="Q78"/>
  <c r="P78"/>
  <c r="Q77"/>
  <c r="P77"/>
  <c r="Q76"/>
  <c r="P76"/>
  <c r="Q75"/>
  <c r="P75"/>
  <c r="Q74"/>
  <c r="P74"/>
  <c r="Q73"/>
  <c r="P73"/>
  <c r="Q72"/>
  <c r="P72"/>
  <c r="Q71"/>
  <c r="P71"/>
  <c r="Q70"/>
  <c r="P70"/>
  <c r="Q69"/>
  <c r="P69"/>
  <c r="Q68"/>
  <c r="P68"/>
  <c r="Q67"/>
  <c r="P67"/>
  <c r="Q66"/>
  <c r="P66"/>
  <c r="Y65"/>
  <c r="Y631" s="1"/>
  <c r="W65"/>
  <c r="Q65"/>
  <c r="P65"/>
  <c r="W64"/>
  <c r="Q64"/>
  <c r="P64"/>
  <c r="W63"/>
  <c r="Q63"/>
  <c r="P63"/>
  <c r="W62"/>
  <c r="Q62"/>
  <c r="P62"/>
  <c r="W61"/>
  <c r="Q61"/>
  <c r="P61"/>
  <c r="W60"/>
  <c r="Q60"/>
  <c r="P60"/>
  <c r="W59"/>
  <c r="Q59"/>
  <c r="P59"/>
  <c r="W58"/>
  <c r="Q58"/>
  <c r="P58"/>
  <c r="W57"/>
  <c r="Q57"/>
  <c r="P57"/>
  <c r="W56"/>
  <c r="Q56"/>
  <c r="P56"/>
  <c r="W55"/>
  <c r="Q55"/>
  <c r="P55"/>
  <c r="W54"/>
  <c r="Q54"/>
  <c r="P54"/>
  <c r="W53"/>
  <c r="Q53"/>
  <c r="P53"/>
  <c r="W52"/>
  <c r="Q52"/>
  <c r="P52"/>
  <c r="W51"/>
  <c r="Q51"/>
  <c r="P51"/>
  <c r="W50"/>
  <c r="Q50"/>
  <c r="P50"/>
  <c r="W49"/>
  <c r="Q49"/>
  <c r="P49"/>
  <c r="W48"/>
  <c r="Q48"/>
  <c r="P48"/>
  <c r="W47"/>
  <c r="Q47"/>
  <c r="P47"/>
  <c r="W46"/>
  <c r="Q46"/>
  <c r="P46"/>
  <c r="W45"/>
  <c r="Q45"/>
  <c r="P45"/>
  <c r="W44"/>
  <c r="Q44"/>
  <c r="P44"/>
  <c r="W43"/>
  <c r="Q43"/>
  <c r="P43"/>
  <c r="W42"/>
  <c r="Q42"/>
  <c r="P42"/>
  <c r="W41"/>
  <c r="Q41"/>
  <c r="P41"/>
  <c r="W40"/>
  <c r="Q40"/>
  <c r="P40"/>
  <c r="W39"/>
  <c r="Q39"/>
  <c r="P39"/>
  <c r="W38"/>
  <c r="Q38"/>
  <c r="P38"/>
  <c r="W37"/>
  <c r="Q37"/>
  <c r="P37"/>
  <c r="W36"/>
  <c r="Q36"/>
  <c r="P36"/>
  <c r="W35"/>
  <c r="Q35"/>
  <c r="P35"/>
  <c r="W34"/>
  <c r="Q34"/>
  <c r="P34"/>
  <c r="W33"/>
  <c r="Q33"/>
  <c r="P33"/>
  <c r="W32"/>
  <c r="Q32"/>
  <c r="P32"/>
  <c r="W31"/>
  <c r="Q31"/>
  <c r="P31"/>
  <c r="W30"/>
  <c r="Q30"/>
  <c r="P30"/>
  <c r="W29"/>
  <c r="Q29"/>
  <c r="P29"/>
  <c r="W28"/>
  <c r="Q28"/>
  <c r="P28"/>
  <c r="W27"/>
  <c r="Q27"/>
  <c r="P27"/>
  <c r="W26"/>
  <c r="Q26"/>
  <c r="P26"/>
  <c r="W25"/>
  <c r="Q25"/>
  <c r="P25"/>
  <c r="W24"/>
  <c r="Q24"/>
  <c r="P24"/>
  <c r="W23"/>
  <c r="Q23"/>
  <c r="P23"/>
  <c r="W22"/>
  <c r="Q22"/>
  <c r="P22"/>
  <c r="W21"/>
  <c r="Q21"/>
  <c r="P21"/>
  <c r="W20"/>
  <c r="Q20"/>
  <c r="P20"/>
  <c r="W19"/>
  <c r="Q19"/>
  <c r="P19"/>
  <c r="W18"/>
  <c r="Q18"/>
  <c r="P18"/>
  <c r="W17"/>
  <c r="Q17"/>
  <c r="P17"/>
  <c r="W16"/>
  <c r="Q16"/>
  <c r="P16"/>
  <c r="W15"/>
  <c r="Q15"/>
  <c r="P15"/>
  <c r="W14"/>
  <c r="Q14"/>
  <c r="P14"/>
  <c r="W13"/>
  <c r="Q13"/>
  <c r="P13"/>
  <c r="W12"/>
  <c r="Q12"/>
  <c r="P12"/>
  <c r="W11"/>
  <c r="Q11"/>
  <c r="P11"/>
  <c r="W10"/>
  <c r="Q10"/>
  <c r="P10"/>
</calcChain>
</file>

<file path=xl/sharedStrings.xml><?xml version="1.0" encoding="utf-8"?>
<sst xmlns="http://schemas.openxmlformats.org/spreadsheetml/2006/main" count="2586" uniqueCount="889">
  <si>
    <t>Feeder-wise detail for installation of Net Metering</t>
  </si>
  <si>
    <t>Name of DISCO: MEPCO</t>
  </si>
  <si>
    <t>621 FEEDERS</t>
  </si>
  <si>
    <t>3564.78 MW</t>
  </si>
  <si>
    <t>Sr.
No.</t>
  </si>
  <si>
    <t>Feeder
Code</t>
  </si>
  <si>
    <t>Sub Div.
Code</t>
  </si>
  <si>
    <t>Name of feeder</t>
  </si>
  <si>
    <t>Name of 
Sub-Division</t>
  </si>
  <si>
    <t xml:space="preserve"> Category  wise Number of Consumers</t>
  </si>
  <si>
    <t>Net metering installed</t>
  </si>
  <si>
    <t>Feeder details</t>
  </si>
  <si>
    <t>Capacity available for net metering (MW)</t>
  </si>
  <si>
    <t>Circle wise capacity</t>
  </si>
  <si>
    <t>Domestic</t>
  </si>
  <si>
    <t>Commercial</t>
  </si>
  <si>
    <t>Industrial</t>
  </si>
  <si>
    <t>Agriculture</t>
  </si>
  <si>
    <t>Others</t>
  </si>
  <si>
    <t>Total</t>
  </si>
  <si>
    <t>Nos.</t>
  </si>
  <si>
    <t>Load</t>
  </si>
  <si>
    <t>Max Load recorded (MW)</t>
  </si>
  <si>
    <t>CT Ratio</t>
  </si>
  <si>
    <t>Conductor size</t>
  </si>
  <si>
    <t>Max Loading Capacity (MW)</t>
  </si>
  <si>
    <t>Load (KW)</t>
  </si>
  <si>
    <t>Khan Pur (Bagga Sher)</t>
  </si>
  <si>
    <t>M. Garh-I</t>
  </si>
  <si>
    <t>Osprey</t>
  </si>
  <si>
    <t>District Jail M/Garh</t>
  </si>
  <si>
    <t>Dog</t>
  </si>
  <si>
    <t>Industrial Madina</t>
  </si>
  <si>
    <t>M. Garh-II</t>
  </si>
  <si>
    <t>C.T.M.</t>
  </si>
  <si>
    <t>TIKKA Hospital</t>
  </si>
  <si>
    <t>Ghazi Ghatt</t>
  </si>
  <si>
    <t>K. D. Qureshi</t>
  </si>
  <si>
    <t>AL-FAISAL</t>
  </si>
  <si>
    <t>Gujrat</t>
  </si>
  <si>
    <t>P/STN-7+PSO</t>
  </si>
  <si>
    <t>CITY-II (R/Wali)</t>
  </si>
  <si>
    <t>Rohillan Wali</t>
  </si>
  <si>
    <t>MOCHI WALI</t>
  </si>
  <si>
    <t>ROHILAN WALI</t>
  </si>
  <si>
    <t>Wasandey Wali</t>
  </si>
  <si>
    <t>Khan Garh</t>
  </si>
  <si>
    <t>SANAWAN</t>
  </si>
  <si>
    <t>Sinawan</t>
  </si>
  <si>
    <t>TUBEWELL-7</t>
  </si>
  <si>
    <t>TUBEWELL-10</t>
  </si>
  <si>
    <t>Kot Addu-II</t>
  </si>
  <si>
    <t>D.D.PANAH</t>
  </si>
  <si>
    <t>Kot Addu-I</t>
  </si>
  <si>
    <t>T.P.LINK+8+9</t>
  </si>
  <si>
    <t>TUBEWELL-2</t>
  </si>
  <si>
    <t>TUBEWELL-5+6</t>
  </si>
  <si>
    <t>TUBEWELL-6</t>
  </si>
  <si>
    <t>D.D. PANAH-II</t>
  </si>
  <si>
    <t>CITY (C.S. Shaheed)</t>
  </si>
  <si>
    <t>C. S. Shaheed</t>
  </si>
  <si>
    <t>AZIZ CHOWK</t>
  </si>
  <si>
    <t>BAHAR</t>
  </si>
  <si>
    <t>Rang Pur City</t>
  </si>
  <si>
    <t>Head Muhammad Wala</t>
  </si>
  <si>
    <t>Asia Poultry Feeds</t>
  </si>
  <si>
    <t>KAROR</t>
  </si>
  <si>
    <t>Layyah-I</t>
  </si>
  <si>
    <t>POWER HOUSE-II</t>
  </si>
  <si>
    <t>MUSHTAQ ABAD</t>
  </si>
  <si>
    <t>POWER HOUSE</t>
  </si>
  <si>
    <t>Layyah-II</t>
  </si>
  <si>
    <t>SUGAR MILL</t>
  </si>
  <si>
    <t>CITY-II</t>
  </si>
  <si>
    <t>CO-GEN S-MILL LAYYAH</t>
  </si>
  <si>
    <t>EID GAH</t>
  </si>
  <si>
    <t>District Jail Layyah</t>
  </si>
  <si>
    <t>D.H.Q. Layyah</t>
  </si>
  <si>
    <t>JAMAN SHAH</t>
  </si>
  <si>
    <t>PIR JUGGI</t>
  </si>
  <si>
    <t>TALIB WALA</t>
  </si>
  <si>
    <t>Karor</t>
  </si>
  <si>
    <t>SHAH PUR</t>
  </si>
  <si>
    <t>FATEH PUR</t>
  </si>
  <si>
    <t>Fateh Pur</t>
  </si>
  <si>
    <t>WAKEEL WALA</t>
  </si>
  <si>
    <t>INDUS</t>
  </si>
  <si>
    <t>MAHARAN CANAL</t>
  </si>
  <si>
    <t>11 KV LALAZAR</t>
  </si>
  <si>
    <t>Chowk Azam</t>
  </si>
  <si>
    <t>Dhori</t>
  </si>
  <si>
    <t>TARKU</t>
  </si>
  <si>
    <t>P/NAD+PUNJNAND</t>
  </si>
  <si>
    <t>Ali Pur</t>
  </si>
  <si>
    <t>MUOWALA</t>
  </si>
  <si>
    <t>LATTI FEEDER</t>
  </si>
  <si>
    <t>LATTI MARI-2</t>
  </si>
  <si>
    <t>BEELAY WALA</t>
  </si>
  <si>
    <t>Jatoi</t>
  </si>
  <si>
    <t>BAKANI</t>
  </si>
  <si>
    <t>Sheher Sultan</t>
  </si>
  <si>
    <t>KHAIR PUR SADAT</t>
  </si>
  <si>
    <t>K. P. Sadat</t>
  </si>
  <si>
    <t>Seet Pur</t>
  </si>
  <si>
    <t xml:space="preserve">VEHARI ROAD                 </t>
  </si>
  <si>
    <t>Mukhtarabad</t>
  </si>
  <si>
    <t>400/5</t>
  </si>
  <si>
    <t xml:space="preserve">BAHAWALPUR TRADE CENTER     </t>
  </si>
  <si>
    <t>Abbasia</t>
  </si>
  <si>
    <t xml:space="preserve">JHANGI WALA                 </t>
  </si>
  <si>
    <t xml:space="preserve">AZADI                       </t>
  </si>
  <si>
    <t xml:space="preserve">GODDAN                      </t>
  </si>
  <si>
    <t>Satellite Town</t>
  </si>
  <si>
    <t>Rabbit</t>
  </si>
  <si>
    <t xml:space="preserve">N.PARK                      </t>
  </si>
  <si>
    <t xml:space="preserve">BAHAWAL                     </t>
  </si>
  <si>
    <t xml:space="preserve">GULZAR MAHEL                </t>
  </si>
  <si>
    <t xml:space="preserve">KUD WALA                    </t>
  </si>
  <si>
    <t>Yazman</t>
  </si>
  <si>
    <t xml:space="preserve">CHANNAN PIR                 </t>
  </si>
  <si>
    <t xml:space="preserve">CITY-II                     </t>
  </si>
  <si>
    <t xml:space="preserve">TAILWALA                    </t>
  </si>
  <si>
    <t xml:space="preserve">CITY BAGHDAD                </t>
  </si>
  <si>
    <t>Baghdad</t>
  </si>
  <si>
    <t xml:space="preserve">DERA BUKHA                  </t>
  </si>
  <si>
    <t xml:space="preserve">BADAR SHER                  </t>
  </si>
  <si>
    <t xml:space="preserve">ADAM WAHAN                  </t>
  </si>
  <si>
    <t xml:space="preserve">Lodhran (R) </t>
  </si>
  <si>
    <t xml:space="preserve">LAL KAMAL                   </t>
  </si>
  <si>
    <t xml:space="preserve">HUKAM DIN                   </t>
  </si>
  <si>
    <t>Panther</t>
  </si>
  <si>
    <t xml:space="preserve">SHAHIDAN WALA               </t>
  </si>
  <si>
    <t xml:space="preserve">D.H.Q. LODHRAN              </t>
  </si>
  <si>
    <t xml:space="preserve">SAUDULLAH PUR               </t>
  </si>
  <si>
    <t xml:space="preserve">SARDAR PUR                  </t>
  </si>
  <si>
    <t>Basti Malook</t>
  </si>
  <si>
    <t xml:space="preserve">SHER AWAN                   </t>
  </si>
  <si>
    <t xml:space="preserve">CITY                        </t>
  </si>
  <si>
    <t>Jallah</t>
  </si>
  <si>
    <t xml:space="preserve">RAWANI                      </t>
  </si>
  <si>
    <t xml:space="preserve">NOORI LAL                   </t>
  </si>
  <si>
    <t xml:space="preserve">TUBE WELL                   </t>
  </si>
  <si>
    <t xml:space="preserve">GALAY WALA                  </t>
  </si>
  <si>
    <t xml:space="preserve">ALI TAREEN                  </t>
  </si>
  <si>
    <t xml:space="preserve">53-M                        </t>
  </si>
  <si>
    <t xml:space="preserve">LUTAF PUR                   </t>
  </si>
  <si>
    <t xml:space="preserve">DHANNOT                     </t>
  </si>
  <si>
    <t>Ahmed Hassan Shaheed</t>
  </si>
  <si>
    <t xml:space="preserve">HAVAILI NASIR KHAN          </t>
  </si>
  <si>
    <t xml:space="preserve">RAJA PUR                    </t>
  </si>
  <si>
    <t xml:space="preserve">SAL SADAR                   </t>
  </si>
  <si>
    <t>Lodhran (U)</t>
  </si>
  <si>
    <t xml:space="preserve">BENAZIR                     </t>
  </si>
  <si>
    <t xml:space="preserve">JHOK HAQ NAWAZ              </t>
  </si>
  <si>
    <t xml:space="preserve">SHAH HUSSAIN                </t>
  </si>
  <si>
    <t xml:space="preserve">LOYAL PUR                   </t>
  </si>
  <si>
    <t xml:space="preserve">RASOOL PUR                  </t>
  </si>
  <si>
    <t xml:space="preserve">ABBASIA                     </t>
  </si>
  <si>
    <t>Ahmedpur-I</t>
  </si>
  <si>
    <t xml:space="preserve">KOTLA MOSA KHAN             </t>
  </si>
  <si>
    <t xml:space="preserve">NABI PUR FEEDER             </t>
  </si>
  <si>
    <t xml:space="preserve">M.E.S                       </t>
  </si>
  <si>
    <t>Ahmedpur-II</t>
  </si>
  <si>
    <t xml:space="preserve">SHAHI WALA                  </t>
  </si>
  <si>
    <t xml:space="preserve">CHANI GOTH                  </t>
  </si>
  <si>
    <t>Chani Goth</t>
  </si>
  <si>
    <t xml:space="preserve">ISMAIL PUR                  </t>
  </si>
  <si>
    <t>Uch Sharif</t>
  </si>
  <si>
    <t xml:space="preserve">RAJKAN                      </t>
  </si>
  <si>
    <t>Head Rajkan</t>
  </si>
  <si>
    <t xml:space="preserve">11NOOR PUR                  </t>
  </si>
  <si>
    <t xml:space="preserve">32-MORE                     </t>
  </si>
  <si>
    <t xml:space="preserve">KHAN PUR                    </t>
  </si>
  <si>
    <t xml:space="preserve">KLP ROAD                    </t>
  </si>
  <si>
    <t xml:space="preserve">MOHIND WAH                  </t>
  </si>
  <si>
    <t xml:space="preserve">MOHSIN ABAD                 </t>
  </si>
  <si>
    <t xml:space="preserve">PUNJNAD FEEDER              </t>
  </si>
  <si>
    <t xml:space="preserve">N.MAHAL(CANTT)              </t>
  </si>
  <si>
    <t>Model Town</t>
  </si>
  <si>
    <t xml:space="preserve">OP:THEATER                  </t>
  </si>
  <si>
    <t xml:space="preserve">KIDNEY CENTER               </t>
  </si>
  <si>
    <t xml:space="preserve">ISLAMIA UNIVERSITY          </t>
  </si>
  <si>
    <t xml:space="preserve">B.V.H                       </t>
  </si>
  <si>
    <t xml:space="preserve">HASHMI GARDEN               </t>
  </si>
  <si>
    <t xml:space="preserve">MES NEW CANTT               </t>
  </si>
  <si>
    <t xml:space="preserve">PUNJAB COLLEGE              </t>
  </si>
  <si>
    <t xml:space="preserve">POL ARMY(P.T.M)             </t>
  </si>
  <si>
    <t>Khanqah</t>
  </si>
  <si>
    <t xml:space="preserve">ZAKHEERA                    </t>
  </si>
  <si>
    <t xml:space="preserve">M/S ASHRAF SUGAR MILL       </t>
  </si>
  <si>
    <t xml:space="preserve">MODEL AVENUE                </t>
  </si>
  <si>
    <t xml:space="preserve">BAHAWALPUR STEEL MILLS      </t>
  </si>
  <si>
    <t xml:space="preserve">MUSAFIR KHANA               </t>
  </si>
  <si>
    <t xml:space="preserve">GOTH MEHRAB                 </t>
  </si>
  <si>
    <t xml:space="preserve">KALANCH WALA                </t>
  </si>
  <si>
    <t xml:space="preserve">SUTLAJ                      </t>
  </si>
  <si>
    <t>Shahdrah</t>
  </si>
  <si>
    <t xml:space="preserve">GHANI PUR                   </t>
  </si>
  <si>
    <t xml:space="preserve">11 KV RANG PUR              </t>
  </si>
  <si>
    <t xml:space="preserve">HOOT WALA                   </t>
  </si>
  <si>
    <t xml:space="preserve">CHAK NO. 12/BC              </t>
  </si>
  <si>
    <t xml:space="preserve">RADIO PAK                   </t>
  </si>
  <si>
    <t>Satluj</t>
  </si>
  <si>
    <t xml:space="preserve">SHAHDARA                    </t>
  </si>
  <si>
    <t xml:space="preserve">COLLEGE ROAD                </t>
  </si>
  <si>
    <t xml:space="preserve">COLLEGE ROAD-II             </t>
  </si>
  <si>
    <t xml:space="preserve">TUBEWELL                    </t>
  </si>
  <si>
    <t>City Hasilpur</t>
  </si>
  <si>
    <t xml:space="preserve">CITY-II HASIL PUR           </t>
  </si>
  <si>
    <t xml:space="preserve">OLD H.PUR                   </t>
  </si>
  <si>
    <t xml:space="preserve">JAMAL PUR                   </t>
  </si>
  <si>
    <t xml:space="preserve">AL-HAIDER                   </t>
  </si>
  <si>
    <t xml:space="preserve">WATER WORKS                 </t>
  </si>
  <si>
    <t xml:space="preserve">AL-TAHIR                    </t>
  </si>
  <si>
    <t>Khair Pur Tamian Wali</t>
  </si>
  <si>
    <t xml:space="preserve"> ASRANI                     </t>
  </si>
  <si>
    <t xml:space="preserve">KOTLA QAIM KHAN             </t>
  </si>
  <si>
    <t xml:space="preserve">QAIMPUR                     </t>
  </si>
  <si>
    <t>Qaimpur</t>
  </si>
  <si>
    <t xml:space="preserve">KOT AZAM                    </t>
  </si>
  <si>
    <t xml:space="preserve">SHEIKH WAHAN                </t>
  </si>
  <si>
    <t xml:space="preserve">FACTORY                     </t>
  </si>
  <si>
    <t>Kahror Pacca-I</t>
  </si>
  <si>
    <t xml:space="preserve">SHAHPUR                     </t>
  </si>
  <si>
    <t>Kahror Pacca-II</t>
  </si>
  <si>
    <t xml:space="preserve">ALI PUR                     </t>
  </si>
  <si>
    <t xml:space="preserve"> INAYAT ALI                 </t>
  </si>
  <si>
    <t xml:space="preserve">FATEH SHAH                  </t>
  </si>
  <si>
    <t xml:space="preserve">MEHAR SHAH                  </t>
  </si>
  <si>
    <t xml:space="preserve">ALI SHER                    </t>
  </si>
  <si>
    <t>Dunyapur-I</t>
  </si>
  <si>
    <t xml:space="preserve">NOOR GARH                   </t>
  </si>
  <si>
    <t>Dunyapur-II</t>
  </si>
  <si>
    <t xml:space="preserve">JALLAH                      </t>
  </si>
  <si>
    <t xml:space="preserve">QUTABPUR                    </t>
  </si>
  <si>
    <t xml:space="preserve">NASRULLAH TAREEN            </t>
  </si>
  <si>
    <t xml:space="preserve">SADAT                       </t>
  </si>
  <si>
    <t xml:space="preserve">CITY DUNIYA PUR             </t>
  </si>
  <si>
    <t xml:space="preserve">CITY KEHROR PACCA           </t>
  </si>
  <si>
    <t xml:space="preserve">QADIR PUR  CHEEMA           </t>
  </si>
  <si>
    <t>Massa Kotha</t>
  </si>
  <si>
    <t xml:space="preserve">SUHAIL PUR                  </t>
  </si>
  <si>
    <t xml:space="preserve">NAO QABAL WAH               </t>
  </si>
  <si>
    <t xml:space="preserve">BUKHARI WAHIN               </t>
  </si>
  <si>
    <t xml:space="preserve">GOTH BAHAR                  </t>
  </si>
  <si>
    <t xml:space="preserve">BURHAN PUR                  </t>
  </si>
  <si>
    <t xml:space="preserve">SATLUJ                      </t>
  </si>
  <si>
    <t xml:space="preserve">SHAH MUHAMMAD               </t>
  </si>
  <si>
    <t>City-II</t>
  </si>
  <si>
    <t>Bahawal Nagar 1st</t>
  </si>
  <si>
    <t>Ospray</t>
  </si>
  <si>
    <t>Chishtian Road</t>
  </si>
  <si>
    <t>Dog / Rabbit</t>
  </si>
  <si>
    <t>S/Fordwah</t>
  </si>
  <si>
    <t>District Jail (Indep:)</t>
  </si>
  <si>
    <t>200/5</t>
  </si>
  <si>
    <t xml:space="preserve">Dog  </t>
  </si>
  <si>
    <t>Canal</t>
  </si>
  <si>
    <t>Bahawal Nagar 2nd</t>
  </si>
  <si>
    <t>Q/Road</t>
  </si>
  <si>
    <t>Din Pur Sharif</t>
  </si>
  <si>
    <t>S/Dhuddy</t>
  </si>
  <si>
    <t>Jalwala</t>
  </si>
  <si>
    <t>Cantt (Indep;)</t>
  </si>
  <si>
    <t>PPN Road</t>
  </si>
  <si>
    <t>Minchanabad</t>
  </si>
  <si>
    <t>Mehmood</t>
  </si>
  <si>
    <t>MCD-II</t>
  </si>
  <si>
    <t>Amruka</t>
  </si>
  <si>
    <t>MS Gunj</t>
  </si>
  <si>
    <t>Meclod Gunj</t>
  </si>
  <si>
    <t>Takht Mehal</t>
  </si>
  <si>
    <t>Madrassa</t>
  </si>
  <si>
    <t>Jundwala</t>
  </si>
  <si>
    <t>Muqeem Shah</t>
  </si>
  <si>
    <t xml:space="preserve">DOONGA BOONGA               </t>
  </si>
  <si>
    <t>City Haroonabad</t>
  </si>
  <si>
    <t xml:space="preserve">400/5 </t>
  </si>
  <si>
    <t xml:space="preserve">KHATAN                      </t>
  </si>
  <si>
    <t xml:space="preserve">MUSLIM CITY                 </t>
  </si>
  <si>
    <t>Muslim Colony</t>
  </si>
  <si>
    <t xml:space="preserve">PULL MURAD                  </t>
  </si>
  <si>
    <t xml:space="preserve">MIAN WALA BANGLOW           </t>
  </si>
  <si>
    <t xml:space="preserve">CITY FAQEIR WALI            </t>
  </si>
  <si>
    <t xml:space="preserve">Faqir Wali </t>
  </si>
  <si>
    <t xml:space="preserve">YATEEM WALA                 </t>
  </si>
  <si>
    <t xml:space="preserve">WAINS FEEDER                </t>
  </si>
  <si>
    <t xml:space="preserve">RURAL                       </t>
  </si>
  <si>
    <t xml:space="preserve">QURESH                      </t>
  </si>
  <si>
    <t>Fort Abbas</t>
  </si>
  <si>
    <t xml:space="preserve">WALLHAR                     </t>
  </si>
  <si>
    <t xml:space="preserve">KICHI WALA                  </t>
  </si>
  <si>
    <t xml:space="preserve">MAROOT-IST                  </t>
  </si>
  <si>
    <t>Maroot</t>
  </si>
  <si>
    <t xml:space="preserve">MANSOORA                    </t>
  </si>
  <si>
    <t xml:space="preserve">CHOLISTAN                   </t>
  </si>
  <si>
    <t xml:space="preserve">ZIA                         </t>
  </si>
  <si>
    <t xml:space="preserve">ROHI                        </t>
  </si>
  <si>
    <t xml:space="preserve">MOHAR SHARIF                </t>
  </si>
  <si>
    <t>S/Town Chishtian</t>
  </si>
  <si>
    <t xml:space="preserve">SHOUQ ELAHI                 </t>
  </si>
  <si>
    <t xml:space="preserve">S/TOWN                      </t>
  </si>
  <si>
    <t xml:space="preserve">MENGHAIR SHARIF             </t>
  </si>
  <si>
    <t>City Chishtian</t>
  </si>
  <si>
    <t xml:space="preserve">11-KV GUJIANI               </t>
  </si>
  <si>
    <t xml:space="preserve">11-KV SHEHR FARID           </t>
  </si>
  <si>
    <t xml:space="preserve">11-KV CITY 2ND              </t>
  </si>
  <si>
    <t>Osp</t>
  </si>
  <si>
    <t xml:space="preserve">GHAFFARI                    </t>
  </si>
  <si>
    <t xml:space="preserve">AZEEM WAH                   </t>
  </si>
  <si>
    <t xml:space="preserve">CITY(DAHRA WALA)            </t>
  </si>
  <si>
    <t>Daharan Wala 1st</t>
  </si>
  <si>
    <t xml:space="preserve">SHAHEED CHOWK               </t>
  </si>
  <si>
    <t xml:space="preserve">AL-MURAD                    </t>
  </si>
  <si>
    <t xml:space="preserve">CHUNEWALA                   </t>
  </si>
  <si>
    <t>Daharan Wala 2nd</t>
  </si>
  <si>
    <t xml:space="preserve">BAKHSHAN KHAN               </t>
  </si>
  <si>
    <t xml:space="preserve">AL-GHAZI                    </t>
  </si>
  <si>
    <t>GHULSHAN</t>
  </si>
  <si>
    <t>CITY CHOONA WALA</t>
  </si>
  <si>
    <t>NEW CHOLISTAN</t>
  </si>
  <si>
    <t xml:space="preserve">POWER HOUSE                 </t>
  </si>
  <si>
    <t>City A.W</t>
  </si>
  <si>
    <t>DOG, Rabbit</t>
  </si>
  <si>
    <t xml:space="preserve">RANG SHAH                   </t>
  </si>
  <si>
    <t xml:space="preserve">TARAKHNI ROAD               </t>
  </si>
  <si>
    <t xml:space="preserve">AL-MADNI                    </t>
  </si>
  <si>
    <t xml:space="preserve">NAWABAN WALA                </t>
  </si>
  <si>
    <t xml:space="preserve">OLD FACTORY                 </t>
  </si>
  <si>
    <t>Rural A.W</t>
  </si>
  <si>
    <t xml:space="preserve">KALYANA                     </t>
  </si>
  <si>
    <t>OSPRAY, DOG, Rabbit</t>
  </si>
  <si>
    <t xml:space="preserve">JEWAN SHAH                  </t>
  </si>
  <si>
    <t xml:space="preserve">HOOTA                       </t>
  </si>
  <si>
    <t xml:space="preserve">MUHAMMAD PANNAH             </t>
  </si>
  <si>
    <t xml:space="preserve">MAGGAR                      </t>
  </si>
  <si>
    <t>Qaboola</t>
  </si>
  <si>
    <t xml:space="preserve">QABULA                      </t>
  </si>
  <si>
    <t xml:space="preserve">GHULAM QADIR                </t>
  </si>
  <si>
    <t xml:space="preserve">BUREWALA ROAD               </t>
  </si>
  <si>
    <t>Sahiwal Road</t>
  </si>
  <si>
    <t xml:space="preserve">City Checha Watni </t>
  </si>
  <si>
    <t xml:space="preserve">HARRAPAH                    </t>
  </si>
  <si>
    <t xml:space="preserve">INDUSTRIAL                  </t>
  </si>
  <si>
    <t xml:space="preserve">MUHAMMAD ABAD               </t>
  </si>
  <si>
    <t xml:space="preserve">CHICHAWATNI OLD             </t>
  </si>
  <si>
    <t>Rural Checha Watni</t>
  </si>
  <si>
    <t xml:space="preserve">HAZOOR ABAD                 </t>
  </si>
  <si>
    <t xml:space="preserve">SHEIKH TAYYAB               </t>
  </si>
  <si>
    <t xml:space="preserve">KOT MUHAMMAD                </t>
  </si>
  <si>
    <t xml:space="preserve">ADEEB SHAHEED               </t>
  </si>
  <si>
    <t>Kassowal</t>
  </si>
  <si>
    <t xml:space="preserve">KASSOWAL                    </t>
  </si>
  <si>
    <t xml:space="preserve">SHER WALA                   </t>
  </si>
  <si>
    <t xml:space="preserve">GHAZI ABAD                  </t>
  </si>
  <si>
    <t>Ghaziabad</t>
  </si>
  <si>
    <t xml:space="preserve">SHAH KOT                    </t>
  </si>
  <si>
    <t xml:space="preserve">OKAN WALA                   </t>
  </si>
  <si>
    <t xml:space="preserve">NEW SHAH KOT                </t>
  </si>
  <si>
    <t xml:space="preserve">MIAN KHAIRA                 </t>
  </si>
  <si>
    <t>Harappa</t>
  </si>
  <si>
    <t xml:space="preserve">SAHIWAL ROAD                </t>
  </si>
  <si>
    <t xml:space="preserve">JANAH TOWN                  </t>
  </si>
  <si>
    <t xml:space="preserve">GANJIBAR                    </t>
  </si>
  <si>
    <t>Shah Murad</t>
  </si>
  <si>
    <t xml:space="preserve">NAIWALA                     </t>
  </si>
  <si>
    <t xml:space="preserve">SHAH MURAD                  </t>
  </si>
  <si>
    <t xml:space="preserve">KHAKI SHAH                  </t>
  </si>
  <si>
    <t xml:space="preserve">AHSAN ABAD                  </t>
  </si>
  <si>
    <t xml:space="preserve">IRSHAD DISTGEER             </t>
  </si>
  <si>
    <t xml:space="preserve">KARMAN WALA                 </t>
  </si>
  <si>
    <t>Papak Pattan 1st</t>
  </si>
  <si>
    <t xml:space="preserve">PAK PATTAN ROAD             </t>
  </si>
  <si>
    <t xml:space="preserve">NOORPUR CITY                </t>
  </si>
  <si>
    <t>Noor Pur</t>
  </si>
  <si>
    <t xml:space="preserve">JAHAN KHAN                  </t>
  </si>
  <si>
    <t xml:space="preserve">HURI PUR                    </t>
  </si>
  <si>
    <t xml:space="preserve">BIAS                        </t>
  </si>
  <si>
    <t xml:space="preserve">WARIS SHAH                  </t>
  </si>
  <si>
    <t xml:space="preserve">BONGA HAYAT                 </t>
  </si>
  <si>
    <t xml:space="preserve">CHAK SHAFI                  </t>
  </si>
  <si>
    <t xml:space="preserve">HUSSAIN ABAD                </t>
  </si>
  <si>
    <t xml:space="preserve">GANJ SHAKAR                 </t>
  </si>
  <si>
    <t xml:space="preserve">CHUN PEER                   </t>
  </si>
  <si>
    <t xml:space="preserve">MALKA HANS                  </t>
  </si>
  <si>
    <t>Papak Pattan 2nd</t>
  </si>
  <si>
    <t xml:space="preserve">SUNDDAY KHAN                </t>
  </si>
  <si>
    <t xml:space="preserve">MIRAN SHAH                  </t>
  </si>
  <si>
    <t xml:space="preserve">MASOOM SHAH                 </t>
  </si>
  <si>
    <t xml:space="preserve">MEHBOOB SHAH                </t>
  </si>
  <si>
    <t xml:space="preserve">GHULAM HAIDER               </t>
  </si>
  <si>
    <t xml:space="preserve">HAFIZ DAEM                  </t>
  </si>
  <si>
    <t>Qadirabad</t>
  </si>
  <si>
    <t xml:space="preserve">KHAN KAMAL                  </t>
  </si>
  <si>
    <t xml:space="preserve">CHAK 46/5-L                 </t>
  </si>
  <si>
    <t xml:space="preserve">MEDHI KHAN                  </t>
  </si>
  <si>
    <t xml:space="preserve">MOUJDARYA                   </t>
  </si>
  <si>
    <t xml:space="preserve">CH NASEEM                   </t>
  </si>
  <si>
    <t xml:space="preserve">DERA RAHIM                  </t>
  </si>
  <si>
    <t>City SWL</t>
  </si>
  <si>
    <t xml:space="preserve">INDUSTRIAL ESTATE           </t>
  </si>
  <si>
    <t xml:space="preserve">CITY-02                     </t>
  </si>
  <si>
    <t xml:space="preserve">KHAWAJA ARIF                </t>
  </si>
  <si>
    <t xml:space="preserve">BUDH DHAKOO                 </t>
  </si>
  <si>
    <t>Multan Road</t>
  </si>
  <si>
    <t xml:space="preserve">ASHYANA HOUSING SCHEME      </t>
  </si>
  <si>
    <t>Rural SWL</t>
  </si>
  <si>
    <t xml:space="preserve">CHAK 85                     </t>
  </si>
  <si>
    <t>Kot Khadim Ali</t>
  </si>
  <si>
    <t xml:space="preserve">T.V CORPORATION NEW         </t>
  </si>
  <si>
    <t xml:space="preserve">11 KV KAURAY SHAH           </t>
  </si>
  <si>
    <t xml:space="preserve">SHADMAN                     </t>
  </si>
  <si>
    <t xml:space="preserve">NOOR SHAH                   </t>
  </si>
  <si>
    <t xml:space="preserve">ABDULLAH SHAH               </t>
  </si>
  <si>
    <t>Civil Line</t>
  </si>
  <si>
    <t xml:space="preserve">SHAH MADAR                  </t>
  </si>
  <si>
    <t xml:space="preserve">QUTAB SHAHANA               </t>
  </si>
  <si>
    <t xml:space="preserve">SCHEME NO.03                </t>
  </si>
  <si>
    <t xml:space="preserve">FAREED TOWN                 </t>
  </si>
  <si>
    <t xml:space="preserve">MURSHAD ABAD                </t>
  </si>
  <si>
    <t xml:space="preserve">JAHAZ GROUND                </t>
  </si>
  <si>
    <t xml:space="preserve">GHAZI                       </t>
  </si>
  <si>
    <t xml:space="preserve">NEW SHERWALA                </t>
  </si>
  <si>
    <t xml:space="preserve">NEW FIRDOUS                 </t>
  </si>
  <si>
    <t xml:space="preserve">MAIZ FORM                   </t>
  </si>
  <si>
    <t xml:space="preserve">LAHORE ROAD                 </t>
  </si>
  <si>
    <t xml:space="preserve">81-5-R                      </t>
  </si>
  <si>
    <t xml:space="preserve">11 KV ALLAMA IQBAL          </t>
  </si>
  <si>
    <t xml:space="preserve">11 KV GHALLA MANDI          </t>
  </si>
  <si>
    <t xml:space="preserve">GUNJ SHAKAR                 </t>
  </si>
  <si>
    <t xml:space="preserve">11 KV BABA FARID (EXPRESS)  </t>
  </si>
  <si>
    <t xml:space="preserve">AL-WARDI                    </t>
  </si>
  <si>
    <t>Bounga Hayat</t>
  </si>
  <si>
    <t>400/5 Amp:</t>
  </si>
  <si>
    <t xml:space="preserve">ALLAMA IQBAL                </t>
  </si>
  <si>
    <t>City Rahim Yar Khan</t>
  </si>
  <si>
    <t xml:space="preserve">SURHIAN ARMY                </t>
  </si>
  <si>
    <t xml:space="preserve">INDUS.(CITY.1)              </t>
  </si>
  <si>
    <t xml:space="preserve">CITY NO.3(S/TOWN)           </t>
  </si>
  <si>
    <t xml:space="preserve">PALACE                      </t>
  </si>
  <si>
    <t xml:space="preserve">SHEIKH ZAYED                </t>
  </si>
  <si>
    <t xml:space="preserve">MILLAT                      </t>
  </si>
  <si>
    <t xml:space="preserve">ABU DHABI                   </t>
  </si>
  <si>
    <t xml:space="preserve">TRANDA                      </t>
  </si>
  <si>
    <t>Gulsh an e Iqbail</t>
  </si>
  <si>
    <t xml:space="preserve">SCARP-10                    </t>
  </si>
  <si>
    <t xml:space="preserve">BAHISHTI                    </t>
  </si>
  <si>
    <t xml:space="preserve">JINNAH FEEDER               </t>
  </si>
  <si>
    <t>Jinnah</t>
  </si>
  <si>
    <t xml:space="preserve">SHAH GARH (SCARP NO.10)     </t>
  </si>
  <si>
    <t xml:space="preserve">SEIKHWAN                    </t>
  </si>
  <si>
    <t>Bahadur Pur</t>
  </si>
  <si>
    <t xml:space="preserve">SCARP-3                     </t>
  </si>
  <si>
    <t xml:space="preserve">KOT SAMABA(F/ABAD)          </t>
  </si>
  <si>
    <t>K/Samaba</t>
  </si>
  <si>
    <t xml:space="preserve">ISLAM GARH (EXP)            </t>
  </si>
  <si>
    <t xml:space="preserve">JAJA ABASI(KP.5)            </t>
  </si>
  <si>
    <t>Zahir Pir</t>
  </si>
  <si>
    <t xml:space="preserve">SALINE ZONE                 </t>
  </si>
  <si>
    <t>Liaqatpur</t>
  </si>
  <si>
    <t xml:space="preserve">TARANDAH                    </t>
  </si>
  <si>
    <t xml:space="preserve">RAISE PATHAN(T/W.4)         </t>
  </si>
  <si>
    <t>ALLAH Abad</t>
  </si>
  <si>
    <t xml:space="preserve">THUL HAMZA (KB-7)           </t>
  </si>
  <si>
    <t>Khan Bela</t>
  </si>
  <si>
    <t xml:space="preserve">CITY JUNPUR                 </t>
  </si>
  <si>
    <t xml:space="preserve">RASHIDABAD (F.1)            </t>
  </si>
  <si>
    <t>Feroza</t>
  </si>
  <si>
    <t xml:space="preserve">AMIN ABAD (F.2)             </t>
  </si>
  <si>
    <t xml:space="preserve">SCARP NO.3                  </t>
  </si>
  <si>
    <t xml:space="preserve">JINAH TOWN                  </t>
  </si>
  <si>
    <t>City</t>
  </si>
  <si>
    <t xml:space="preserve">EXPRESS-1                   </t>
  </si>
  <si>
    <t xml:space="preserve">EXPRESS-2                   </t>
  </si>
  <si>
    <t xml:space="preserve">MODEL TOWN                  </t>
  </si>
  <si>
    <t xml:space="preserve">NEW SATELLITE TOWN          </t>
  </si>
  <si>
    <t xml:space="preserve">SADIQ                       </t>
  </si>
  <si>
    <t xml:space="preserve">BHONG                       </t>
  </si>
  <si>
    <t>A.P.Lamma</t>
  </si>
  <si>
    <t xml:space="preserve">AZAD NUR (F.NO.6)           </t>
  </si>
  <si>
    <t xml:space="preserve">MERAY SHAH                  </t>
  </si>
  <si>
    <t>Rahim Abad</t>
  </si>
  <si>
    <t xml:space="preserve">KHAYBANA SARWER             </t>
  </si>
  <si>
    <t>DGK-I</t>
  </si>
  <si>
    <t>1 </t>
  </si>
  <si>
    <t>DGK-II</t>
  </si>
  <si>
    <t xml:space="preserve">S/BAZAR(CITY IIND)          </t>
  </si>
  <si>
    <t xml:space="preserve">SADAR BAZAR-II              </t>
  </si>
  <si>
    <t>9 </t>
  </si>
  <si>
    <t xml:space="preserve">THATHA GABOLLAN NOTAK       </t>
  </si>
  <si>
    <t>Kot Chutta</t>
  </si>
  <si>
    <t>41 </t>
  </si>
  <si>
    <t>11 </t>
  </si>
  <si>
    <t>0 </t>
  </si>
  <si>
    <t xml:space="preserve">BADAR GARH                  </t>
  </si>
  <si>
    <t>S.S.Din</t>
  </si>
  <si>
    <t>2132 </t>
  </si>
  <si>
    <t>63 </t>
  </si>
  <si>
    <t>68 </t>
  </si>
  <si>
    <t xml:space="preserve">11 KV CHOTTI BALA           </t>
  </si>
  <si>
    <t>Choti</t>
  </si>
  <si>
    <t>1155 </t>
  </si>
  <si>
    <t>23 </t>
  </si>
  <si>
    <t>21 </t>
  </si>
  <si>
    <t xml:space="preserve">TAL PUR                     </t>
  </si>
  <si>
    <t>143 </t>
  </si>
  <si>
    <t>6 </t>
  </si>
  <si>
    <t xml:space="preserve">LEGHARI                     </t>
  </si>
  <si>
    <t>1038 </t>
  </si>
  <si>
    <t>57 </t>
  </si>
  <si>
    <t>13 </t>
  </si>
  <si>
    <t xml:space="preserve">CHAK BUZDAR                 </t>
  </si>
  <si>
    <t>60 </t>
  </si>
  <si>
    <t>4 </t>
  </si>
  <si>
    <t>130 </t>
  </si>
  <si>
    <t xml:space="preserve">SHIKAR PUR                  </t>
  </si>
  <si>
    <t>Rajanpur</t>
  </si>
  <si>
    <t>4746 </t>
  </si>
  <si>
    <t>435 </t>
  </si>
  <si>
    <t>58 </t>
  </si>
  <si>
    <t>87 </t>
  </si>
  <si>
    <t xml:space="preserve">BAIT SUNTRA                 </t>
  </si>
  <si>
    <t>2602 </t>
  </si>
  <si>
    <t>290 </t>
  </si>
  <si>
    <t>71 </t>
  </si>
  <si>
    <t xml:space="preserve">MURGHAI                     </t>
  </si>
  <si>
    <t>Kot Mithan</t>
  </si>
  <si>
    <t>4941 </t>
  </si>
  <si>
    <t>499 </t>
  </si>
  <si>
    <t>136 </t>
  </si>
  <si>
    <t xml:space="preserve">RAIKH BAGH WALA             </t>
  </si>
  <si>
    <t>Fazilpur</t>
  </si>
  <si>
    <t>3019 </t>
  </si>
  <si>
    <t>228 </t>
  </si>
  <si>
    <t>126 </t>
  </si>
  <si>
    <t xml:space="preserve">HAZRAT WALA                 </t>
  </si>
  <si>
    <t xml:space="preserve">KOTLA MUGHLAN               </t>
  </si>
  <si>
    <t>Gulshanabad</t>
  </si>
  <si>
    <t>3735 </t>
  </si>
  <si>
    <t>305 </t>
  </si>
  <si>
    <t>42 </t>
  </si>
  <si>
    <t xml:space="preserve">BUKHTARA                    </t>
  </si>
  <si>
    <t>4154 </t>
  </si>
  <si>
    <t>227 </t>
  </si>
  <si>
    <t>17 </t>
  </si>
  <si>
    <t xml:space="preserve">CITY TAUNSA                 </t>
  </si>
  <si>
    <t>Taunsa</t>
  </si>
  <si>
    <t>1092 </t>
  </si>
  <si>
    <t>46 </t>
  </si>
  <si>
    <t>2 </t>
  </si>
  <si>
    <t>800/5</t>
  </si>
  <si>
    <t>Osprey/Dog/Rabbit</t>
  </si>
  <si>
    <t xml:space="preserve">VEHOVA                      </t>
  </si>
  <si>
    <t>Vehova</t>
  </si>
  <si>
    <t>80 </t>
  </si>
  <si>
    <t xml:space="preserve">11 KV NOOR AHMAD WALI       </t>
  </si>
  <si>
    <t>123 </t>
  </si>
  <si>
    <t xml:space="preserve">BATHI                       </t>
  </si>
  <si>
    <t>127 </t>
  </si>
  <si>
    <t xml:space="preserve">JALLO WALI                  </t>
  </si>
  <si>
    <t>2983 </t>
  </si>
  <si>
    <t>15 </t>
  </si>
  <si>
    <t xml:space="preserve">NARI                        </t>
  </si>
  <si>
    <t xml:space="preserve">DANISH SCHOOL               </t>
  </si>
  <si>
    <t xml:space="preserve">NAGAR NAI                   </t>
  </si>
  <si>
    <t>Quetta Road</t>
  </si>
  <si>
    <t xml:space="preserve">CEMENT FACTORY              </t>
  </si>
  <si>
    <t>Grid Supply</t>
  </si>
  <si>
    <t xml:space="preserve">AIR PORT                    </t>
  </si>
  <si>
    <t>559 </t>
  </si>
  <si>
    <t>36 </t>
  </si>
  <si>
    <t>3 </t>
  </si>
  <si>
    <t>Gopher</t>
  </si>
  <si>
    <t>PAK MINERAL DEVELOPMENT CORP</t>
  </si>
  <si>
    <t>NEW DEFENCE VIEW HOUSING SCH</t>
  </si>
  <si>
    <t>Sangam</t>
  </si>
  <si>
    <t>12 </t>
  </si>
  <si>
    <t xml:space="preserve">P.A.E.C                     </t>
  </si>
  <si>
    <t xml:space="preserve">PAF                         </t>
  </si>
  <si>
    <t xml:space="preserve">132KV PARCO                 </t>
  </si>
  <si>
    <t xml:space="preserve">INDUS SUGAR MILLS           </t>
  </si>
  <si>
    <t xml:space="preserve">ATOMIC                      </t>
  </si>
  <si>
    <t>Shadan lound</t>
  </si>
  <si>
    <t>ospry</t>
  </si>
  <si>
    <t xml:space="preserve">GULGASHT COLONY             </t>
  </si>
  <si>
    <t>Gulgasht</t>
  </si>
  <si>
    <t>Osperay/Dog/Rabit</t>
  </si>
  <si>
    <t xml:space="preserve">RAZA HALL                   </t>
  </si>
  <si>
    <t>Nawan Shehar</t>
  </si>
  <si>
    <t xml:space="preserve">SABZA ZAR                   </t>
  </si>
  <si>
    <t xml:space="preserve">EXPRESS                     </t>
  </si>
  <si>
    <t xml:space="preserve">KHAWAJA TANNERIES           </t>
  </si>
  <si>
    <t>KHAN VILLAGE</t>
  </si>
  <si>
    <t xml:space="preserve">WAINS                       </t>
  </si>
  <si>
    <t xml:space="preserve">KOTLY NAJABAT               </t>
  </si>
  <si>
    <t>Shujabad</t>
  </si>
  <si>
    <t xml:space="preserve">MACCAY WALA                 </t>
  </si>
  <si>
    <t xml:space="preserve">BASTI BALAIL                </t>
  </si>
  <si>
    <t>Garden Town</t>
  </si>
  <si>
    <t>Industrial Estate</t>
  </si>
  <si>
    <t xml:space="preserve">SHER SHAH                   </t>
  </si>
  <si>
    <t xml:space="preserve">11 KV MUZAFFAR ABAD         </t>
  </si>
  <si>
    <t xml:space="preserve">INDUSTRIAL-5                </t>
  </si>
  <si>
    <t xml:space="preserve">MUNCIPAL SOLID WASTE PLANT  </t>
  </si>
  <si>
    <t xml:space="preserve">COCA COLA                   </t>
  </si>
  <si>
    <t>600/5</t>
  </si>
  <si>
    <t xml:space="preserve">SHUJAH ABAD ROAD            </t>
  </si>
  <si>
    <t>Walayatabad</t>
  </si>
  <si>
    <t xml:space="preserve">RANGEEL PUR                 </t>
  </si>
  <si>
    <t xml:space="preserve">PEER HASAN SAWALI           </t>
  </si>
  <si>
    <t xml:space="preserve">PEARL CITY                  </t>
  </si>
  <si>
    <t xml:space="preserve">ALIPUR                      </t>
  </si>
  <si>
    <t>Ali Pur Sadat</t>
  </si>
  <si>
    <t xml:space="preserve">BAHADARPUR                  </t>
  </si>
  <si>
    <t>Jalal Pur Pir Wala</t>
  </si>
  <si>
    <t xml:space="preserve">KHANBELA                    </t>
  </si>
  <si>
    <t xml:space="preserve">ZAFFAR ABAD                 </t>
  </si>
  <si>
    <t xml:space="preserve">KOTLA                       </t>
  </si>
  <si>
    <t xml:space="preserve">500 KV GRID                 </t>
  </si>
  <si>
    <t>New Multan</t>
  </si>
  <si>
    <t xml:space="preserve">NEW BOSAN                   </t>
  </si>
  <si>
    <t>Bosan Road</t>
  </si>
  <si>
    <t xml:space="preserve">RAWAN                       </t>
  </si>
  <si>
    <t xml:space="preserve">S.T.M.                      </t>
  </si>
  <si>
    <t>Hassanabad</t>
  </si>
  <si>
    <t xml:space="preserve">11 KV ROOMI FABRICS         </t>
  </si>
  <si>
    <t>RAJA PUR/Roomi Ind:</t>
  </si>
  <si>
    <t>Wapda Town</t>
  </si>
  <si>
    <t xml:space="preserve">MUSA PAK                    </t>
  </si>
  <si>
    <t xml:space="preserve">MASOOD FABRICS              </t>
  </si>
  <si>
    <t xml:space="preserve"> ISLAM PUR                  </t>
  </si>
  <si>
    <t>Qasba Marral</t>
  </si>
  <si>
    <t xml:space="preserve">MARAL                       </t>
  </si>
  <si>
    <t xml:space="preserve">S.M. FOODS                  </t>
  </si>
  <si>
    <t>Mumtazabad</t>
  </si>
  <si>
    <t xml:space="preserve">SAHU FEEDER                 </t>
  </si>
  <si>
    <t>Makhdoom Rashid</t>
  </si>
  <si>
    <t xml:space="preserve">DOGAR                       </t>
  </si>
  <si>
    <t>Shah Run e Alam</t>
  </si>
  <si>
    <t xml:space="preserve">SALAR WAHIN                 </t>
  </si>
  <si>
    <t xml:space="preserve">NEW MATTITAL                </t>
  </si>
  <si>
    <t xml:space="preserve">THATH GHALWAN               </t>
  </si>
  <si>
    <t>Sikandarabad</t>
  </si>
  <si>
    <t xml:space="preserve">11 KV CANTT                 </t>
  </si>
  <si>
    <t>Multan Cantt</t>
  </si>
  <si>
    <t xml:space="preserve">BOHER GATE                  </t>
  </si>
  <si>
    <t>Hassan Perwana</t>
  </si>
  <si>
    <t xml:space="preserve">FORT COLONY                 </t>
  </si>
  <si>
    <t xml:space="preserve">ISMAILABAD                  </t>
  </si>
  <si>
    <t xml:space="preserve">WILLAYAT ABAD               </t>
  </si>
  <si>
    <t xml:space="preserve">11 KV STATE BANK            </t>
  </si>
  <si>
    <t>MULTAN INSTITUTE OF CARDIOLO</t>
  </si>
  <si>
    <t xml:space="preserve">SURAJ MIANI ROAD            </t>
  </si>
  <si>
    <t xml:space="preserve">BOOMANJEE SQUARE            </t>
  </si>
  <si>
    <t xml:space="preserve">IQBAL NAGAR                 </t>
  </si>
  <si>
    <t>Pak Gate</t>
  </si>
  <si>
    <t xml:space="preserve">NISHAT ROAD                 </t>
  </si>
  <si>
    <t xml:space="preserve">A&amp;B/GHEEMILL                </t>
  </si>
  <si>
    <t xml:space="preserve">CENTRAL JAIL ROAD           </t>
  </si>
  <si>
    <t xml:space="preserve">GULBERG CLNY                </t>
  </si>
  <si>
    <t>Gulberg</t>
  </si>
  <si>
    <t xml:space="preserve">L.A.R OLD                   </t>
  </si>
  <si>
    <t xml:space="preserve">R.P.T                       </t>
  </si>
  <si>
    <t xml:space="preserve">SURAJ KUND ROAD             </t>
  </si>
  <si>
    <t>Ghallah Mandi</t>
  </si>
  <si>
    <t xml:space="preserve">SULTAN PURA                 </t>
  </si>
  <si>
    <t xml:space="preserve">SHAH SHAMAS                 </t>
  </si>
  <si>
    <t xml:space="preserve">KHAWAJA FAREED HOSPITAL     </t>
  </si>
  <si>
    <t xml:space="preserve">GHEE MILL                   </t>
  </si>
  <si>
    <t xml:space="preserve">MANZOOR ABAD                </t>
  </si>
  <si>
    <t xml:space="preserve">BASTI MALOOK                </t>
  </si>
  <si>
    <t xml:space="preserve">T.V. PAK                    </t>
  </si>
  <si>
    <t xml:space="preserve">T.WELL                      </t>
  </si>
  <si>
    <t xml:space="preserve">AL-FAZAL                    </t>
  </si>
  <si>
    <t xml:space="preserve">QASBA MARAL                 </t>
  </si>
  <si>
    <t xml:space="preserve">AL-KARAM                    </t>
  </si>
  <si>
    <t xml:space="preserve">NAWAB LIAQAT ALI            </t>
  </si>
  <si>
    <t xml:space="preserve">AL-HALAL                    </t>
  </si>
  <si>
    <t>Shah Rukn e Alam</t>
  </si>
  <si>
    <t xml:space="preserve">SHARIF PURA                 </t>
  </si>
  <si>
    <t xml:space="preserve">TATA PUR                    </t>
  </si>
  <si>
    <t xml:space="preserve">NEW VEHARI RD               </t>
  </si>
  <si>
    <t xml:space="preserve">FLOOD LIGHT                 </t>
  </si>
  <si>
    <t xml:space="preserve">FATIMA JINNAH COLONY        </t>
  </si>
  <si>
    <t xml:space="preserve">MEHMOOD KOT                 </t>
  </si>
  <si>
    <t xml:space="preserve">MDA COLONY                  </t>
  </si>
  <si>
    <t xml:space="preserve">BZU                         </t>
  </si>
  <si>
    <t xml:space="preserve">CHAK-22/W.B                 </t>
  </si>
  <si>
    <t>City Vehari</t>
  </si>
  <si>
    <t>Dog + Rabbit + Ospray</t>
  </si>
  <si>
    <t xml:space="preserve">CHAK-37/W.B                 </t>
  </si>
  <si>
    <t>Dog+Rabbit</t>
  </si>
  <si>
    <t xml:space="preserve">NEW CHAK-37/W.B             </t>
  </si>
  <si>
    <t>Faisal Town</t>
  </si>
  <si>
    <t>Dog + Rabbit</t>
  </si>
  <si>
    <t xml:space="preserve">DANA IBRAHIM                </t>
  </si>
  <si>
    <t xml:space="preserve">11-KV TIPU                  </t>
  </si>
  <si>
    <t xml:space="preserve">MUHAMMAD SHAH               </t>
  </si>
  <si>
    <t>Ospray+Dog+Rabbit</t>
  </si>
  <si>
    <t xml:space="preserve">11 KV FAISAL TOWN           </t>
  </si>
  <si>
    <t>Ospary + Dog</t>
  </si>
  <si>
    <t xml:space="preserve">11 KV JANGLE BURALI         </t>
  </si>
  <si>
    <t xml:space="preserve">GHULAM HUSSAIN              </t>
  </si>
  <si>
    <t>Thingi</t>
  </si>
  <si>
    <t xml:space="preserve">SHATAB GARH                 </t>
  </si>
  <si>
    <t xml:space="preserve">MES THINGI                  </t>
  </si>
  <si>
    <t xml:space="preserve">RATTA TIBBA                 </t>
  </si>
  <si>
    <t xml:space="preserve">CHAK-182/E.B                </t>
  </si>
  <si>
    <t xml:space="preserve">T.R.W. VEHARI               </t>
  </si>
  <si>
    <t xml:space="preserve">PIPLY                       </t>
  </si>
  <si>
    <t xml:space="preserve">11 KV 24/WB                 </t>
  </si>
  <si>
    <t>Rabbit + Dog</t>
  </si>
  <si>
    <t xml:space="preserve">AHMADABAD                   </t>
  </si>
  <si>
    <t xml:space="preserve">Ludden </t>
  </si>
  <si>
    <t>Ospry+
Rabbit+Dog</t>
  </si>
  <si>
    <t xml:space="preserve">FIRDOUS                     </t>
  </si>
  <si>
    <t>Ospray, Dog, Rabbit</t>
  </si>
  <si>
    <t xml:space="preserve">DOULAT ABAD                 </t>
  </si>
  <si>
    <t xml:space="preserve">NADIR WALI                  </t>
  </si>
  <si>
    <t xml:space="preserve">HASSAN SHAH                 </t>
  </si>
  <si>
    <t xml:space="preserve">TABARAKWAH                  </t>
  </si>
  <si>
    <t>Dog+GSL+Rabbit+Gopher</t>
  </si>
  <si>
    <t xml:space="preserve">SULTAN                      </t>
  </si>
  <si>
    <t>City BW</t>
  </si>
  <si>
    <t xml:space="preserve">BABA FARID(KAMAND)          </t>
  </si>
  <si>
    <t xml:space="preserve">67/12L(SULTAN S.DIN)        </t>
  </si>
  <si>
    <t>Dog +Rabbit</t>
  </si>
  <si>
    <t xml:space="preserve">AL REMAN                    </t>
  </si>
  <si>
    <t xml:space="preserve">JUMMAN SHAH                 </t>
  </si>
  <si>
    <t xml:space="preserve">KAMAND                      </t>
  </si>
  <si>
    <t>dog + Rabbit</t>
  </si>
  <si>
    <t xml:space="preserve">B.T.M NO.3                  </t>
  </si>
  <si>
    <t>Panther, Dog</t>
  </si>
  <si>
    <t xml:space="preserve">SHAH FAISAL                 </t>
  </si>
  <si>
    <t xml:space="preserve">B.T.M.-1                    </t>
  </si>
  <si>
    <t xml:space="preserve">B.T.M.-2                    </t>
  </si>
  <si>
    <t xml:space="preserve">DEWAN SAHIB                 </t>
  </si>
  <si>
    <t xml:space="preserve">CITY -I                     </t>
  </si>
  <si>
    <t xml:space="preserve">CITY-3                      </t>
  </si>
  <si>
    <t>Azeem Abad</t>
  </si>
  <si>
    <t xml:space="preserve">GAGGO                       </t>
  </si>
  <si>
    <t xml:space="preserve">SHEIKH FAZIL                </t>
  </si>
  <si>
    <t xml:space="preserve">CITY -II                    </t>
  </si>
  <si>
    <t>Madina Town</t>
  </si>
  <si>
    <t xml:space="preserve">MACHIWAL                    </t>
  </si>
  <si>
    <t>Dog, Rabbit</t>
  </si>
  <si>
    <t xml:space="preserve">T.SHAHEED                   </t>
  </si>
  <si>
    <t xml:space="preserve">ZAHEER NAGAR                </t>
  </si>
  <si>
    <t xml:space="preserve">CITY-6                      </t>
  </si>
  <si>
    <t xml:space="preserve">MACHIWALA(M.PAKHI)          </t>
  </si>
  <si>
    <t xml:space="preserve">FREID                       </t>
  </si>
  <si>
    <t xml:space="preserve">B&amp;R                         </t>
  </si>
  <si>
    <t xml:space="preserve">HABIB COLONY                </t>
  </si>
  <si>
    <t xml:space="preserve">HAJI SHER                   </t>
  </si>
  <si>
    <t>Haji Sher</t>
  </si>
  <si>
    <t xml:space="preserve">SAHUKA CITY                 </t>
  </si>
  <si>
    <t xml:space="preserve">UMER PUR                    </t>
  </si>
  <si>
    <t xml:space="preserve">AL-ABBAS                    </t>
  </si>
  <si>
    <t xml:space="preserve">MURAD ALI                   </t>
  </si>
  <si>
    <t xml:space="preserve">SARWAR SHAH                 </t>
  </si>
  <si>
    <t xml:space="preserve">JODHEKA                     </t>
  </si>
  <si>
    <t xml:space="preserve">SYPHON                      </t>
  </si>
  <si>
    <t>1st 
Mailsi</t>
  </si>
  <si>
    <t xml:space="preserve">SARGHANA                    </t>
  </si>
  <si>
    <t>Dog+
Rabbit</t>
  </si>
  <si>
    <t xml:space="preserve">AFTAB MEHMOOD               </t>
  </si>
  <si>
    <t>Ospray +Dog+
Ospry</t>
  </si>
  <si>
    <t xml:space="preserve">SHAKAR GUNJ                 </t>
  </si>
  <si>
    <t>2nd
 Mailsi</t>
  </si>
  <si>
    <t xml:space="preserve">KIKRI KHURD                 </t>
  </si>
  <si>
    <t xml:space="preserve">CHAK SHAHANA                </t>
  </si>
  <si>
    <t>Tiba Sultan Pur</t>
  </si>
  <si>
    <t xml:space="preserve">DUNYA PUR                   </t>
  </si>
  <si>
    <t xml:space="preserve">TIBBA SULTAN                </t>
  </si>
  <si>
    <t>Dog+
Ospry+Rabbit</t>
  </si>
  <si>
    <t xml:space="preserve">TIBBA SULTAN PUR-2          </t>
  </si>
  <si>
    <t>Ospray +Dog+
Ospry+Rabbit</t>
  </si>
  <si>
    <t xml:space="preserve">ZIA KHAN                    </t>
  </si>
  <si>
    <t xml:space="preserve">GARAH MORE                  </t>
  </si>
  <si>
    <t xml:space="preserve">MITROO                      </t>
  </si>
  <si>
    <t>Sardar Pur Jhandhir</t>
  </si>
  <si>
    <t>Dog+</t>
  </si>
  <si>
    <t xml:space="preserve">DOKOTA                      </t>
  </si>
  <si>
    <t xml:space="preserve">GHAZI ABBAS                 </t>
  </si>
  <si>
    <t xml:space="preserve">NIAZ PUR                    </t>
  </si>
  <si>
    <t>2ND
 Mailsi</t>
  </si>
  <si>
    <t>Gopher+Dog+
Rabbit</t>
  </si>
  <si>
    <t xml:space="preserve">SARDARJANDIR                </t>
  </si>
  <si>
    <t xml:space="preserve">ALAM PUR                    </t>
  </si>
  <si>
    <t xml:space="preserve">IRSHAD AHMAD KHAN           </t>
  </si>
  <si>
    <t xml:space="preserve">KARAM PUR                   </t>
  </si>
  <si>
    <t>1st Mailsi</t>
  </si>
  <si>
    <t>Ospray +
Ospry+Rabbit</t>
  </si>
  <si>
    <t>Khan Pur</t>
  </si>
  <si>
    <t>2nd Jahanian</t>
  </si>
  <si>
    <t>Kot Mela Ram</t>
  </si>
  <si>
    <t>2nd Khanewal</t>
  </si>
  <si>
    <t>Jahangirabad</t>
  </si>
  <si>
    <t>Civil Lines</t>
  </si>
  <si>
    <t>Kasrawan</t>
  </si>
  <si>
    <t>ColONy</t>
  </si>
  <si>
    <t>Meher Shah</t>
  </si>
  <si>
    <t>Nanak Pur</t>
  </si>
  <si>
    <t>Shanti Nagar</t>
  </si>
  <si>
    <t xml:space="preserve">City-I </t>
  </si>
  <si>
    <t>1st Khanewal</t>
  </si>
  <si>
    <t>City-III</t>
  </si>
  <si>
    <t>Nawan Chok</t>
  </si>
  <si>
    <t>Chak 17/AH</t>
  </si>
  <si>
    <t xml:space="preserve">1st Khanewal </t>
  </si>
  <si>
    <t>Kot Abbas Shahid</t>
  </si>
  <si>
    <t>Osp / Dog</t>
  </si>
  <si>
    <t>81-15/L</t>
  </si>
  <si>
    <t>Kacha Khuh</t>
  </si>
  <si>
    <t>Venjari</t>
  </si>
  <si>
    <t>2nd Mian Chanu</t>
  </si>
  <si>
    <t>Chak 102/15-L</t>
  </si>
  <si>
    <t>Vehari Road</t>
  </si>
  <si>
    <t>Chak 28/10-R</t>
  </si>
  <si>
    <t>88-15L</t>
  </si>
  <si>
    <t>Chak 103/15-L</t>
  </si>
  <si>
    <t>Chak 29/10-R</t>
  </si>
  <si>
    <t>M/Rasheed Old</t>
  </si>
  <si>
    <t>Rahim Shah</t>
  </si>
  <si>
    <t>1st Jahanian</t>
  </si>
  <si>
    <t>City-I</t>
  </si>
  <si>
    <t>M/Pur City</t>
  </si>
  <si>
    <t>Makhdoom Pur</t>
  </si>
  <si>
    <t>Ospray, Rabbit</t>
  </si>
  <si>
    <t xml:space="preserve">13/8-R                      </t>
  </si>
  <si>
    <t>Ospray, Rabbit, Gopher,</t>
  </si>
  <si>
    <t>Allah Abad</t>
  </si>
  <si>
    <t>Kohi Wala</t>
  </si>
  <si>
    <t>Kabir Wala</t>
  </si>
  <si>
    <t xml:space="preserve"> Dog, Rabbit.Gopher</t>
  </si>
  <si>
    <t>Kukar Hatta</t>
  </si>
  <si>
    <t xml:space="preserve">Ospray, Rabbit, </t>
  </si>
  <si>
    <t xml:space="preserve">INAYAT PUR </t>
  </si>
  <si>
    <t>Sardar Pur</t>
  </si>
  <si>
    <t xml:space="preserve">Sardar Pur </t>
  </si>
  <si>
    <t>8-Kassi</t>
  </si>
  <si>
    <t>Nawan Shaher</t>
  </si>
  <si>
    <t>Qatal Pur</t>
  </si>
  <si>
    <t>Sarai Sadhu</t>
  </si>
  <si>
    <t>Ospray, Rabbit,Dog, Gopher,</t>
  </si>
  <si>
    <t xml:space="preserve">Tulamba  </t>
  </si>
  <si>
    <t>Abdul Hakim</t>
  </si>
  <si>
    <t>Rehman Garh</t>
  </si>
  <si>
    <t>Ospray + Dog</t>
  </si>
  <si>
    <t xml:space="preserve">MUMDOAT                     </t>
  </si>
  <si>
    <t>1st Mian Channu</t>
  </si>
  <si>
    <t>Osp/Dog</t>
  </si>
  <si>
    <t>Old Kacha Khu</t>
  </si>
  <si>
    <t>Osp/Rabbit</t>
  </si>
  <si>
    <t>City-2</t>
  </si>
  <si>
    <t>Hammad Banglow</t>
  </si>
  <si>
    <t>Mohsin Wal</t>
  </si>
  <si>
    <t>Chak 95</t>
  </si>
  <si>
    <t>2nd Mian Channu</t>
  </si>
  <si>
    <t>Chak98/15L</t>
  </si>
  <si>
    <t>Old Kassowal</t>
  </si>
  <si>
    <t>Budhla</t>
  </si>
  <si>
    <t>Tulamba</t>
  </si>
  <si>
    <t>New Kassowal</t>
  </si>
  <si>
    <t>Ind: Estate</t>
  </si>
  <si>
    <t>New Kacha Khuh</t>
  </si>
  <si>
    <t>Tulamba Old</t>
  </si>
  <si>
    <t>Dullu Banglow</t>
  </si>
  <si>
    <t xml:space="preserve">Ospray </t>
  </si>
  <si>
    <t>City-3</t>
  </si>
  <si>
    <t>Dog/Rabbit</t>
  </si>
  <si>
    <t>Latif Bagh</t>
  </si>
  <si>
    <t>MES</t>
  </si>
  <si>
    <t>District Jail</t>
  </si>
  <si>
    <t>Total =</t>
  </si>
  <si>
    <t>Feeder-wise detail for installation of Net Metering
 Dated 12-01-2018</t>
  </si>
  <si>
    <t>Sr.No.</t>
  </si>
  <si>
    <t>Circle</t>
  </si>
  <si>
    <t xml:space="preserve">No. of Feeders
</t>
  </si>
  <si>
    <t>Capacity</t>
  </si>
  <si>
    <t>Muzaffar Garh</t>
  </si>
  <si>
    <t>Bahawal Pur</t>
  </si>
  <si>
    <t>Bahawal Nagar</t>
  </si>
  <si>
    <t>Sahiwal</t>
  </si>
  <si>
    <t>Rahim Yar Khan</t>
  </si>
  <si>
    <t>Dera Ghazi Khan</t>
  </si>
  <si>
    <t>Multan</t>
  </si>
  <si>
    <t>Vehari</t>
  </si>
  <si>
    <t>Khanewal</t>
  </si>
</sst>
</file>

<file path=xl/styles.xml><?xml version="1.0" encoding="utf-8"?>
<styleSheet xmlns="http://schemas.openxmlformats.org/spreadsheetml/2006/main">
  <numFmts count="2">
    <numFmt numFmtId="164" formatCode="000000"/>
    <numFmt numFmtId="165" formatCode="0.0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Arial"/>
      <family val="2"/>
    </font>
    <font>
      <u/>
      <sz val="11"/>
      <color theme="10"/>
      <name val="Calibri"/>
      <family val="2"/>
    </font>
    <font>
      <sz val="10"/>
      <color indexed="64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</cellStyleXfs>
  <cellXfs count="121">
    <xf numFmtId="0" fontId="0" fillId="0" borderId="0" xfId="0"/>
    <xf numFmtId="0" fontId="3" fillId="0" borderId="0" xfId="0" applyFont="1"/>
    <xf numFmtId="14" fontId="1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1" fillId="2" borderId="8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2" fontId="1" fillId="2" borderId="12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0" fontId="4" fillId="0" borderId="5" xfId="0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5" fillId="0" borderId="5" xfId="0" applyNumberFormat="1" applyFont="1" applyBorder="1"/>
    <xf numFmtId="0" fontId="4" fillId="3" borderId="5" xfId="0" applyFont="1" applyFill="1" applyBorder="1" applyAlignment="1">
      <alignment horizontal="center" vertical="center"/>
    </xf>
    <xf numFmtId="164" fontId="4" fillId="0" borderId="5" xfId="0" applyNumberFormat="1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left" vertical="center"/>
    </xf>
    <xf numFmtId="0" fontId="1" fillId="0" borderId="5" xfId="0" applyFont="1" applyBorder="1" applyAlignment="1">
      <alignment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4" fillId="5" borderId="5" xfId="0" applyNumberFormat="1" applyFont="1" applyFill="1" applyBorder="1" applyAlignment="1" applyProtection="1">
      <alignment horizontal="center" vertical="center"/>
    </xf>
    <xf numFmtId="0" fontId="4" fillId="5" borderId="5" xfId="0" applyFont="1" applyFill="1" applyBorder="1" applyAlignment="1" applyProtection="1">
      <alignment horizontal="left" vertical="center"/>
    </xf>
    <xf numFmtId="164" fontId="6" fillId="5" borderId="5" xfId="0" applyNumberFormat="1" applyFont="1" applyFill="1" applyBorder="1" applyAlignment="1" applyProtection="1">
      <alignment horizontal="center" vertical="center"/>
    </xf>
    <xf numFmtId="0" fontId="6" fillId="5" borderId="5" xfId="0" applyFont="1" applyFill="1" applyBorder="1" applyAlignment="1" applyProtection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164" fontId="4" fillId="5" borderId="5" xfId="0" applyNumberFormat="1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left" vertical="center"/>
    </xf>
    <xf numFmtId="2" fontId="4" fillId="0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4" fillId="4" borderId="5" xfId="0" applyFont="1" applyFill="1" applyBorder="1" applyAlignment="1" applyProtection="1">
      <alignment horizontal="left" vertical="center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 wrapText="1"/>
    </xf>
    <xf numFmtId="1" fontId="8" fillId="4" borderId="5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 applyProtection="1">
      <alignment horizontal="center" vertical="center"/>
    </xf>
    <xf numFmtId="164" fontId="4" fillId="0" borderId="5" xfId="0" applyNumberFormat="1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left" vertical="center" wrapText="1"/>
    </xf>
    <xf numFmtId="1" fontId="4" fillId="6" borderId="5" xfId="0" applyNumberFormat="1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164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4" borderId="5" xfId="0" applyFont="1" applyFill="1" applyBorder="1" applyAlignment="1">
      <alignment wrapText="1"/>
    </xf>
    <xf numFmtId="2" fontId="4" fillId="0" borderId="5" xfId="0" quotePrefix="1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165" fontId="4" fillId="0" borderId="5" xfId="0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1" fillId="0" borderId="5" xfId="1" applyFont="1" applyFill="1" applyBorder="1" applyAlignment="1" applyProtection="1">
      <alignment horizontal="center" vertical="center"/>
      <protection locked="0"/>
    </xf>
    <xf numFmtId="165" fontId="11" fillId="0" borderId="5" xfId="1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</xf>
    <xf numFmtId="165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 applyProtection="1">
      <alignment horizontal="center" vertical="center"/>
    </xf>
    <xf numFmtId="165" fontId="4" fillId="4" borderId="5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wrapText="1"/>
    </xf>
    <xf numFmtId="0" fontId="0" fillId="0" borderId="0" xfId="0" applyFont="1" applyBorder="1" applyAlignment="1">
      <alignment horizontal="left" wrapText="1"/>
    </xf>
    <xf numFmtId="2" fontId="1" fillId="0" borderId="5" xfId="0" applyNumberFormat="1" applyFont="1" applyBorder="1" applyAlignment="1">
      <alignment horizontal="center"/>
    </xf>
    <xf numFmtId="2" fontId="1" fillId="0" borderId="13" xfId="0" applyNumberFormat="1" applyFont="1" applyBorder="1"/>
    <xf numFmtId="0" fontId="1" fillId="0" borderId="0" xfId="0" applyFon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4" borderId="5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4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</cellXfs>
  <cellStyles count="8">
    <cellStyle name="Hyperlink 10" xfId="2"/>
    <cellStyle name="Normal" xfId="0" builtinId="0"/>
    <cellStyle name="Normal 2" xfId="1"/>
    <cellStyle name="Normal 2 2 2" xfId="3"/>
    <cellStyle name="Normal 2 2 2 2" xfId="4"/>
    <cellStyle name="Normal 3" xfId="5"/>
    <cellStyle name="Normal 5" xfId="6"/>
    <cellStyle name="Normal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251"/>
  <sheetViews>
    <sheetView tabSelected="1" view="pageBreakPreview" zoomScale="70" zoomScaleNormal="68" zoomScaleSheetLayoutView="70" workbookViewId="0">
      <pane xSplit="1" ySplit="9" topLeftCell="C103" activePane="bottomRight" state="frozen"/>
      <selection pane="topRight" activeCell="B1" sqref="B1"/>
      <selection pane="bottomLeft" activeCell="A10" sqref="A10"/>
      <selection pane="bottomRight" activeCell="F10" sqref="F10"/>
    </sheetView>
  </sheetViews>
  <sheetFormatPr defaultRowHeight="15.75"/>
  <cols>
    <col min="1" max="1" width="9.28515625" style="90" bestFit="1" customWidth="1"/>
    <col min="2" max="2" width="9.85546875" style="90" bestFit="1" customWidth="1"/>
    <col min="3" max="3" width="9.85546875" style="90" customWidth="1"/>
    <col min="4" max="4" width="29.140625" style="91" bestFit="1" customWidth="1"/>
    <col min="5" max="5" width="14.42578125" style="92" bestFit="1" customWidth="1"/>
    <col min="6" max="16" width="9.28515625" bestFit="1" customWidth="1"/>
    <col min="17" max="17" width="10.140625" bestFit="1" customWidth="1"/>
    <col min="18" max="19" width="9.28515625" bestFit="1" customWidth="1"/>
    <col min="20" max="20" width="12" customWidth="1"/>
    <col min="21" max="21" width="9.28515625" bestFit="1" customWidth="1"/>
    <col min="22" max="22" width="9.28515625" style="3" bestFit="1" customWidth="1"/>
    <col min="23" max="23" width="9.28515625" style="4" bestFit="1" customWidth="1"/>
    <col min="24" max="24" width="11.5703125" style="5" customWidth="1"/>
    <col min="25" max="25" width="9.5703125" style="1" customWidth="1"/>
  </cols>
  <sheetData>
    <row r="3" spans="1:25" ht="36">
      <c r="A3" s="99" t="s">
        <v>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</row>
    <row r="4" spans="1:25" ht="19.5" thickBot="1">
      <c r="A4" s="100" t="s">
        <v>1</v>
      </c>
      <c r="B4" s="100"/>
      <c r="C4" s="100"/>
      <c r="D4" s="100"/>
      <c r="E4" s="2">
        <v>43112</v>
      </c>
      <c r="H4" t="s">
        <v>2</v>
      </c>
      <c r="L4" t="s">
        <v>3</v>
      </c>
    </row>
    <row r="5" spans="1:25" ht="32.25" customHeight="1">
      <c r="A5" s="101" t="s">
        <v>4</v>
      </c>
      <c r="B5" s="104" t="s">
        <v>5</v>
      </c>
      <c r="C5" s="104" t="s">
        <v>6</v>
      </c>
      <c r="D5" s="107" t="s">
        <v>7</v>
      </c>
      <c r="E5" s="104" t="s">
        <v>8</v>
      </c>
      <c r="F5" s="110" t="s">
        <v>9</v>
      </c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1" t="s">
        <v>10</v>
      </c>
      <c r="S5" s="111"/>
      <c r="T5" s="110" t="s">
        <v>11</v>
      </c>
      <c r="U5" s="110"/>
      <c r="V5" s="110"/>
      <c r="W5" s="110"/>
      <c r="X5" s="112" t="s">
        <v>12</v>
      </c>
      <c r="Y5" s="112" t="s">
        <v>13</v>
      </c>
    </row>
    <row r="6" spans="1:25" ht="15.75" customHeight="1">
      <c r="A6" s="102"/>
      <c r="B6" s="105"/>
      <c r="C6" s="105"/>
      <c r="D6" s="108"/>
      <c r="E6" s="105"/>
      <c r="F6" s="115" t="s">
        <v>14</v>
      </c>
      <c r="G6" s="115"/>
      <c r="H6" s="115" t="s">
        <v>15</v>
      </c>
      <c r="I6" s="115"/>
      <c r="J6" s="115" t="s">
        <v>16</v>
      </c>
      <c r="K6" s="115"/>
      <c r="L6" s="115" t="s">
        <v>17</v>
      </c>
      <c r="M6" s="115"/>
      <c r="N6" s="115" t="s">
        <v>18</v>
      </c>
      <c r="O6" s="115"/>
      <c r="P6" s="105" t="s">
        <v>19</v>
      </c>
      <c r="Q6" s="105"/>
      <c r="R6" s="115" t="s">
        <v>20</v>
      </c>
      <c r="S6" s="115" t="s">
        <v>21</v>
      </c>
      <c r="T6" s="115" t="s">
        <v>22</v>
      </c>
      <c r="U6" s="115" t="s">
        <v>23</v>
      </c>
      <c r="V6" s="117" t="s">
        <v>24</v>
      </c>
      <c r="W6" s="119" t="s">
        <v>25</v>
      </c>
      <c r="X6" s="113"/>
      <c r="Y6" s="113"/>
    </row>
    <row r="7" spans="1:25" ht="15.75" customHeight="1">
      <c r="A7" s="102"/>
      <c r="B7" s="105"/>
      <c r="C7" s="105"/>
      <c r="D7" s="108"/>
      <c r="E7" s="10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05"/>
      <c r="Q7" s="105"/>
      <c r="R7" s="115"/>
      <c r="S7" s="115"/>
      <c r="T7" s="115"/>
      <c r="U7" s="115"/>
      <c r="V7" s="117"/>
      <c r="W7" s="119"/>
      <c r="X7" s="113"/>
      <c r="Y7" s="113"/>
    </row>
    <row r="8" spans="1:25" ht="27.75" customHeight="1" thickBot="1">
      <c r="A8" s="103"/>
      <c r="B8" s="106"/>
      <c r="C8" s="106"/>
      <c r="D8" s="109"/>
      <c r="E8" s="106"/>
      <c r="F8" s="6" t="s">
        <v>20</v>
      </c>
      <c r="G8" s="6" t="s">
        <v>26</v>
      </c>
      <c r="H8" s="6" t="s">
        <v>20</v>
      </c>
      <c r="I8" s="6" t="s">
        <v>26</v>
      </c>
      <c r="J8" s="6" t="s">
        <v>20</v>
      </c>
      <c r="K8" s="6" t="s">
        <v>26</v>
      </c>
      <c r="L8" s="6" t="s">
        <v>20</v>
      </c>
      <c r="M8" s="6" t="s">
        <v>26</v>
      </c>
      <c r="N8" s="6" t="s">
        <v>20</v>
      </c>
      <c r="O8" s="6" t="s">
        <v>26</v>
      </c>
      <c r="P8" s="6" t="s">
        <v>20</v>
      </c>
      <c r="Q8" s="6" t="s">
        <v>26</v>
      </c>
      <c r="R8" s="116"/>
      <c r="S8" s="116"/>
      <c r="T8" s="116"/>
      <c r="U8" s="116"/>
      <c r="V8" s="118"/>
      <c r="W8" s="120"/>
      <c r="X8" s="114"/>
      <c r="Y8" s="114"/>
    </row>
    <row r="9" spans="1:25" ht="27.75" customHeight="1">
      <c r="A9" s="7"/>
      <c r="B9" s="8"/>
      <c r="C9" s="8"/>
      <c r="D9" s="9"/>
      <c r="E9" s="10"/>
      <c r="F9" s="11"/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  <c r="R9" s="14"/>
      <c r="S9" s="15"/>
      <c r="T9" s="14"/>
      <c r="U9" s="16"/>
      <c r="V9" s="17"/>
      <c r="W9" s="18"/>
      <c r="X9" s="19"/>
      <c r="Y9" s="20"/>
    </row>
    <row r="10" spans="1:25" ht="30" customHeight="1">
      <c r="A10" s="21">
        <v>1</v>
      </c>
      <c r="B10" s="22">
        <v>14010</v>
      </c>
      <c r="C10" s="23">
        <v>15711</v>
      </c>
      <c r="D10" s="24" t="s">
        <v>27</v>
      </c>
      <c r="E10" s="25" t="s">
        <v>28</v>
      </c>
      <c r="F10" s="21">
        <v>5403</v>
      </c>
      <c r="G10" s="26">
        <v>5943.3</v>
      </c>
      <c r="H10" s="21">
        <v>500</v>
      </c>
      <c r="I10" s="21">
        <v>650</v>
      </c>
      <c r="J10" s="21">
        <v>92</v>
      </c>
      <c r="K10" s="26">
        <v>298.69999999999982</v>
      </c>
      <c r="L10" s="21">
        <v>104</v>
      </c>
      <c r="M10" s="21">
        <v>1560</v>
      </c>
      <c r="N10" s="21">
        <v>4</v>
      </c>
      <c r="O10" s="21">
        <v>28</v>
      </c>
      <c r="P10" s="21">
        <f t="shared" ref="P10:Q73" si="0">SUM(F10,H10,J10,L10,N10)</f>
        <v>6103</v>
      </c>
      <c r="Q10" s="26">
        <f t="shared" si="0"/>
        <v>8480</v>
      </c>
      <c r="R10" s="21">
        <v>0</v>
      </c>
      <c r="S10" s="21">
        <v>0</v>
      </c>
      <c r="T10" s="27">
        <v>6.6872427983539096</v>
      </c>
      <c r="U10" s="21">
        <v>400</v>
      </c>
      <c r="V10" s="25" t="s">
        <v>29</v>
      </c>
      <c r="W10" s="27">
        <f t="shared" ref="W10:W65" si="1">400/58.32</f>
        <v>6.8587105624142657</v>
      </c>
      <c r="X10" s="28">
        <v>6.8587105624142657</v>
      </c>
      <c r="Y10" s="20"/>
    </row>
    <row r="11" spans="1:25" ht="30" customHeight="1">
      <c r="A11" s="21">
        <v>2</v>
      </c>
      <c r="B11" s="22">
        <v>14033</v>
      </c>
      <c r="C11" s="23">
        <v>15711</v>
      </c>
      <c r="D11" s="24" t="s">
        <v>30</v>
      </c>
      <c r="E11" s="25" t="s">
        <v>28</v>
      </c>
      <c r="F11" s="21">
        <v>1</v>
      </c>
      <c r="G11" s="26">
        <v>1.2</v>
      </c>
      <c r="H11" s="21">
        <v>0</v>
      </c>
      <c r="I11" s="21">
        <v>0</v>
      </c>
      <c r="J11" s="21">
        <v>0</v>
      </c>
      <c r="K11" s="26">
        <v>117.8</v>
      </c>
      <c r="L11" s="21">
        <v>0</v>
      </c>
      <c r="M11" s="21">
        <v>0</v>
      </c>
      <c r="N11" s="21">
        <v>1</v>
      </c>
      <c r="O11" s="21">
        <v>7</v>
      </c>
      <c r="P11" s="21">
        <f t="shared" si="0"/>
        <v>2</v>
      </c>
      <c r="Q11" s="26">
        <f t="shared" si="0"/>
        <v>126</v>
      </c>
      <c r="R11" s="21">
        <v>0</v>
      </c>
      <c r="S11" s="21">
        <v>0</v>
      </c>
      <c r="T11" s="27">
        <v>0.17146776406035666</v>
      </c>
      <c r="U11" s="21">
        <v>400</v>
      </c>
      <c r="V11" s="25" t="s">
        <v>31</v>
      </c>
      <c r="W11" s="27">
        <f t="shared" si="1"/>
        <v>6.8587105624142657</v>
      </c>
      <c r="X11" s="28">
        <v>6.8587105624142657</v>
      </c>
      <c r="Y11" s="20"/>
    </row>
    <row r="12" spans="1:25" ht="30" customHeight="1">
      <c r="A12" s="21">
        <v>3</v>
      </c>
      <c r="B12" s="22">
        <v>14020</v>
      </c>
      <c r="C12" s="23">
        <v>15712</v>
      </c>
      <c r="D12" s="24" t="s">
        <v>32</v>
      </c>
      <c r="E12" s="25" t="s">
        <v>33</v>
      </c>
      <c r="F12" s="21">
        <v>6085</v>
      </c>
      <c r="G12" s="26">
        <v>7302</v>
      </c>
      <c r="H12" s="21">
        <v>638</v>
      </c>
      <c r="I12" s="26">
        <v>957</v>
      </c>
      <c r="J12" s="21">
        <v>75</v>
      </c>
      <c r="K12" s="26">
        <v>6945</v>
      </c>
      <c r="L12" s="21">
        <v>30</v>
      </c>
      <c r="M12" s="21">
        <v>450</v>
      </c>
      <c r="N12" s="21">
        <v>6</v>
      </c>
      <c r="O12" s="21">
        <v>42</v>
      </c>
      <c r="P12" s="21">
        <f t="shared" si="0"/>
        <v>6834</v>
      </c>
      <c r="Q12" s="26">
        <f t="shared" si="0"/>
        <v>15696</v>
      </c>
      <c r="R12" s="21">
        <v>0</v>
      </c>
      <c r="S12" s="21">
        <v>0</v>
      </c>
      <c r="T12" s="27">
        <v>5.6584362139917692</v>
      </c>
      <c r="U12" s="21">
        <v>400</v>
      </c>
      <c r="V12" s="25" t="s">
        <v>31</v>
      </c>
      <c r="W12" s="27">
        <f t="shared" si="1"/>
        <v>6.8587105624142657</v>
      </c>
      <c r="X12" s="28">
        <v>6.8587105624142657</v>
      </c>
      <c r="Y12" s="20"/>
    </row>
    <row r="13" spans="1:25" ht="30" customHeight="1">
      <c r="A13" s="21">
        <v>4</v>
      </c>
      <c r="B13" s="22">
        <v>14002</v>
      </c>
      <c r="C13" s="23">
        <v>15711</v>
      </c>
      <c r="D13" s="24" t="s">
        <v>34</v>
      </c>
      <c r="E13" s="25" t="s">
        <v>28</v>
      </c>
      <c r="F13" s="21">
        <v>0</v>
      </c>
      <c r="G13" s="26">
        <v>0</v>
      </c>
      <c r="H13" s="21">
        <v>0</v>
      </c>
      <c r="I13" s="26">
        <v>0</v>
      </c>
      <c r="J13" s="21">
        <v>1</v>
      </c>
      <c r="K13" s="26">
        <v>4999</v>
      </c>
      <c r="L13" s="21">
        <v>0</v>
      </c>
      <c r="M13" s="21">
        <v>0</v>
      </c>
      <c r="N13" s="21">
        <v>0</v>
      </c>
      <c r="O13" s="21">
        <v>0</v>
      </c>
      <c r="P13" s="21">
        <f t="shared" si="0"/>
        <v>1</v>
      </c>
      <c r="Q13" s="26">
        <f t="shared" si="0"/>
        <v>4999</v>
      </c>
      <c r="R13" s="21">
        <v>0</v>
      </c>
      <c r="S13" s="21">
        <v>0</v>
      </c>
      <c r="T13" s="27">
        <v>2.0576131687242798</v>
      </c>
      <c r="U13" s="21">
        <v>400</v>
      </c>
      <c r="V13" s="25" t="s">
        <v>31</v>
      </c>
      <c r="W13" s="27">
        <f t="shared" si="1"/>
        <v>6.8587105624142657</v>
      </c>
      <c r="X13" s="28">
        <v>6.8587105624142657</v>
      </c>
      <c r="Y13" s="20"/>
    </row>
    <row r="14" spans="1:25" ht="30" customHeight="1">
      <c r="A14" s="21">
        <v>5</v>
      </c>
      <c r="B14" s="22">
        <v>14030</v>
      </c>
      <c r="C14" s="23">
        <v>15712</v>
      </c>
      <c r="D14" s="24" t="s">
        <v>35</v>
      </c>
      <c r="E14" s="25" t="s">
        <v>33</v>
      </c>
      <c r="F14" s="21">
        <v>2</v>
      </c>
      <c r="G14" s="26">
        <v>2.4</v>
      </c>
      <c r="H14" s="21">
        <v>0</v>
      </c>
      <c r="I14" s="26">
        <v>0</v>
      </c>
      <c r="J14" s="21">
        <v>0</v>
      </c>
      <c r="K14" s="26">
        <v>757.6</v>
      </c>
      <c r="L14" s="21">
        <v>0</v>
      </c>
      <c r="M14" s="21">
        <v>0</v>
      </c>
      <c r="N14" s="21">
        <v>0</v>
      </c>
      <c r="O14" s="21">
        <v>0</v>
      </c>
      <c r="P14" s="21">
        <f t="shared" si="0"/>
        <v>2</v>
      </c>
      <c r="Q14" s="26">
        <f t="shared" si="0"/>
        <v>760</v>
      </c>
      <c r="R14" s="21">
        <v>0</v>
      </c>
      <c r="S14" s="21">
        <v>0</v>
      </c>
      <c r="T14" s="27">
        <v>0.17146776406035666</v>
      </c>
      <c r="U14" s="21">
        <v>400</v>
      </c>
      <c r="V14" s="25" t="s">
        <v>31</v>
      </c>
      <c r="W14" s="27">
        <f t="shared" si="1"/>
        <v>6.8587105624142657</v>
      </c>
      <c r="X14" s="28">
        <v>6.8587105624142657</v>
      </c>
      <c r="Y14" s="20"/>
    </row>
    <row r="15" spans="1:25" ht="30" customHeight="1">
      <c r="A15" s="21">
        <v>6</v>
      </c>
      <c r="B15" s="22">
        <v>5203</v>
      </c>
      <c r="C15" s="23">
        <v>15718</v>
      </c>
      <c r="D15" s="24" t="s">
        <v>36</v>
      </c>
      <c r="E15" s="25" t="s">
        <v>37</v>
      </c>
      <c r="F15" s="21">
        <v>7675</v>
      </c>
      <c r="G15" s="26">
        <v>9210</v>
      </c>
      <c r="H15" s="21">
        <v>487</v>
      </c>
      <c r="I15" s="26">
        <v>730.5</v>
      </c>
      <c r="J15" s="21">
        <v>57</v>
      </c>
      <c r="K15" s="26">
        <v>1743.5</v>
      </c>
      <c r="L15" s="21">
        <v>50</v>
      </c>
      <c r="M15" s="21">
        <v>750</v>
      </c>
      <c r="N15" s="21">
        <v>1</v>
      </c>
      <c r="O15" s="21">
        <v>7</v>
      </c>
      <c r="P15" s="21">
        <f t="shared" si="0"/>
        <v>8270</v>
      </c>
      <c r="Q15" s="26">
        <f t="shared" si="0"/>
        <v>12441</v>
      </c>
      <c r="R15" s="21">
        <v>0</v>
      </c>
      <c r="S15" s="21">
        <v>0</v>
      </c>
      <c r="T15" s="27">
        <v>4.4581618655692727</v>
      </c>
      <c r="U15" s="21">
        <v>400</v>
      </c>
      <c r="V15" s="25" t="s">
        <v>31</v>
      </c>
      <c r="W15" s="27">
        <f t="shared" si="1"/>
        <v>6.8587105624142657</v>
      </c>
      <c r="X15" s="28">
        <v>6.8587105624142657</v>
      </c>
      <c r="Y15" s="20"/>
    </row>
    <row r="16" spans="1:25" ht="30" customHeight="1">
      <c r="A16" s="21">
        <v>7</v>
      </c>
      <c r="B16" s="22">
        <v>5214</v>
      </c>
      <c r="C16" s="23">
        <v>15724</v>
      </c>
      <c r="D16" s="24" t="s">
        <v>38</v>
      </c>
      <c r="E16" s="25" t="s">
        <v>39</v>
      </c>
      <c r="F16" s="21">
        <v>6893</v>
      </c>
      <c r="G16" s="26">
        <v>6893</v>
      </c>
      <c r="H16" s="21">
        <v>370</v>
      </c>
      <c r="I16" s="26">
        <v>370</v>
      </c>
      <c r="J16" s="21">
        <v>7</v>
      </c>
      <c r="K16" s="26">
        <v>85</v>
      </c>
      <c r="L16" s="21">
        <v>2</v>
      </c>
      <c r="M16" s="21">
        <v>30</v>
      </c>
      <c r="N16" s="21">
        <v>0</v>
      </c>
      <c r="O16" s="21">
        <v>0</v>
      </c>
      <c r="P16" s="21">
        <f t="shared" si="0"/>
        <v>7272</v>
      </c>
      <c r="Q16" s="26">
        <f t="shared" si="0"/>
        <v>7378</v>
      </c>
      <c r="R16" s="21">
        <v>0</v>
      </c>
      <c r="S16" s="21">
        <v>0</v>
      </c>
      <c r="T16" s="27">
        <v>2.9149519890260631</v>
      </c>
      <c r="U16" s="21">
        <v>400</v>
      </c>
      <c r="V16" s="25" t="s">
        <v>31</v>
      </c>
      <c r="W16" s="27">
        <f t="shared" si="1"/>
        <v>6.8587105624142657</v>
      </c>
      <c r="X16" s="28">
        <v>6.8587105624142657</v>
      </c>
      <c r="Y16" s="20"/>
    </row>
    <row r="17" spans="1:25" ht="30" customHeight="1">
      <c r="A17" s="21">
        <v>8</v>
      </c>
      <c r="B17" s="22">
        <v>5208</v>
      </c>
      <c r="C17" s="23">
        <v>15724</v>
      </c>
      <c r="D17" s="24" t="s">
        <v>40</v>
      </c>
      <c r="E17" s="25" t="s">
        <v>39</v>
      </c>
      <c r="F17" s="21">
        <v>219</v>
      </c>
      <c r="G17" s="26">
        <v>262.8</v>
      </c>
      <c r="H17" s="21">
        <v>27</v>
      </c>
      <c r="I17" s="26">
        <v>40.5</v>
      </c>
      <c r="J17" s="21">
        <v>2</v>
      </c>
      <c r="K17" s="26">
        <v>2716.7</v>
      </c>
      <c r="L17" s="21">
        <v>0</v>
      </c>
      <c r="M17" s="21">
        <v>0</v>
      </c>
      <c r="N17" s="21">
        <v>1</v>
      </c>
      <c r="O17" s="21">
        <v>7</v>
      </c>
      <c r="P17" s="21">
        <f t="shared" si="0"/>
        <v>249</v>
      </c>
      <c r="Q17" s="26">
        <f t="shared" si="0"/>
        <v>3027</v>
      </c>
      <c r="R17" s="21">
        <v>0</v>
      </c>
      <c r="S17" s="21">
        <v>0</v>
      </c>
      <c r="T17" s="27">
        <v>1.2002743484224965</v>
      </c>
      <c r="U17" s="21">
        <v>400</v>
      </c>
      <c r="V17" s="25" t="s">
        <v>31</v>
      </c>
      <c r="W17" s="27">
        <f t="shared" si="1"/>
        <v>6.8587105624142657</v>
      </c>
      <c r="X17" s="28">
        <v>6.8587105624142657</v>
      </c>
      <c r="Y17" s="20"/>
    </row>
    <row r="18" spans="1:25" ht="30" customHeight="1">
      <c r="A18" s="21">
        <v>9</v>
      </c>
      <c r="B18" s="22">
        <v>13111</v>
      </c>
      <c r="C18" s="23">
        <v>15744</v>
      </c>
      <c r="D18" s="24" t="s">
        <v>41</v>
      </c>
      <c r="E18" s="25" t="s">
        <v>42</v>
      </c>
      <c r="F18" s="21">
        <v>4518</v>
      </c>
      <c r="G18" s="26">
        <v>4518</v>
      </c>
      <c r="H18" s="21">
        <v>153</v>
      </c>
      <c r="I18" s="26">
        <v>229.5</v>
      </c>
      <c r="J18" s="21">
        <v>40</v>
      </c>
      <c r="K18" s="26">
        <v>371.5</v>
      </c>
      <c r="L18" s="21">
        <v>29</v>
      </c>
      <c r="M18" s="21">
        <v>435</v>
      </c>
      <c r="N18" s="21">
        <v>0</v>
      </c>
      <c r="O18" s="21">
        <v>0</v>
      </c>
      <c r="P18" s="21">
        <f t="shared" si="0"/>
        <v>4740</v>
      </c>
      <c r="Q18" s="26">
        <f t="shared" si="0"/>
        <v>5554</v>
      </c>
      <c r="R18" s="21">
        <v>0</v>
      </c>
      <c r="S18" s="21">
        <v>0</v>
      </c>
      <c r="T18" s="27">
        <v>2.9149519890260631</v>
      </c>
      <c r="U18" s="21">
        <v>400</v>
      </c>
      <c r="V18" s="25" t="s">
        <v>29</v>
      </c>
      <c r="W18" s="27">
        <f t="shared" si="1"/>
        <v>6.8587105624142657</v>
      </c>
      <c r="X18" s="28">
        <v>6.8587105624142657</v>
      </c>
      <c r="Y18" s="20"/>
    </row>
    <row r="19" spans="1:25" ht="30" customHeight="1">
      <c r="A19" s="21">
        <v>10</v>
      </c>
      <c r="B19" s="22">
        <v>13107</v>
      </c>
      <c r="C19" s="23">
        <v>15744</v>
      </c>
      <c r="D19" s="24" t="s">
        <v>43</v>
      </c>
      <c r="E19" s="25" t="s">
        <v>42</v>
      </c>
      <c r="F19" s="21">
        <v>11128</v>
      </c>
      <c r="G19" s="26">
        <v>11128</v>
      </c>
      <c r="H19" s="21">
        <v>410</v>
      </c>
      <c r="I19" s="26">
        <v>410</v>
      </c>
      <c r="J19" s="21">
        <v>78</v>
      </c>
      <c r="K19" s="26">
        <v>762</v>
      </c>
      <c r="L19" s="21">
        <v>106</v>
      </c>
      <c r="M19" s="21">
        <v>1590</v>
      </c>
      <c r="N19" s="21">
        <v>0</v>
      </c>
      <c r="O19" s="21">
        <v>0</v>
      </c>
      <c r="P19" s="21">
        <f t="shared" si="0"/>
        <v>11722</v>
      </c>
      <c r="Q19" s="26">
        <f t="shared" si="0"/>
        <v>13890</v>
      </c>
      <c r="R19" s="21">
        <v>0</v>
      </c>
      <c r="S19" s="21">
        <v>0</v>
      </c>
      <c r="T19" s="27">
        <v>6.6872427983539096</v>
      </c>
      <c r="U19" s="21">
        <v>400</v>
      </c>
      <c r="V19" s="25" t="s">
        <v>31</v>
      </c>
      <c r="W19" s="27">
        <f t="shared" si="1"/>
        <v>6.8587105624142657</v>
      </c>
      <c r="X19" s="28">
        <v>6.8587105624142657</v>
      </c>
      <c r="Y19" s="20"/>
    </row>
    <row r="20" spans="1:25" ht="30" customHeight="1">
      <c r="A20" s="21">
        <v>11</v>
      </c>
      <c r="B20" s="22">
        <v>13108</v>
      </c>
      <c r="C20" s="23">
        <v>15744</v>
      </c>
      <c r="D20" s="24" t="s">
        <v>44</v>
      </c>
      <c r="E20" s="25" t="s">
        <v>42</v>
      </c>
      <c r="F20" s="21">
        <v>7628</v>
      </c>
      <c r="G20" s="26">
        <v>9153.6</v>
      </c>
      <c r="H20" s="21">
        <v>1368</v>
      </c>
      <c r="I20" s="26">
        <v>2052</v>
      </c>
      <c r="J20" s="21">
        <v>70</v>
      </c>
      <c r="K20" s="26">
        <v>460.39999999999964</v>
      </c>
      <c r="L20" s="21">
        <v>94</v>
      </c>
      <c r="M20" s="21">
        <v>1410</v>
      </c>
      <c r="N20" s="21">
        <v>0</v>
      </c>
      <c r="O20" s="21">
        <v>0</v>
      </c>
      <c r="P20" s="21">
        <f t="shared" si="0"/>
        <v>9160</v>
      </c>
      <c r="Q20" s="26">
        <f t="shared" si="0"/>
        <v>13076</v>
      </c>
      <c r="R20" s="21">
        <v>0</v>
      </c>
      <c r="S20" s="21">
        <v>0</v>
      </c>
      <c r="T20" s="27">
        <v>4.8010973936899859</v>
      </c>
      <c r="U20" s="21">
        <v>400</v>
      </c>
      <c r="V20" s="25" t="s">
        <v>29</v>
      </c>
      <c r="W20" s="27">
        <f t="shared" si="1"/>
        <v>6.8587105624142657</v>
      </c>
      <c r="X20" s="28">
        <v>6.8587105624142657</v>
      </c>
      <c r="Y20" s="20"/>
    </row>
    <row r="21" spans="1:25" ht="30" customHeight="1">
      <c r="A21" s="21">
        <v>12</v>
      </c>
      <c r="B21" s="22">
        <v>13109</v>
      </c>
      <c r="C21" s="23">
        <v>15713</v>
      </c>
      <c r="D21" s="24" t="s">
        <v>45</v>
      </c>
      <c r="E21" s="25" t="s">
        <v>46</v>
      </c>
      <c r="F21" s="21">
        <v>8926</v>
      </c>
      <c r="G21" s="26">
        <v>10711.199999999999</v>
      </c>
      <c r="H21" s="21">
        <v>488</v>
      </c>
      <c r="I21" s="26">
        <v>732</v>
      </c>
      <c r="J21" s="21">
        <v>70</v>
      </c>
      <c r="K21" s="26">
        <v>114.80000000000109</v>
      </c>
      <c r="L21" s="21">
        <v>103</v>
      </c>
      <c r="M21" s="21">
        <v>1545</v>
      </c>
      <c r="N21" s="21">
        <v>0</v>
      </c>
      <c r="O21" s="21">
        <v>0</v>
      </c>
      <c r="P21" s="21">
        <f t="shared" si="0"/>
        <v>9587</v>
      </c>
      <c r="Q21" s="26">
        <f t="shared" si="0"/>
        <v>13103</v>
      </c>
      <c r="R21" s="21">
        <v>0</v>
      </c>
      <c r="S21" s="21">
        <v>0</v>
      </c>
      <c r="T21" s="27">
        <v>4.8010973936899859</v>
      </c>
      <c r="U21" s="21">
        <v>400</v>
      </c>
      <c r="V21" s="25" t="s">
        <v>31</v>
      </c>
      <c r="W21" s="27">
        <f t="shared" si="1"/>
        <v>6.8587105624142657</v>
      </c>
      <c r="X21" s="28">
        <v>6.8587105624142657</v>
      </c>
      <c r="Y21" s="20"/>
    </row>
    <row r="22" spans="1:25" ht="30" customHeight="1">
      <c r="A22" s="21">
        <v>13</v>
      </c>
      <c r="B22" s="22">
        <v>11203</v>
      </c>
      <c r="C22" s="23">
        <v>15725</v>
      </c>
      <c r="D22" s="24" t="s">
        <v>47</v>
      </c>
      <c r="E22" s="25" t="s">
        <v>48</v>
      </c>
      <c r="F22" s="21">
        <v>11756</v>
      </c>
      <c r="G22" s="26">
        <v>14107.199999999999</v>
      </c>
      <c r="H22" s="21">
        <v>1762</v>
      </c>
      <c r="I22" s="26">
        <v>2643</v>
      </c>
      <c r="J22" s="21">
        <v>120</v>
      </c>
      <c r="K22" s="26">
        <v>1608.8000000000011</v>
      </c>
      <c r="L22" s="21">
        <v>23</v>
      </c>
      <c r="M22" s="21">
        <v>345</v>
      </c>
      <c r="N22" s="21">
        <v>2</v>
      </c>
      <c r="O22" s="21">
        <v>14</v>
      </c>
      <c r="P22" s="21">
        <f t="shared" si="0"/>
        <v>13663</v>
      </c>
      <c r="Q22" s="26">
        <f t="shared" si="0"/>
        <v>18718</v>
      </c>
      <c r="R22" s="21">
        <v>0</v>
      </c>
      <c r="S22" s="21">
        <v>0</v>
      </c>
      <c r="T22" s="27">
        <v>5.8299039780521262</v>
      </c>
      <c r="U22" s="21">
        <v>400</v>
      </c>
      <c r="V22" s="25" t="s">
        <v>31</v>
      </c>
      <c r="W22" s="27">
        <f t="shared" si="1"/>
        <v>6.8587105624142657</v>
      </c>
      <c r="X22" s="28">
        <v>6.8587105624142657</v>
      </c>
      <c r="Y22" s="20"/>
    </row>
    <row r="23" spans="1:25" ht="30" customHeight="1">
      <c r="A23" s="21">
        <v>14</v>
      </c>
      <c r="B23" s="22">
        <v>11211</v>
      </c>
      <c r="C23" s="23">
        <v>15725</v>
      </c>
      <c r="D23" s="24" t="s">
        <v>49</v>
      </c>
      <c r="E23" s="25" t="s">
        <v>48</v>
      </c>
      <c r="F23" s="21">
        <v>4566</v>
      </c>
      <c r="G23" s="26">
        <v>4566</v>
      </c>
      <c r="H23" s="21">
        <v>154</v>
      </c>
      <c r="I23" s="26">
        <v>231</v>
      </c>
      <c r="J23" s="21">
        <v>23</v>
      </c>
      <c r="K23" s="26">
        <v>537</v>
      </c>
      <c r="L23" s="21">
        <v>53</v>
      </c>
      <c r="M23" s="21">
        <v>795</v>
      </c>
      <c r="N23" s="21">
        <v>2</v>
      </c>
      <c r="O23" s="21">
        <v>14</v>
      </c>
      <c r="P23" s="21">
        <f t="shared" si="0"/>
        <v>4798</v>
      </c>
      <c r="Q23" s="26">
        <f t="shared" si="0"/>
        <v>6143</v>
      </c>
      <c r="R23" s="21">
        <v>0</v>
      </c>
      <c r="S23" s="21">
        <v>0</v>
      </c>
      <c r="T23" s="27">
        <v>2.4005486968449929</v>
      </c>
      <c r="U23" s="21">
        <v>400</v>
      </c>
      <c r="V23" s="25" t="s">
        <v>31</v>
      </c>
      <c r="W23" s="27">
        <f t="shared" si="1"/>
        <v>6.8587105624142657</v>
      </c>
      <c r="X23" s="28">
        <v>6.8587105624142657</v>
      </c>
      <c r="Y23" s="20"/>
    </row>
    <row r="24" spans="1:25" ht="30" customHeight="1">
      <c r="A24" s="21">
        <v>15</v>
      </c>
      <c r="B24" s="22">
        <v>11215</v>
      </c>
      <c r="C24" s="23">
        <v>15722</v>
      </c>
      <c r="D24" s="24" t="s">
        <v>50</v>
      </c>
      <c r="E24" s="25" t="s">
        <v>51</v>
      </c>
      <c r="F24" s="21">
        <v>2702</v>
      </c>
      <c r="G24" s="26">
        <v>3242.4</v>
      </c>
      <c r="H24" s="21">
        <v>137</v>
      </c>
      <c r="I24" s="26">
        <v>205.5</v>
      </c>
      <c r="J24" s="21">
        <v>16</v>
      </c>
      <c r="K24" s="26">
        <v>652.09999999999991</v>
      </c>
      <c r="L24" s="21">
        <v>57</v>
      </c>
      <c r="M24" s="21">
        <v>855</v>
      </c>
      <c r="N24" s="21">
        <v>0</v>
      </c>
      <c r="O24" s="21">
        <v>0</v>
      </c>
      <c r="P24" s="21">
        <f t="shared" si="0"/>
        <v>2912</v>
      </c>
      <c r="Q24" s="26">
        <f t="shared" si="0"/>
        <v>4955</v>
      </c>
      <c r="R24" s="21">
        <v>0</v>
      </c>
      <c r="S24" s="21">
        <v>0</v>
      </c>
      <c r="T24" s="27">
        <v>2.0576131687242798</v>
      </c>
      <c r="U24" s="21">
        <v>400</v>
      </c>
      <c r="V24" s="25" t="s">
        <v>31</v>
      </c>
      <c r="W24" s="27">
        <f t="shared" si="1"/>
        <v>6.8587105624142657</v>
      </c>
      <c r="X24" s="28">
        <v>6.8587105624142657</v>
      </c>
      <c r="Y24" s="20"/>
    </row>
    <row r="25" spans="1:25" ht="30" customHeight="1">
      <c r="A25" s="21">
        <v>16</v>
      </c>
      <c r="B25" s="22">
        <v>11201</v>
      </c>
      <c r="C25" s="23">
        <v>15721</v>
      </c>
      <c r="D25" s="24" t="s">
        <v>52</v>
      </c>
      <c r="E25" s="25" t="s">
        <v>53</v>
      </c>
      <c r="F25" s="21">
        <v>10778</v>
      </c>
      <c r="G25" s="26">
        <v>10778</v>
      </c>
      <c r="H25" s="21">
        <v>868</v>
      </c>
      <c r="I25" s="26">
        <v>1302</v>
      </c>
      <c r="J25" s="21">
        <v>110</v>
      </c>
      <c r="K25" s="26">
        <v>2141</v>
      </c>
      <c r="L25" s="21">
        <v>28</v>
      </c>
      <c r="M25" s="21">
        <v>420</v>
      </c>
      <c r="N25" s="21">
        <v>5</v>
      </c>
      <c r="O25" s="21">
        <v>35</v>
      </c>
      <c r="P25" s="21">
        <f t="shared" si="0"/>
        <v>11789</v>
      </c>
      <c r="Q25" s="26">
        <f t="shared" si="0"/>
        <v>14676</v>
      </c>
      <c r="R25" s="21">
        <v>0</v>
      </c>
      <c r="S25" s="21">
        <v>0</v>
      </c>
      <c r="T25" s="27">
        <v>5.1440329218106999</v>
      </c>
      <c r="U25" s="21">
        <v>400</v>
      </c>
      <c r="V25" s="25" t="s">
        <v>29</v>
      </c>
      <c r="W25" s="27">
        <f t="shared" si="1"/>
        <v>6.8587105624142657</v>
      </c>
      <c r="X25" s="28">
        <v>6.8587105624142657</v>
      </c>
      <c r="Y25" s="20"/>
    </row>
    <row r="26" spans="1:25" ht="30" customHeight="1">
      <c r="A26" s="21">
        <v>17</v>
      </c>
      <c r="B26" s="22">
        <v>11204</v>
      </c>
      <c r="C26" s="23">
        <v>15722</v>
      </c>
      <c r="D26" s="24" t="s">
        <v>54</v>
      </c>
      <c r="E26" s="25" t="s">
        <v>51</v>
      </c>
      <c r="F26" s="21">
        <v>6927</v>
      </c>
      <c r="G26" s="26">
        <v>8312.4</v>
      </c>
      <c r="H26" s="21">
        <v>609</v>
      </c>
      <c r="I26" s="26">
        <v>913.5</v>
      </c>
      <c r="J26" s="21">
        <v>84</v>
      </c>
      <c r="K26" s="26">
        <v>1639.1000000000004</v>
      </c>
      <c r="L26" s="21">
        <v>120</v>
      </c>
      <c r="M26" s="21">
        <v>1800</v>
      </c>
      <c r="N26" s="21">
        <v>1</v>
      </c>
      <c r="O26" s="21">
        <v>7</v>
      </c>
      <c r="P26" s="21">
        <f t="shared" si="0"/>
        <v>7741</v>
      </c>
      <c r="Q26" s="26">
        <f t="shared" si="0"/>
        <v>12672</v>
      </c>
      <c r="R26" s="21">
        <v>0</v>
      </c>
      <c r="S26" s="21">
        <v>0</v>
      </c>
      <c r="T26" s="27">
        <v>4.1152263374485596</v>
      </c>
      <c r="U26" s="21">
        <v>400</v>
      </c>
      <c r="V26" s="25" t="s">
        <v>31</v>
      </c>
      <c r="W26" s="27">
        <f t="shared" si="1"/>
        <v>6.8587105624142657</v>
      </c>
      <c r="X26" s="28">
        <v>6.8587105624142657</v>
      </c>
      <c r="Y26" s="20"/>
    </row>
    <row r="27" spans="1:25" ht="30" customHeight="1">
      <c r="A27" s="21">
        <v>18</v>
      </c>
      <c r="B27" s="22">
        <v>11206</v>
      </c>
      <c r="C27" s="23">
        <v>15725</v>
      </c>
      <c r="D27" s="24" t="s">
        <v>55</v>
      </c>
      <c r="E27" s="25" t="s">
        <v>48</v>
      </c>
      <c r="F27" s="21">
        <v>9723</v>
      </c>
      <c r="G27" s="26">
        <v>9723</v>
      </c>
      <c r="H27" s="21">
        <v>323</v>
      </c>
      <c r="I27" s="26">
        <v>484.5</v>
      </c>
      <c r="J27" s="21">
        <v>55</v>
      </c>
      <c r="K27" s="26">
        <v>340.5</v>
      </c>
      <c r="L27" s="21">
        <v>60</v>
      </c>
      <c r="M27" s="21">
        <v>900</v>
      </c>
      <c r="N27" s="21">
        <v>0</v>
      </c>
      <c r="O27" s="21">
        <v>0</v>
      </c>
      <c r="P27" s="21">
        <f t="shared" si="0"/>
        <v>10161</v>
      </c>
      <c r="Q27" s="26">
        <f t="shared" si="0"/>
        <v>11448</v>
      </c>
      <c r="R27" s="21">
        <v>0</v>
      </c>
      <c r="S27" s="21">
        <v>0</v>
      </c>
      <c r="T27" s="27">
        <v>4.2866941015089166</v>
      </c>
      <c r="U27" s="21">
        <v>400</v>
      </c>
      <c r="V27" s="25" t="s">
        <v>31</v>
      </c>
      <c r="W27" s="27">
        <f t="shared" si="1"/>
        <v>6.8587105624142657</v>
      </c>
      <c r="X27" s="28">
        <v>6.8587105624142657</v>
      </c>
      <c r="Y27" s="20"/>
    </row>
    <row r="28" spans="1:25" ht="30" customHeight="1">
      <c r="A28" s="21">
        <v>19</v>
      </c>
      <c r="B28" s="22">
        <v>11210</v>
      </c>
      <c r="C28" s="23">
        <v>15722</v>
      </c>
      <c r="D28" s="24" t="s">
        <v>56</v>
      </c>
      <c r="E28" s="25" t="s">
        <v>51</v>
      </c>
      <c r="F28" s="21">
        <v>21238</v>
      </c>
      <c r="G28" s="26">
        <v>21238</v>
      </c>
      <c r="H28" s="21">
        <v>1467</v>
      </c>
      <c r="I28" s="26">
        <v>2200.5</v>
      </c>
      <c r="J28" s="21">
        <v>118</v>
      </c>
      <c r="K28" s="26">
        <v>1581.5</v>
      </c>
      <c r="L28" s="21">
        <v>7</v>
      </c>
      <c r="M28" s="21">
        <v>105</v>
      </c>
      <c r="N28" s="21">
        <v>7</v>
      </c>
      <c r="O28" s="21">
        <v>49</v>
      </c>
      <c r="P28" s="21">
        <f t="shared" si="0"/>
        <v>22837</v>
      </c>
      <c r="Q28" s="26">
        <f t="shared" si="0"/>
        <v>25174</v>
      </c>
      <c r="R28" s="21">
        <v>0</v>
      </c>
      <c r="S28" s="21">
        <v>0</v>
      </c>
      <c r="T28" s="27">
        <v>6.3443072702331964</v>
      </c>
      <c r="U28" s="21">
        <v>400</v>
      </c>
      <c r="V28" s="25" t="s">
        <v>31</v>
      </c>
      <c r="W28" s="27">
        <f t="shared" si="1"/>
        <v>6.8587105624142657</v>
      </c>
      <c r="X28" s="28">
        <v>6.8587105624142657</v>
      </c>
      <c r="Y28" s="20"/>
    </row>
    <row r="29" spans="1:25" ht="30" customHeight="1">
      <c r="A29" s="21">
        <v>20</v>
      </c>
      <c r="B29" s="22">
        <v>11214</v>
      </c>
      <c r="C29" s="23">
        <v>15722</v>
      </c>
      <c r="D29" s="24" t="s">
        <v>57</v>
      </c>
      <c r="E29" s="25" t="s">
        <v>51</v>
      </c>
      <c r="F29" s="21">
        <v>5738</v>
      </c>
      <c r="G29" s="26">
        <v>6885.5999999999995</v>
      </c>
      <c r="H29" s="21">
        <v>379</v>
      </c>
      <c r="I29" s="26">
        <v>568.5</v>
      </c>
      <c r="J29" s="21">
        <v>18</v>
      </c>
      <c r="K29" s="26">
        <v>1111.9000000000005</v>
      </c>
      <c r="L29" s="21">
        <v>56</v>
      </c>
      <c r="M29" s="21">
        <v>840</v>
      </c>
      <c r="N29" s="21">
        <v>0</v>
      </c>
      <c r="O29" s="21">
        <v>0</v>
      </c>
      <c r="P29" s="21">
        <f t="shared" si="0"/>
        <v>6191</v>
      </c>
      <c r="Q29" s="26">
        <f t="shared" si="0"/>
        <v>9406</v>
      </c>
      <c r="R29" s="21">
        <v>0</v>
      </c>
      <c r="S29" s="21">
        <v>0</v>
      </c>
      <c r="T29" s="27">
        <v>5.8299039780521262</v>
      </c>
      <c r="U29" s="21">
        <v>400</v>
      </c>
      <c r="V29" s="25" t="s">
        <v>31</v>
      </c>
      <c r="W29" s="27">
        <f t="shared" si="1"/>
        <v>6.8587105624142657</v>
      </c>
      <c r="X29" s="28">
        <v>6.8587105624142657</v>
      </c>
      <c r="Y29" s="20"/>
    </row>
    <row r="30" spans="1:25" ht="30" customHeight="1">
      <c r="A30" s="21">
        <v>21</v>
      </c>
      <c r="B30" s="22">
        <v>11217</v>
      </c>
      <c r="C30" s="23">
        <v>15722</v>
      </c>
      <c r="D30" s="24" t="s">
        <v>58</v>
      </c>
      <c r="E30" s="25" t="s">
        <v>51</v>
      </c>
      <c r="F30" s="21">
        <v>7060</v>
      </c>
      <c r="G30" s="26">
        <v>7060</v>
      </c>
      <c r="H30" s="21">
        <v>846</v>
      </c>
      <c r="I30" s="26">
        <v>1269</v>
      </c>
      <c r="J30" s="21">
        <v>43</v>
      </c>
      <c r="K30" s="26">
        <v>180</v>
      </c>
      <c r="L30" s="21">
        <v>0</v>
      </c>
      <c r="M30" s="21">
        <v>0</v>
      </c>
      <c r="N30" s="21">
        <v>0</v>
      </c>
      <c r="O30" s="21">
        <v>0</v>
      </c>
      <c r="P30" s="21">
        <f t="shared" si="0"/>
        <v>7949</v>
      </c>
      <c r="Q30" s="26">
        <f t="shared" si="0"/>
        <v>8509</v>
      </c>
      <c r="R30" s="21">
        <v>0</v>
      </c>
      <c r="S30" s="21">
        <v>0</v>
      </c>
      <c r="T30" s="27">
        <v>4.8010973936899859</v>
      </c>
      <c r="U30" s="21">
        <v>400</v>
      </c>
      <c r="V30" s="25" t="s">
        <v>29</v>
      </c>
      <c r="W30" s="27">
        <f t="shared" si="1"/>
        <v>6.8587105624142657</v>
      </c>
      <c r="X30" s="28">
        <v>6.8587105624142657</v>
      </c>
      <c r="Y30" s="20"/>
    </row>
    <row r="31" spans="1:25" ht="30" customHeight="1">
      <c r="A31" s="21">
        <v>22</v>
      </c>
      <c r="B31" s="22">
        <v>3102</v>
      </c>
      <c r="C31" s="23">
        <v>15723</v>
      </c>
      <c r="D31" s="24" t="s">
        <v>59</v>
      </c>
      <c r="E31" s="25" t="s">
        <v>60</v>
      </c>
      <c r="F31" s="21">
        <v>10267</v>
      </c>
      <c r="G31" s="26">
        <v>12320.4</v>
      </c>
      <c r="H31" s="21">
        <v>1951</v>
      </c>
      <c r="I31" s="26">
        <v>2926.5</v>
      </c>
      <c r="J31" s="21">
        <v>93</v>
      </c>
      <c r="K31" s="26">
        <v>655.10000000000036</v>
      </c>
      <c r="L31" s="21">
        <v>27</v>
      </c>
      <c r="M31" s="21">
        <v>405</v>
      </c>
      <c r="N31" s="21">
        <v>4</v>
      </c>
      <c r="O31" s="21">
        <v>28</v>
      </c>
      <c r="P31" s="21">
        <f t="shared" si="0"/>
        <v>12342</v>
      </c>
      <c r="Q31" s="26">
        <f t="shared" si="0"/>
        <v>16335</v>
      </c>
      <c r="R31" s="21">
        <v>0</v>
      </c>
      <c r="S31" s="21">
        <v>0</v>
      </c>
      <c r="T31" s="27">
        <v>6.5157750342935525</v>
      </c>
      <c r="U31" s="21">
        <v>400</v>
      </c>
      <c r="V31" s="25" t="s">
        <v>31</v>
      </c>
      <c r="W31" s="27">
        <f t="shared" si="1"/>
        <v>6.8587105624142657</v>
      </c>
      <c r="X31" s="28">
        <v>6.8587105624142657</v>
      </c>
      <c r="Y31" s="20"/>
    </row>
    <row r="32" spans="1:25" ht="30" customHeight="1">
      <c r="A32" s="21">
        <v>23</v>
      </c>
      <c r="B32" s="22">
        <v>3104</v>
      </c>
      <c r="C32" s="23">
        <v>15723</v>
      </c>
      <c r="D32" s="24" t="s">
        <v>61</v>
      </c>
      <c r="E32" s="25" t="s">
        <v>60</v>
      </c>
      <c r="F32" s="21">
        <v>11413</v>
      </c>
      <c r="G32" s="26">
        <v>11413</v>
      </c>
      <c r="H32" s="21">
        <v>1148</v>
      </c>
      <c r="I32" s="26">
        <v>1722</v>
      </c>
      <c r="J32" s="21">
        <v>101</v>
      </c>
      <c r="K32" s="26">
        <v>1042</v>
      </c>
      <c r="L32" s="21">
        <v>28</v>
      </c>
      <c r="M32" s="21">
        <v>420</v>
      </c>
      <c r="N32" s="21">
        <v>1</v>
      </c>
      <c r="O32" s="21">
        <v>7</v>
      </c>
      <c r="P32" s="21">
        <f t="shared" si="0"/>
        <v>12691</v>
      </c>
      <c r="Q32" s="26">
        <f t="shared" si="0"/>
        <v>14604</v>
      </c>
      <c r="R32" s="21">
        <v>0</v>
      </c>
      <c r="S32" s="21">
        <v>0</v>
      </c>
      <c r="T32" s="27">
        <v>6.5157750342935525</v>
      </c>
      <c r="U32" s="21">
        <v>400</v>
      </c>
      <c r="V32" s="25" t="s">
        <v>31</v>
      </c>
      <c r="W32" s="27">
        <f t="shared" si="1"/>
        <v>6.8587105624142657</v>
      </c>
      <c r="X32" s="28">
        <v>6.8587105624142657</v>
      </c>
      <c r="Y32" s="20"/>
    </row>
    <row r="33" spans="1:25" ht="30" customHeight="1">
      <c r="A33" s="21">
        <v>24</v>
      </c>
      <c r="B33" s="22">
        <v>3101</v>
      </c>
      <c r="C33" s="23">
        <v>15723</v>
      </c>
      <c r="D33" s="24" t="s">
        <v>62</v>
      </c>
      <c r="E33" s="25" t="s">
        <v>60</v>
      </c>
      <c r="F33" s="21">
        <v>9276</v>
      </c>
      <c r="G33" s="26">
        <v>9276</v>
      </c>
      <c r="H33" s="21">
        <v>863</v>
      </c>
      <c r="I33" s="26">
        <v>863</v>
      </c>
      <c r="J33" s="21">
        <v>111</v>
      </c>
      <c r="K33" s="26">
        <v>1434</v>
      </c>
      <c r="L33" s="21">
        <v>125</v>
      </c>
      <c r="M33" s="21">
        <v>1875</v>
      </c>
      <c r="N33" s="21">
        <v>0</v>
      </c>
      <c r="O33" s="21">
        <v>0</v>
      </c>
      <c r="P33" s="21">
        <f t="shared" si="0"/>
        <v>10375</v>
      </c>
      <c r="Q33" s="26">
        <f t="shared" si="0"/>
        <v>13448</v>
      </c>
      <c r="R33" s="21">
        <v>0</v>
      </c>
      <c r="S33" s="21">
        <v>0</v>
      </c>
      <c r="T33" s="27">
        <v>6.5157750342935525</v>
      </c>
      <c r="U33" s="21">
        <v>400</v>
      </c>
      <c r="V33" s="25" t="s">
        <v>29</v>
      </c>
      <c r="W33" s="27">
        <f t="shared" si="1"/>
        <v>6.8587105624142657</v>
      </c>
      <c r="X33" s="28">
        <v>6.8587105624142657</v>
      </c>
      <c r="Y33" s="20"/>
    </row>
    <row r="34" spans="1:25" ht="30" customHeight="1">
      <c r="A34" s="21">
        <v>25</v>
      </c>
      <c r="B34" s="22">
        <v>54902</v>
      </c>
      <c r="C34" s="23">
        <v>15723</v>
      </c>
      <c r="D34" s="24" t="s">
        <v>63</v>
      </c>
      <c r="E34" s="25" t="s">
        <v>60</v>
      </c>
      <c r="F34" s="21">
        <v>4566</v>
      </c>
      <c r="G34" s="26">
        <v>4566</v>
      </c>
      <c r="H34" s="21">
        <v>625</v>
      </c>
      <c r="I34" s="26">
        <v>937.5</v>
      </c>
      <c r="J34" s="21">
        <v>49</v>
      </c>
      <c r="K34" s="26">
        <v>544.5</v>
      </c>
      <c r="L34" s="21">
        <v>91</v>
      </c>
      <c r="M34" s="21">
        <v>1365</v>
      </c>
      <c r="N34" s="21">
        <v>1</v>
      </c>
      <c r="O34" s="21">
        <v>7</v>
      </c>
      <c r="P34" s="21">
        <f t="shared" si="0"/>
        <v>5332</v>
      </c>
      <c r="Q34" s="26">
        <f t="shared" si="0"/>
        <v>7420</v>
      </c>
      <c r="R34" s="21">
        <v>0</v>
      </c>
      <c r="S34" s="21">
        <v>0</v>
      </c>
      <c r="T34" s="27">
        <v>3.4293552812071328</v>
      </c>
      <c r="U34" s="21">
        <v>400</v>
      </c>
      <c r="V34" s="25" t="s">
        <v>31</v>
      </c>
      <c r="W34" s="27">
        <f t="shared" si="1"/>
        <v>6.8587105624142657</v>
      </c>
      <c r="X34" s="28">
        <v>6.8587105624142657</v>
      </c>
      <c r="Y34" s="20"/>
    </row>
    <row r="35" spans="1:25" ht="30" customHeight="1">
      <c r="A35" s="21">
        <v>26</v>
      </c>
      <c r="B35" s="22">
        <v>54903</v>
      </c>
      <c r="C35" s="23">
        <v>15723</v>
      </c>
      <c r="D35" s="24" t="s">
        <v>64</v>
      </c>
      <c r="E35" s="25" t="s">
        <v>60</v>
      </c>
      <c r="F35" s="21">
        <v>1414</v>
      </c>
      <c r="G35" s="26">
        <v>1696.8</v>
      </c>
      <c r="H35" s="21">
        <v>91</v>
      </c>
      <c r="I35" s="26">
        <v>136.5</v>
      </c>
      <c r="J35" s="21">
        <v>14</v>
      </c>
      <c r="K35" s="26">
        <v>250.69999999999982</v>
      </c>
      <c r="L35" s="21">
        <v>111</v>
      </c>
      <c r="M35" s="21">
        <v>1665</v>
      </c>
      <c r="N35" s="21">
        <v>1</v>
      </c>
      <c r="O35" s="21">
        <v>7</v>
      </c>
      <c r="P35" s="21">
        <f t="shared" si="0"/>
        <v>1631</v>
      </c>
      <c r="Q35" s="26">
        <f t="shared" si="0"/>
        <v>3756</v>
      </c>
      <c r="R35" s="21">
        <v>0</v>
      </c>
      <c r="S35" s="21">
        <v>0</v>
      </c>
      <c r="T35" s="27">
        <v>3.943758573388203</v>
      </c>
      <c r="U35" s="21">
        <v>400</v>
      </c>
      <c r="V35" s="25" t="s">
        <v>29</v>
      </c>
      <c r="W35" s="27">
        <f t="shared" si="1"/>
        <v>6.8587105624142657</v>
      </c>
      <c r="X35" s="28">
        <v>6.8587105624142657</v>
      </c>
      <c r="Y35" s="20"/>
    </row>
    <row r="36" spans="1:25" ht="30" customHeight="1">
      <c r="A36" s="21">
        <v>27</v>
      </c>
      <c r="B36" s="22">
        <v>54904</v>
      </c>
      <c r="C36" s="23">
        <v>15723</v>
      </c>
      <c r="D36" s="24" t="s">
        <v>65</v>
      </c>
      <c r="E36" s="25" t="s">
        <v>60</v>
      </c>
      <c r="F36" s="21">
        <v>0</v>
      </c>
      <c r="G36" s="26">
        <v>0</v>
      </c>
      <c r="H36" s="21">
        <v>0</v>
      </c>
      <c r="I36" s="26">
        <v>0</v>
      </c>
      <c r="J36" s="21">
        <v>1</v>
      </c>
      <c r="K36" s="26">
        <v>520</v>
      </c>
      <c r="L36" s="21">
        <v>0</v>
      </c>
      <c r="M36" s="21">
        <v>0</v>
      </c>
      <c r="N36" s="21">
        <v>0</v>
      </c>
      <c r="O36" s="21">
        <v>0</v>
      </c>
      <c r="P36" s="21">
        <f t="shared" si="0"/>
        <v>1</v>
      </c>
      <c r="Q36" s="26">
        <f t="shared" si="0"/>
        <v>520</v>
      </c>
      <c r="R36" s="21">
        <v>0</v>
      </c>
      <c r="S36" s="21">
        <v>0</v>
      </c>
      <c r="T36" s="27">
        <v>0.49725651577503427</v>
      </c>
      <c r="U36" s="21">
        <v>400</v>
      </c>
      <c r="V36" s="25" t="s">
        <v>31</v>
      </c>
      <c r="W36" s="27">
        <f t="shared" si="1"/>
        <v>6.8587105624142657</v>
      </c>
      <c r="X36" s="28">
        <v>6.8587105624142657</v>
      </c>
      <c r="Y36" s="20"/>
    </row>
    <row r="37" spans="1:25" ht="30" customHeight="1">
      <c r="A37" s="21">
        <v>28</v>
      </c>
      <c r="B37" s="22">
        <v>31602</v>
      </c>
      <c r="C37" s="23">
        <v>15731</v>
      </c>
      <c r="D37" s="24" t="s">
        <v>66</v>
      </c>
      <c r="E37" s="25" t="s">
        <v>67</v>
      </c>
      <c r="F37" s="21">
        <v>10287</v>
      </c>
      <c r="G37" s="26">
        <v>12344.4</v>
      </c>
      <c r="H37" s="21">
        <v>714</v>
      </c>
      <c r="I37" s="26">
        <v>1071</v>
      </c>
      <c r="J37" s="21">
        <v>111</v>
      </c>
      <c r="K37" s="26">
        <v>4539.6000000000004</v>
      </c>
      <c r="L37" s="21">
        <v>101</v>
      </c>
      <c r="M37" s="21">
        <v>1515</v>
      </c>
      <c r="N37" s="21">
        <v>8</v>
      </c>
      <c r="O37" s="21">
        <v>56</v>
      </c>
      <c r="P37" s="21">
        <f t="shared" si="0"/>
        <v>11221</v>
      </c>
      <c r="Q37" s="26">
        <f t="shared" si="0"/>
        <v>19526</v>
      </c>
      <c r="R37" s="21">
        <v>0</v>
      </c>
      <c r="S37" s="21">
        <v>0</v>
      </c>
      <c r="T37" s="27">
        <v>6.1728395061728394</v>
      </c>
      <c r="U37" s="21">
        <v>400</v>
      </c>
      <c r="V37" s="25" t="s">
        <v>31</v>
      </c>
      <c r="W37" s="27">
        <f t="shared" si="1"/>
        <v>6.8587105624142657</v>
      </c>
      <c r="X37" s="28">
        <v>6.8587105624142657</v>
      </c>
      <c r="Y37" s="20"/>
    </row>
    <row r="38" spans="1:25" ht="30" customHeight="1">
      <c r="A38" s="21">
        <v>29</v>
      </c>
      <c r="B38" s="22">
        <v>31607</v>
      </c>
      <c r="C38" s="23">
        <v>15731</v>
      </c>
      <c r="D38" s="24" t="s">
        <v>68</v>
      </c>
      <c r="E38" s="25" t="s">
        <v>67</v>
      </c>
      <c r="F38" s="21">
        <v>6807</v>
      </c>
      <c r="G38" s="26">
        <v>8168.4</v>
      </c>
      <c r="H38" s="21">
        <v>597</v>
      </c>
      <c r="I38" s="26">
        <v>895.5</v>
      </c>
      <c r="J38" s="21">
        <v>67</v>
      </c>
      <c r="K38" s="26">
        <v>8707.1</v>
      </c>
      <c r="L38" s="21">
        <v>48</v>
      </c>
      <c r="M38" s="21">
        <v>720</v>
      </c>
      <c r="N38" s="21">
        <v>1</v>
      </c>
      <c r="O38" s="21">
        <v>7</v>
      </c>
      <c r="P38" s="21">
        <f t="shared" si="0"/>
        <v>7520</v>
      </c>
      <c r="Q38" s="26">
        <f t="shared" si="0"/>
        <v>18498</v>
      </c>
      <c r="R38" s="21">
        <v>0</v>
      </c>
      <c r="S38" s="21">
        <v>0</v>
      </c>
      <c r="T38" s="27">
        <v>5.3155006858710561</v>
      </c>
      <c r="U38" s="21">
        <v>400</v>
      </c>
      <c r="V38" s="25" t="s">
        <v>29</v>
      </c>
      <c r="W38" s="27">
        <f t="shared" si="1"/>
        <v>6.8587105624142657</v>
      </c>
      <c r="X38" s="28">
        <v>6.8587105624142657</v>
      </c>
      <c r="Y38" s="20"/>
    </row>
    <row r="39" spans="1:25" ht="30" customHeight="1">
      <c r="A39" s="21">
        <v>30</v>
      </c>
      <c r="B39" s="22">
        <v>31610</v>
      </c>
      <c r="C39" s="23">
        <v>15731</v>
      </c>
      <c r="D39" s="24" t="s">
        <v>69</v>
      </c>
      <c r="E39" s="25" t="s">
        <v>67</v>
      </c>
      <c r="F39" s="21">
        <v>4831</v>
      </c>
      <c r="G39" s="26">
        <v>5797.2</v>
      </c>
      <c r="H39" s="21">
        <v>188</v>
      </c>
      <c r="I39" s="26">
        <v>282</v>
      </c>
      <c r="J39" s="21">
        <v>22</v>
      </c>
      <c r="K39" s="26">
        <v>1892.8000000000002</v>
      </c>
      <c r="L39" s="21">
        <v>60</v>
      </c>
      <c r="M39" s="21">
        <v>900</v>
      </c>
      <c r="N39" s="21">
        <v>0</v>
      </c>
      <c r="O39" s="21">
        <v>0</v>
      </c>
      <c r="P39" s="21">
        <f t="shared" si="0"/>
        <v>5101</v>
      </c>
      <c r="Q39" s="26">
        <f t="shared" si="0"/>
        <v>8872</v>
      </c>
      <c r="R39" s="21">
        <v>0</v>
      </c>
      <c r="S39" s="21">
        <v>0</v>
      </c>
      <c r="T39" s="27">
        <v>3.0864197530864197</v>
      </c>
      <c r="U39" s="21">
        <v>400</v>
      </c>
      <c r="V39" s="25" t="s">
        <v>31</v>
      </c>
      <c r="W39" s="27">
        <f t="shared" si="1"/>
        <v>6.8587105624142657</v>
      </c>
      <c r="X39" s="28">
        <v>6.8587105624142657</v>
      </c>
      <c r="Y39" s="20"/>
    </row>
    <row r="40" spans="1:25" ht="30" customHeight="1">
      <c r="A40" s="21">
        <v>31</v>
      </c>
      <c r="B40" s="22">
        <v>31603</v>
      </c>
      <c r="C40" s="23">
        <v>15732</v>
      </c>
      <c r="D40" s="24" t="s">
        <v>70</v>
      </c>
      <c r="E40" s="25" t="s">
        <v>71</v>
      </c>
      <c r="F40" s="21">
        <v>8117</v>
      </c>
      <c r="G40" s="26">
        <v>9740.4</v>
      </c>
      <c r="H40" s="21">
        <v>705</v>
      </c>
      <c r="I40" s="26">
        <v>1057.5</v>
      </c>
      <c r="J40" s="21">
        <v>87</v>
      </c>
      <c r="K40" s="26">
        <v>5754.1</v>
      </c>
      <c r="L40" s="21">
        <v>77</v>
      </c>
      <c r="M40" s="21">
        <v>1155</v>
      </c>
      <c r="N40" s="21">
        <v>4</v>
      </c>
      <c r="O40" s="21">
        <v>28</v>
      </c>
      <c r="P40" s="21">
        <f t="shared" si="0"/>
        <v>8990</v>
      </c>
      <c r="Q40" s="26">
        <f t="shared" si="0"/>
        <v>17735</v>
      </c>
      <c r="R40" s="21">
        <v>0</v>
      </c>
      <c r="S40" s="21">
        <v>0</v>
      </c>
      <c r="T40" s="27">
        <v>5.8299039780521262</v>
      </c>
      <c r="U40" s="21">
        <v>400</v>
      </c>
      <c r="V40" s="25" t="s">
        <v>29</v>
      </c>
      <c r="W40" s="27">
        <f t="shared" si="1"/>
        <v>6.8587105624142657</v>
      </c>
      <c r="X40" s="28">
        <v>6.8587105624142657</v>
      </c>
      <c r="Y40" s="20"/>
    </row>
    <row r="41" spans="1:25" ht="30" customHeight="1">
      <c r="A41" s="21">
        <v>32</v>
      </c>
      <c r="B41" s="22">
        <v>31604</v>
      </c>
      <c r="C41" s="23">
        <v>15731</v>
      </c>
      <c r="D41" s="24" t="s">
        <v>72</v>
      </c>
      <c r="E41" s="25" t="s">
        <v>67</v>
      </c>
      <c r="F41" s="21">
        <v>1371</v>
      </c>
      <c r="G41" s="26">
        <v>1645.2</v>
      </c>
      <c r="H41" s="21">
        <v>218</v>
      </c>
      <c r="I41" s="26">
        <v>327</v>
      </c>
      <c r="J41" s="21">
        <v>24</v>
      </c>
      <c r="K41" s="26">
        <v>1299.8000000000002</v>
      </c>
      <c r="L41" s="21">
        <v>48</v>
      </c>
      <c r="M41" s="21">
        <v>720</v>
      </c>
      <c r="N41" s="21">
        <v>2</v>
      </c>
      <c r="O41" s="21">
        <v>14</v>
      </c>
      <c r="P41" s="21">
        <f t="shared" si="0"/>
        <v>1663</v>
      </c>
      <c r="Q41" s="26">
        <f t="shared" si="0"/>
        <v>4006</v>
      </c>
      <c r="R41" s="21">
        <v>0</v>
      </c>
      <c r="S41" s="21">
        <v>0</v>
      </c>
      <c r="T41" s="27">
        <v>2.2290809327846364</v>
      </c>
      <c r="U41" s="21">
        <v>400</v>
      </c>
      <c r="V41" s="25" t="s">
        <v>31</v>
      </c>
      <c r="W41" s="27">
        <f t="shared" si="1"/>
        <v>6.8587105624142657</v>
      </c>
      <c r="X41" s="28">
        <v>6.8587105624142657</v>
      </c>
      <c r="Y41" s="20"/>
    </row>
    <row r="42" spans="1:25" ht="30" customHeight="1">
      <c r="A42" s="21">
        <v>33</v>
      </c>
      <c r="B42" s="22">
        <v>31606</v>
      </c>
      <c r="C42" s="23">
        <v>15732</v>
      </c>
      <c r="D42" s="24" t="s">
        <v>73</v>
      </c>
      <c r="E42" s="25" t="s">
        <v>71</v>
      </c>
      <c r="F42" s="21">
        <v>11555</v>
      </c>
      <c r="G42" s="26">
        <v>11555</v>
      </c>
      <c r="H42" s="21">
        <v>2158</v>
      </c>
      <c r="I42" s="26">
        <v>2158</v>
      </c>
      <c r="J42" s="21">
        <v>49</v>
      </c>
      <c r="K42" s="26">
        <v>180</v>
      </c>
      <c r="L42" s="21">
        <v>5</v>
      </c>
      <c r="M42" s="21">
        <v>75</v>
      </c>
      <c r="N42" s="21">
        <v>15</v>
      </c>
      <c r="O42" s="21">
        <v>105</v>
      </c>
      <c r="P42" s="21">
        <f t="shared" si="0"/>
        <v>13782</v>
      </c>
      <c r="Q42" s="26">
        <f t="shared" si="0"/>
        <v>14073</v>
      </c>
      <c r="R42" s="21">
        <v>0</v>
      </c>
      <c r="S42" s="21">
        <v>0</v>
      </c>
      <c r="T42" s="27">
        <v>6.8587105624142657</v>
      </c>
      <c r="U42" s="21">
        <v>400</v>
      </c>
      <c r="V42" s="25" t="s">
        <v>29</v>
      </c>
      <c r="W42" s="27">
        <f t="shared" si="1"/>
        <v>6.8587105624142657</v>
      </c>
      <c r="X42" s="28">
        <v>6.8587105624142657</v>
      </c>
      <c r="Y42" s="20"/>
    </row>
    <row r="43" spans="1:25" ht="30" customHeight="1">
      <c r="A43" s="21">
        <v>34</v>
      </c>
      <c r="B43" s="22">
        <v>31608</v>
      </c>
      <c r="C43" s="23">
        <v>15731</v>
      </c>
      <c r="D43" s="24" t="s">
        <v>74</v>
      </c>
      <c r="E43" s="25" t="s">
        <v>67</v>
      </c>
      <c r="F43" s="21">
        <v>0</v>
      </c>
      <c r="G43" s="26">
        <v>0</v>
      </c>
      <c r="H43" s="21">
        <v>0</v>
      </c>
      <c r="I43" s="26">
        <v>0</v>
      </c>
      <c r="J43" s="21">
        <v>1</v>
      </c>
      <c r="K43" s="26">
        <v>4000</v>
      </c>
      <c r="L43" s="21">
        <v>0</v>
      </c>
      <c r="M43" s="21">
        <v>0</v>
      </c>
      <c r="N43" s="21">
        <v>0</v>
      </c>
      <c r="O43" s="21">
        <v>0</v>
      </c>
      <c r="P43" s="21">
        <f t="shared" si="0"/>
        <v>1</v>
      </c>
      <c r="Q43" s="26">
        <f t="shared" si="0"/>
        <v>4000</v>
      </c>
      <c r="R43" s="21">
        <v>0</v>
      </c>
      <c r="S43" s="21">
        <v>0</v>
      </c>
      <c r="T43" s="27">
        <v>7.887517146776406</v>
      </c>
      <c r="U43" s="21">
        <v>400</v>
      </c>
      <c r="V43" s="25" t="s">
        <v>29</v>
      </c>
      <c r="W43" s="27">
        <f t="shared" si="1"/>
        <v>6.8587105624142657</v>
      </c>
      <c r="X43" s="28">
        <v>6.8587105624142657</v>
      </c>
      <c r="Y43" s="20"/>
    </row>
    <row r="44" spans="1:25" ht="30" customHeight="1">
      <c r="A44" s="21">
        <v>35</v>
      </c>
      <c r="B44" s="22">
        <v>31609</v>
      </c>
      <c r="C44" s="23">
        <v>15731</v>
      </c>
      <c r="D44" s="24" t="s">
        <v>75</v>
      </c>
      <c r="E44" s="25" t="s">
        <v>67</v>
      </c>
      <c r="F44" s="21">
        <v>8938</v>
      </c>
      <c r="G44" s="26">
        <v>8938</v>
      </c>
      <c r="H44" s="21">
        <v>850</v>
      </c>
      <c r="I44" s="26">
        <v>1275</v>
      </c>
      <c r="J44" s="21">
        <v>33</v>
      </c>
      <c r="K44" s="26">
        <v>258</v>
      </c>
      <c r="L44" s="21">
        <v>1</v>
      </c>
      <c r="M44" s="21">
        <v>15</v>
      </c>
      <c r="N44" s="21">
        <v>2</v>
      </c>
      <c r="O44" s="21">
        <v>14</v>
      </c>
      <c r="P44" s="21">
        <f t="shared" si="0"/>
        <v>9824</v>
      </c>
      <c r="Q44" s="26">
        <f t="shared" si="0"/>
        <v>10500</v>
      </c>
      <c r="R44" s="21">
        <v>0</v>
      </c>
      <c r="S44" s="21">
        <v>0</v>
      </c>
      <c r="T44" s="27">
        <v>6.6872427983539096</v>
      </c>
      <c r="U44" s="21">
        <v>400</v>
      </c>
      <c r="V44" s="25" t="s">
        <v>29</v>
      </c>
      <c r="W44" s="27">
        <f t="shared" si="1"/>
        <v>6.8587105624142657</v>
      </c>
      <c r="X44" s="28">
        <v>6.8587105624142657</v>
      </c>
      <c r="Y44" s="20"/>
    </row>
    <row r="45" spans="1:25" ht="30" customHeight="1">
      <c r="A45" s="21">
        <v>36</v>
      </c>
      <c r="B45" s="22">
        <v>31612</v>
      </c>
      <c r="C45" s="23">
        <v>15731</v>
      </c>
      <c r="D45" s="24" t="s">
        <v>76</v>
      </c>
      <c r="E45" s="25" t="s">
        <v>67</v>
      </c>
      <c r="F45" s="21">
        <v>1</v>
      </c>
      <c r="G45" s="26">
        <v>1.2</v>
      </c>
      <c r="H45" s="21">
        <v>0</v>
      </c>
      <c r="I45" s="26">
        <v>0</v>
      </c>
      <c r="J45" s="21">
        <v>1</v>
      </c>
      <c r="K45" s="26">
        <v>267.8</v>
      </c>
      <c r="L45" s="21">
        <v>0</v>
      </c>
      <c r="M45" s="21">
        <v>0</v>
      </c>
      <c r="N45" s="21">
        <v>0</v>
      </c>
      <c r="O45" s="21">
        <v>0</v>
      </c>
      <c r="P45" s="21">
        <f t="shared" si="0"/>
        <v>2</v>
      </c>
      <c r="Q45" s="26">
        <f t="shared" si="0"/>
        <v>269</v>
      </c>
      <c r="R45" s="21">
        <v>0</v>
      </c>
      <c r="S45" s="21">
        <v>0</v>
      </c>
      <c r="T45" s="27">
        <v>0.17146776406035666</v>
      </c>
      <c r="U45" s="21">
        <v>400</v>
      </c>
      <c r="V45" s="25" t="s">
        <v>31</v>
      </c>
      <c r="W45" s="27">
        <f t="shared" si="1"/>
        <v>6.8587105624142657</v>
      </c>
      <c r="X45" s="28">
        <v>6.8587105624142657</v>
      </c>
      <c r="Y45" s="20"/>
    </row>
    <row r="46" spans="1:25" ht="30" customHeight="1">
      <c r="A46" s="21">
        <v>37</v>
      </c>
      <c r="B46" s="22">
        <v>31613</v>
      </c>
      <c r="C46" s="23">
        <v>15731</v>
      </c>
      <c r="D46" s="24" t="s">
        <v>77</v>
      </c>
      <c r="E46" s="25" t="s">
        <v>67</v>
      </c>
      <c r="F46" s="21">
        <v>53</v>
      </c>
      <c r="G46" s="26">
        <v>63.599999999999994</v>
      </c>
      <c r="H46" s="21">
        <v>1</v>
      </c>
      <c r="I46" s="26">
        <v>1.5</v>
      </c>
      <c r="J46" s="21">
        <v>0</v>
      </c>
      <c r="K46" s="26">
        <v>483.9</v>
      </c>
      <c r="L46" s="21">
        <v>0</v>
      </c>
      <c r="M46" s="21">
        <v>0</v>
      </c>
      <c r="N46" s="21">
        <v>0</v>
      </c>
      <c r="O46" s="21">
        <v>0</v>
      </c>
      <c r="P46" s="21">
        <f t="shared" si="0"/>
        <v>54</v>
      </c>
      <c r="Q46" s="26">
        <f t="shared" si="0"/>
        <v>549</v>
      </c>
      <c r="R46" s="21">
        <v>0</v>
      </c>
      <c r="S46" s="21">
        <v>0</v>
      </c>
      <c r="T46" s="27">
        <v>0.42866941015089161</v>
      </c>
      <c r="U46" s="21">
        <v>400</v>
      </c>
      <c r="V46" s="25" t="s">
        <v>31</v>
      </c>
      <c r="W46" s="27">
        <f t="shared" si="1"/>
        <v>6.8587105624142657</v>
      </c>
      <c r="X46" s="28">
        <v>6.8587105624142657</v>
      </c>
      <c r="Y46" s="20"/>
    </row>
    <row r="47" spans="1:25" ht="30" customHeight="1">
      <c r="A47" s="21">
        <v>38</v>
      </c>
      <c r="B47" s="22">
        <v>54301</v>
      </c>
      <c r="C47" s="23">
        <v>15732</v>
      </c>
      <c r="D47" s="24" t="s">
        <v>78</v>
      </c>
      <c r="E47" s="25" t="s">
        <v>71</v>
      </c>
      <c r="F47" s="21">
        <v>7975</v>
      </c>
      <c r="G47" s="26">
        <v>9570</v>
      </c>
      <c r="H47" s="21">
        <v>655</v>
      </c>
      <c r="I47" s="26">
        <v>982.5</v>
      </c>
      <c r="J47" s="21">
        <v>54</v>
      </c>
      <c r="K47" s="26">
        <v>3416.5</v>
      </c>
      <c r="L47" s="21">
        <v>64</v>
      </c>
      <c r="M47" s="21">
        <v>960</v>
      </c>
      <c r="N47" s="21">
        <v>2</v>
      </c>
      <c r="O47" s="21">
        <v>14</v>
      </c>
      <c r="P47" s="21">
        <f t="shared" si="0"/>
        <v>8750</v>
      </c>
      <c r="Q47" s="26">
        <f t="shared" si="0"/>
        <v>14943</v>
      </c>
      <c r="R47" s="21">
        <v>0</v>
      </c>
      <c r="S47" s="21">
        <v>0</v>
      </c>
      <c r="T47" s="27">
        <v>5.3155006858710561</v>
      </c>
      <c r="U47" s="21">
        <v>400</v>
      </c>
      <c r="V47" s="25" t="s">
        <v>31</v>
      </c>
      <c r="W47" s="27">
        <f t="shared" si="1"/>
        <v>6.8587105624142657</v>
      </c>
      <c r="X47" s="28">
        <v>6.8587105624142657</v>
      </c>
      <c r="Y47" s="20"/>
    </row>
    <row r="48" spans="1:25" ht="30" customHeight="1">
      <c r="A48" s="21">
        <v>39</v>
      </c>
      <c r="B48" s="22">
        <v>54302</v>
      </c>
      <c r="C48" s="23">
        <v>15732</v>
      </c>
      <c r="D48" s="24" t="s">
        <v>79</v>
      </c>
      <c r="E48" s="25" t="s">
        <v>71</v>
      </c>
      <c r="F48" s="21">
        <v>6587</v>
      </c>
      <c r="G48" s="26">
        <v>7904.4</v>
      </c>
      <c r="H48" s="21">
        <v>541</v>
      </c>
      <c r="I48" s="26">
        <v>811.5</v>
      </c>
      <c r="J48" s="21">
        <v>31</v>
      </c>
      <c r="K48" s="26">
        <v>3536.1000000000004</v>
      </c>
      <c r="L48" s="21">
        <v>173</v>
      </c>
      <c r="M48" s="21">
        <v>2595</v>
      </c>
      <c r="N48" s="21">
        <v>0</v>
      </c>
      <c r="O48" s="21">
        <v>0</v>
      </c>
      <c r="P48" s="21">
        <f t="shared" si="0"/>
        <v>7332</v>
      </c>
      <c r="Q48" s="26">
        <f t="shared" si="0"/>
        <v>14847</v>
      </c>
      <c r="R48" s="21">
        <v>0</v>
      </c>
      <c r="S48" s="21">
        <v>0</v>
      </c>
      <c r="T48" s="27">
        <v>3.943758573388203</v>
      </c>
      <c r="U48" s="21">
        <v>400</v>
      </c>
      <c r="V48" s="25" t="s">
        <v>31</v>
      </c>
      <c r="W48" s="27">
        <f t="shared" si="1"/>
        <v>6.8587105624142657</v>
      </c>
      <c r="X48" s="28">
        <v>6.8587105624142657</v>
      </c>
      <c r="Y48" s="20"/>
    </row>
    <row r="49" spans="1:25" ht="30" customHeight="1">
      <c r="A49" s="21">
        <v>40</v>
      </c>
      <c r="B49" s="22">
        <v>54204</v>
      </c>
      <c r="C49" s="23">
        <v>15733</v>
      </c>
      <c r="D49" s="24" t="s">
        <v>80</v>
      </c>
      <c r="E49" s="25" t="s">
        <v>81</v>
      </c>
      <c r="F49" s="21">
        <v>3973</v>
      </c>
      <c r="G49" s="26">
        <v>4767.5999999999995</v>
      </c>
      <c r="H49" s="21">
        <v>150</v>
      </c>
      <c r="I49" s="26">
        <v>225</v>
      </c>
      <c r="J49" s="21">
        <v>18</v>
      </c>
      <c r="K49" s="26">
        <v>1095.4000000000005</v>
      </c>
      <c r="L49" s="21">
        <v>49</v>
      </c>
      <c r="M49" s="21">
        <v>735</v>
      </c>
      <c r="N49" s="21">
        <v>1</v>
      </c>
      <c r="O49" s="21">
        <v>7</v>
      </c>
      <c r="P49" s="21">
        <f t="shared" si="0"/>
        <v>4191</v>
      </c>
      <c r="Q49" s="26">
        <f t="shared" si="0"/>
        <v>6830</v>
      </c>
      <c r="R49" s="21">
        <v>0</v>
      </c>
      <c r="S49" s="21">
        <v>0</v>
      </c>
      <c r="T49" s="27">
        <v>3.0864197530864197</v>
      </c>
      <c r="U49" s="21">
        <v>400</v>
      </c>
      <c r="V49" s="25" t="s">
        <v>29</v>
      </c>
      <c r="W49" s="27">
        <f t="shared" si="1"/>
        <v>6.8587105624142657</v>
      </c>
      <c r="X49" s="28">
        <v>6.8587105624142657</v>
      </c>
      <c r="Y49" s="20"/>
    </row>
    <row r="50" spans="1:25" ht="30" customHeight="1">
      <c r="A50" s="21">
        <v>41</v>
      </c>
      <c r="B50" s="22">
        <v>54206</v>
      </c>
      <c r="C50" s="23">
        <v>15733</v>
      </c>
      <c r="D50" s="24" t="s">
        <v>82</v>
      </c>
      <c r="E50" s="25" t="s">
        <v>81</v>
      </c>
      <c r="F50" s="21">
        <v>8242</v>
      </c>
      <c r="G50" s="26">
        <v>9890.4</v>
      </c>
      <c r="H50" s="21">
        <v>387</v>
      </c>
      <c r="I50" s="26">
        <v>580.5</v>
      </c>
      <c r="J50" s="21">
        <v>68</v>
      </c>
      <c r="K50" s="26">
        <v>3116.1000000000004</v>
      </c>
      <c r="L50" s="21">
        <v>121</v>
      </c>
      <c r="M50" s="21">
        <v>1815</v>
      </c>
      <c r="N50" s="21">
        <v>0</v>
      </c>
      <c r="O50" s="21">
        <v>0</v>
      </c>
      <c r="P50" s="21">
        <f t="shared" si="0"/>
        <v>8818</v>
      </c>
      <c r="Q50" s="26">
        <f t="shared" si="0"/>
        <v>15402</v>
      </c>
      <c r="R50" s="21">
        <v>0</v>
      </c>
      <c r="S50" s="21">
        <v>0</v>
      </c>
      <c r="T50" s="27">
        <v>6.0013717421124833</v>
      </c>
      <c r="U50" s="21">
        <v>400</v>
      </c>
      <c r="V50" s="25" t="s">
        <v>29</v>
      </c>
      <c r="W50" s="27">
        <f t="shared" si="1"/>
        <v>6.8587105624142657</v>
      </c>
      <c r="X50" s="28">
        <v>6.8587105624142657</v>
      </c>
      <c r="Y50" s="20"/>
    </row>
    <row r="51" spans="1:25" ht="30" customHeight="1">
      <c r="A51" s="21">
        <v>42</v>
      </c>
      <c r="B51" s="22">
        <v>64201</v>
      </c>
      <c r="C51" s="23">
        <v>15734</v>
      </c>
      <c r="D51" s="24" t="s">
        <v>83</v>
      </c>
      <c r="E51" s="25" t="s">
        <v>84</v>
      </c>
      <c r="F51" s="21">
        <v>7362</v>
      </c>
      <c r="G51" s="26">
        <v>8834.4</v>
      </c>
      <c r="H51" s="21">
        <v>2166</v>
      </c>
      <c r="I51" s="26">
        <v>3249</v>
      </c>
      <c r="J51" s="21">
        <v>55</v>
      </c>
      <c r="K51" s="26">
        <v>906.60000000000036</v>
      </c>
      <c r="L51" s="21">
        <v>4</v>
      </c>
      <c r="M51" s="21">
        <v>60</v>
      </c>
      <c r="N51" s="21">
        <v>5</v>
      </c>
      <c r="O51" s="21">
        <v>35</v>
      </c>
      <c r="P51" s="21">
        <f t="shared" si="0"/>
        <v>9592</v>
      </c>
      <c r="Q51" s="26">
        <f t="shared" si="0"/>
        <v>13085</v>
      </c>
      <c r="R51" s="21">
        <v>0</v>
      </c>
      <c r="S51" s="21">
        <v>0</v>
      </c>
      <c r="T51" s="27">
        <v>5.4869684499314131</v>
      </c>
      <c r="U51" s="21">
        <v>400</v>
      </c>
      <c r="V51" s="25" t="s">
        <v>31</v>
      </c>
      <c r="W51" s="27">
        <f t="shared" si="1"/>
        <v>6.8587105624142657</v>
      </c>
      <c r="X51" s="28">
        <v>6.8587105624142657</v>
      </c>
      <c r="Y51" s="20"/>
    </row>
    <row r="52" spans="1:25" ht="30" customHeight="1">
      <c r="A52" s="21">
        <v>43</v>
      </c>
      <c r="B52" s="22">
        <v>64206</v>
      </c>
      <c r="C52" s="23">
        <v>15734</v>
      </c>
      <c r="D52" s="24" t="s">
        <v>85</v>
      </c>
      <c r="E52" s="25" t="s">
        <v>84</v>
      </c>
      <c r="F52" s="21">
        <v>4539</v>
      </c>
      <c r="G52" s="26">
        <v>5446.8</v>
      </c>
      <c r="H52" s="21">
        <v>426</v>
      </c>
      <c r="I52" s="26">
        <v>639</v>
      </c>
      <c r="J52" s="21">
        <v>21</v>
      </c>
      <c r="K52" s="26">
        <v>1295.1999999999998</v>
      </c>
      <c r="L52" s="21">
        <v>31</v>
      </c>
      <c r="M52" s="21">
        <v>465</v>
      </c>
      <c r="N52" s="21">
        <v>0</v>
      </c>
      <c r="O52" s="21">
        <v>0</v>
      </c>
      <c r="P52" s="21">
        <f t="shared" si="0"/>
        <v>5017</v>
      </c>
      <c r="Q52" s="26">
        <f t="shared" si="0"/>
        <v>7846</v>
      </c>
      <c r="R52" s="21">
        <v>0</v>
      </c>
      <c r="S52" s="21">
        <v>0</v>
      </c>
      <c r="T52" s="27">
        <v>2.57201646090535</v>
      </c>
      <c r="U52" s="21">
        <v>400</v>
      </c>
      <c r="V52" s="25" t="s">
        <v>31</v>
      </c>
      <c r="W52" s="27">
        <f t="shared" si="1"/>
        <v>6.8587105624142657</v>
      </c>
      <c r="X52" s="28">
        <v>6.8587105624142657</v>
      </c>
      <c r="Y52" s="20"/>
    </row>
    <row r="53" spans="1:25" ht="30" customHeight="1">
      <c r="A53" s="21">
        <v>44</v>
      </c>
      <c r="B53" s="22">
        <v>64203</v>
      </c>
      <c r="C53" s="23">
        <v>15734</v>
      </c>
      <c r="D53" s="24" t="s">
        <v>86</v>
      </c>
      <c r="E53" s="25" t="s">
        <v>84</v>
      </c>
      <c r="F53" s="21">
        <v>6884</v>
      </c>
      <c r="G53" s="26">
        <v>8260.7999999999993</v>
      </c>
      <c r="H53" s="21">
        <v>263</v>
      </c>
      <c r="I53" s="26">
        <v>394.5</v>
      </c>
      <c r="J53" s="21">
        <v>39</v>
      </c>
      <c r="K53" s="26">
        <v>1258.7000000000007</v>
      </c>
      <c r="L53" s="21">
        <v>16</v>
      </c>
      <c r="M53" s="21">
        <v>240</v>
      </c>
      <c r="N53" s="21">
        <v>0</v>
      </c>
      <c r="O53" s="21">
        <v>0</v>
      </c>
      <c r="P53" s="21">
        <f t="shared" si="0"/>
        <v>7202</v>
      </c>
      <c r="Q53" s="26">
        <f t="shared" si="0"/>
        <v>10154</v>
      </c>
      <c r="R53" s="21">
        <v>0</v>
      </c>
      <c r="S53" s="21">
        <v>0</v>
      </c>
      <c r="T53" s="27">
        <v>5.4869684499314131</v>
      </c>
      <c r="U53" s="21">
        <v>400</v>
      </c>
      <c r="V53" s="25" t="s">
        <v>31</v>
      </c>
      <c r="W53" s="27">
        <f t="shared" si="1"/>
        <v>6.8587105624142657</v>
      </c>
      <c r="X53" s="28">
        <v>6.8587105624142657</v>
      </c>
      <c r="Y53" s="20"/>
    </row>
    <row r="54" spans="1:25" ht="30" customHeight="1">
      <c r="A54" s="21">
        <v>45</v>
      </c>
      <c r="B54" s="22">
        <v>64208</v>
      </c>
      <c r="C54" s="23">
        <v>15734</v>
      </c>
      <c r="D54" s="24" t="s">
        <v>87</v>
      </c>
      <c r="E54" s="25" t="s">
        <v>84</v>
      </c>
      <c r="F54" s="21">
        <v>2988</v>
      </c>
      <c r="G54" s="26">
        <v>3585.6</v>
      </c>
      <c r="H54" s="21">
        <v>261</v>
      </c>
      <c r="I54" s="26">
        <v>391.5</v>
      </c>
      <c r="J54" s="21">
        <v>25</v>
      </c>
      <c r="K54" s="26">
        <v>693.90000000000009</v>
      </c>
      <c r="L54" s="21">
        <v>35</v>
      </c>
      <c r="M54" s="21">
        <v>525</v>
      </c>
      <c r="N54" s="21">
        <v>0</v>
      </c>
      <c r="O54" s="21">
        <v>0</v>
      </c>
      <c r="P54" s="21">
        <f t="shared" si="0"/>
        <v>3309</v>
      </c>
      <c r="Q54" s="26">
        <f t="shared" si="0"/>
        <v>5196</v>
      </c>
      <c r="R54" s="21">
        <v>0</v>
      </c>
      <c r="S54" s="21">
        <v>0</v>
      </c>
      <c r="T54" s="27">
        <v>2.0576131687242798</v>
      </c>
      <c r="U54" s="21">
        <v>400</v>
      </c>
      <c r="V54" s="25" t="s">
        <v>31</v>
      </c>
      <c r="W54" s="27">
        <f t="shared" si="1"/>
        <v>6.8587105624142657</v>
      </c>
      <c r="X54" s="28">
        <v>6.8587105624142657</v>
      </c>
      <c r="Y54" s="20"/>
    </row>
    <row r="55" spans="1:25" ht="30" customHeight="1">
      <c r="A55" s="21">
        <v>46</v>
      </c>
      <c r="B55" s="22">
        <v>73002</v>
      </c>
      <c r="C55" s="23">
        <v>15735</v>
      </c>
      <c r="D55" s="24" t="s">
        <v>88</v>
      </c>
      <c r="E55" s="25" t="s">
        <v>89</v>
      </c>
      <c r="F55" s="21">
        <v>7506</v>
      </c>
      <c r="G55" s="26">
        <v>9007.1999999999989</v>
      </c>
      <c r="H55" s="21">
        <v>550</v>
      </c>
      <c r="I55" s="26">
        <v>825</v>
      </c>
      <c r="J55" s="21">
        <v>51</v>
      </c>
      <c r="K55" s="26">
        <v>4604.8000000000011</v>
      </c>
      <c r="L55" s="21">
        <v>67</v>
      </c>
      <c r="M55" s="21">
        <v>1005</v>
      </c>
      <c r="N55" s="21">
        <v>0</v>
      </c>
      <c r="O55" s="21">
        <v>0</v>
      </c>
      <c r="P55" s="21">
        <f t="shared" si="0"/>
        <v>8174</v>
      </c>
      <c r="Q55" s="26">
        <f t="shared" si="0"/>
        <v>15442</v>
      </c>
      <c r="R55" s="21">
        <v>0</v>
      </c>
      <c r="S55" s="21">
        <v>0</v>
      </c>
      <c r="T55" s="27">
        <v>6.8587105624142657</v>
      </c>
      <c r="U55" s="21">
        <v>400</v>
      </c>
      <c r="V55" s="25" t="s">
        <v>29</v>
      </c>
      <c r="W55" s="27">
        <f t="shared" si="1"/>
        <v>6.8587105624142657</v>
      </c>
      <c r="X55" s="28">
        <v>6.8587105624142657</v>
      </c>
      <c r="Y55" s="20"/>
    </row>
    <row r="56" spans="1:25" ht="30" customHeight="1">
      <c r="A56" s="21">
        <v>47</v>
      </c>
      <c r="B56" s="22">
        <v>73005</v>
      </c>
      <c r="C56" s="23">
        <v>15735</v>
      </c>
      <c r="D56" s="24" t="s">
        <v>90</v>
      </c>
      <c r="E56" s="25" t="s">
        <v>89</v>
      </c>
      <c r="F56" s="21">
        <v>6606</v>
      </c>
      <c r="G56" s="26">
        <v>11230.199999999999</v>
      </c>
      <c r="H56" s="21">
        <v>542</v>
      </c>
      <c r="I56" s="26">
        <v>1626</v>
      </c>
      <c r="J56" s="21">
        <v>55</v>
      </c>
      <c r="K56" s="26">
        <v>2389.8000000000011</v>
      </c>
      <c r="L56" s="21">
        <v>25</v>
      </c>
      <c r="M56" s="21">
        <v>375</v>
      </c>
      <c r="N56" s="21">
        <v>0</v>
      </c>
      <c r="O56" s="21">
        <v>0</v>
      </c>
      <c r="P56" s="21">
        <f t="shared" si="0"/>
        <v>7228</v>
      </c>
      <c r="Q56" s="26">
        <f t="shared" si="0"/>
        <v>15621</v>
      </c>
      <c r="R56" s="21">
        <v>0</v>
      </c>
      <c r="S56" s="21">
        <v>0</v>
      </c>
      <c r="T56" s="27">
        <v>6.8587105624142657</v>
      </c>
      <c r="U56" s="21">
        <v>400</v>
      </c>
      <c r="V56" s="25" t="s">
        <v>29</v>
      </c>
      <c r="W56" s="27">
        <f t="shared" si="1"/>
        <v>6.8587105624142657</v>
      </c>
      <c r="X56" s="28">
        <v>6.8587105624142657</v>
      </c>
      <c r="Y56" s="20"/>
    </row>
    <row r="57" spans="1:25" ht="30" customHeight="1">
      <c r="A57" s="21">
        <v>48</v>
      </c>
      <c r="B57" s="22">
        <v>2901</v>
      </c>
      <c r="C57" s="23">
        <v>15735</v>
      </c>
      <c r="D57" s="24" t="s">
        <v>91</v>
      </c>
      <c r="E57" s="25" t="s">
        <v>89</v>
      </c>
      <c r="F57" s="21">
        <v>10222</v>
      </c>
      <c r="G57" s="26">
        <v>12266.4</v>
      </c>
      <c r="H57" s="21">
        <v>939</v>
      </c>
      <c r="I57" s="26">
        <v>1408.5</v>
      </c>
      <c r="J57" s="21">
        <v>44</v>
      </c>
      <c r="K57" s="26">
        <v>3504.1000000000004</v>
      </c>
      <c r="L57" s="21">
        <v>48</v>
      </c>
      <c r="M57" s="21">
        <v>720</v>
      </c>
      <c r="N57" s="21">
        <v>0</v>
      </c>
      <c r="O57" s="21">
        <v>0</v>
      </c>
      <c r="P57" s="21">
        <f t="shared" si="0"/>
        <v>11253</v>
      </c>
      <c r="Q57" s="26">
        <f t="shared" si="0"/>
        <v>17899</v>
      </c>
      <c r="R57" s="21">
        <v>0</v>
      </c>
      <c r="S57" s="21">
        <v>0</v>
      </c>
      <c r="T57" s="27">
        <v>5.1440329218106999</v>
      </c>
      <c r="U57" s="21">
        <v>400</v>
      </c>
      <c r="V57" s="25" t="s">
        <v>31</v>
      </c>
      <c r="W57" s="27">
        <f t="shared" si="1"/>
        <v>6.8587105624142657</v>
      </c>
      <c r="X57" s="28">
        <v>6.8587105624142657</v>
      </c>
      <c r="Y57" s="20"/>
    </row>
    <row r="58" spans="1:25" ht="30" customHeight="1">
      <c r="A58" s="21">
        <v>49</v>
      </c>
      <c r="B58" s="22">
        <v>22905</v>
      </c>
      <c r="C58" s="23">
        <v>15741</v>
      </c>
      <c r="D58" s="24" t="s">
        <v>92</v>
      </c>
      <c r="E58" s="25" t="s">
        <v>93</v>
      </c>
      <c r="F58" s="21">
        <v>6415</v>
      </c>
      <c r="G58" s="26">
        <v>7698</v>
      </c>
      <c r="H58" s="21">
        <v>261</v>
      </c>
      <c r="I58" s="26">
        <v>391.5</v>
      </c>
      <c r="J58" s="21">
        <v>61</v>
      </c>
      <c r="K58" s="26">
        <v>2055.5</v>
      </c>
      <c r="L58" s="21">
        <v>72</v>
      </c>
      <c r="M58" s="21">
        <v>1080</v>
      </c>
      <c r="N58" s="21">
        <v>0</v>
      </c>
      <c r="O58" s="21">
        <v>0</v>
      </c>
      <c r="P58" s="21">
        <f t="shared" si="0"/>
        <v>6809</v>
      </c>
      <c r="Q58" s="26">
        <f t="shared" si="0"/>
        <v>11225</v>
      </c>
      <c r="R58" s="21">
        <v>0</v>
      </c>
      <c r="S58" s="21">
        <v>0</v>
      </c>
      <c r="T58" s="27">
        <v>3.7722908093278464</v>
      </c>
      <c r="U58" s="21">
        <v>400</v>
      </c>
      <c r="V58" s="25" t="s">
        <v>31</v>
      </c>
      <c r="W58" s="27">
        <f t="shared" si="1"/>
        <v>6.8587105624142657</v>
      </c>
      <c r="X58" s="28">
        <v>6.8587105624142657</v>
      </c>
      <c r="Y58" s="20"/>
    </row>
    <row r="59" spans="1:25" ht="30" customHeight="1">
      <c r="A59" s="21">
        <v>50</v>
      </c>
      <c r="B59" s="22">
        <v>22903</v>
      </c>
      <c r="C59" s="23">
        <v>15741</v>
      </c>
      <c r="D59" s="24" t="s">
        <v>94</v>
      </c>
      <c r="E59" s="25" t="s">
        <v>93</v>
      </c>
      <c r="F59" s="21">
        <v>5386</v>
      </c>
      <c r="G59" s="26">
        <v>6463.2</v>
      </c>
      <c r="H59" s="21">
        <v>155</v>
      </c>
      <c r="I59" s="26">
        <v>232.5</v>
      </c>
      <c r="J59" s="21">
        <v>51</v>
      </c>
      <c r="K59" s="26">
        <v>586.30000000000018</v>
      </c>
      <c r="L59" s="21">
        <v>131</v>
      </c>
      <c r="M59" s="21">
        <v>1965</v>
      </c>
      <c r="N59" s="21">
        <v>0</v>
      </c>
      <c r="O59" s="21">
        <v>0</v>
      </c>
      <c r="P59" s="21">
        <f t="shared" si="0"/>
        <v>5723</v>
      </c>
      <c r="Q59" s="26">
        <f t="shared" si="0"/>
        <v>9247</v>
      </c>
      <c r="R59" s="21">
        <v>0</v>
      </c>
      <c r="S59" s="21">
        <v>0</v>
      </c>
      <c r="T59" s="27">
        <v>4.2866941015089166</v>
      </c>
      <c r="U59" s="21">
        <v>400</v>
      </c>
      <c r="V59" s="25" t="s">
        <v>31</v>
      </c>
      <c r="W59" s="27">
        <f t="shared" si="1"/>
        <v>6.8587105624142657</v>
      </c>
      <c r="X59" s="28">
        <v>6.8587105624142657</v>
      </c>
      <c r="Y59" s="20"/>
    </row>
    <row r="60" spans="1:25" ht="30" customHeight="1">
      <c r="A60" s="21">
        <v>51</v>
      </c>
      <c r="B60" s="22">
        <v>22904</v>
      </c>
      <c r="C60" s="23">
        <v>15741</v>
      </c>
      <c r="D60" s="24" t="s">
        <v>95</v>
      </c>
      <c r="E60" s="25" t="s">
        <v>93</v>
      </c>
      <c r="F60" s="21">
        <v>8180</v>
      </c>
      <c r="G60" s="26">
        <v>8180</v>
      </c>
      <c r="H60" s="21">
        <v>326</v>
      </c>
      <c r="I60" s="26">
        <v>489</v>
      </c>
      <c r="J60" s="21">
        <v>44</v>
      </c>
      <c r="K60" s="26">
        <v>346</v>
      </c>
      <c r="L60" s="21">
        <v>82</v>
      </c>
      <c r="M60" s="21">
        <v>574</v>
      </c>
      <c r="N60" s="21">
        <v>0</v>
      </c>
      <c r="O60" s="21">
        <v>0</v>
      </c>
      <c r="P60" s="21">
        <f t="shared" si="0"/>
        <v>8632</v>
      </c>
      <c r="Q60" s="26">
        <f t="shared" si="0"/>
        <v>9589</v>
      </c>
      <c r="R60" s="21">
        <v>0</v>
      </c>
      <c r="S60" s="21">
        <v>0</v>
      </c>
      <c r="T60" s="27">
        <v>5.4869684499314131</v>
      </c>
      <c r="U60" s="21">
        <v>400</v>
      </c>
      <c r="V60" s="25" t="s">
        <v>31</v>
      </c>
      <c r="W60" s="27">
        <f t="shared" si="1"/>
        <v>6.8587105624142657</v>
      </c>
      <c r="X60" s="28">
        <v>6.8587105624142657</v>
      </c>
      <c r="Y60" s="20"/>
    </row>
    <row r="61" spans="1:25" ht="30" customHeight="1">
      <c r="A61" s="21">
        <v>52</v>
      </c>
      <c r="B61" s="22">
        <v>22909</v>
      </c>
      <c r="C61" s="23">
        <v>15741</v>
      </c>
      <c r="D61" s="24" t="s">
        <v>96</v>
      </c>
      <c r="E61" s="25" t="s">
        <v>93</v>
      </c>
      <c r="F61" s="21">
        <v>2161</v>
      </c>
      <c r="G61" s="26">
        <v>2593.1999999999998</v>
      </c>
      <c r="H61" s="21">
        <v>48</v>
      </c>
      <c r="I61" s="26">
        <v>72</v>
      </c>
      <c r="J61" s="21">
        <v>24</v>
      </c>
      <c r="K61" s="26">
        <v>1350.8000000000002</v>
      </c>
      <c r="L61" s="21">
        <v>83</v>
      </c>
      <c r="M61" s="21">
        <v>1245</v>
      </c>
      <c r="N61" s="21">
        <v>0</v>
      </c>
      <c r="O61" s="21">
        <v>0</v>
      </c>
      <c r="P61" s="21">
        <f t="shared" si="0"/>
        <v>2316</v>
      </c>
      <c r="Q61" s="26">
        <f t="shared" si="0"/>
        <v>5261</v>
      </c>
      <c r="R61" s="21">
        <v>0</v>
      </c>
      <c r="S61" s="21">
        <v>0</v>
      </c>
      <c r="T61" s="27">
        <v>4.1152263374485596</v>
      </c>
      <c r="U61" s="21">
        <v>400</v>
      </c>
      <c r="V61" s="25" t="s">
        <v>31</v>
      </c>
      <c r="W61" s="27">
        <f t="shared" si="1"/>
        <v>6.8587105624142657</v>
      </c>
      <c r="X61" s="28">
        <v>6.8587105624142657</v>
      </c>
      <c r="Y61" s="20"/>
    </row>
    <row r="62" spans="1:25" ht="30" customHeight="1">
      <c r="A62" s="21">
        <v>53</v>
      </c>
      <c r="B62" s="22">
        <v>7506</v>
      </c>
      <c r="C62" s="23">
        <v>15742</v>
      </c>
      <c r="D62" s="24" t="s">
        <v>97</v>
      </c>
      <c r="E62" s="25" t="s">
        <v>98</v>
      </c>
      <c r="F62" s="21">
        <v>4275</v>
      </c>
      <c r="G62" s="26">
        <v>5130</v>
      </c>
      <c r="H62" s="21">
        <v>208</v>
      </c>
      <c r="I62" s="26">
        <v>312</v>
      </c>
      <c r="J62" s="21">
        <v>24</v>
      </c>
      <c r="K62" s="26">
        <v>482</v>
      </c>
      <c r="L62" s="21">
        <v>29</v>
      </c>
      <c r="M62" s="21">
        <v>435</v>
      </c>
      <c r="N62" s="21">
        <v>0</v>
      </c>
      <c r="O62" s="21">
        <v>0</v>
      </c>
      <c r="P62" s="21">
        <f t="shared" si="0"/>
        <v>4536</v>
      </c>
      <c r="Q62" s="26">
        <f t="shared" si="0"/>
        <v>6359</v>
      </c>
      <c r="R62" s="21">
        <v>0</v>
      </c>
      <c r="S62" s="21">
        <v>0</v>
      </c>
      <c r="T62" s="27">
        <v>2.7434842249657065</v>
      </c>
      <c r="U62" s="21">
        <v>400</v>
      </c>
      <c r="V62" s="25" t="s">
        <v>31</v>
      </c>
      <c r="W62" s="27">
        <f t="shared" si="1"/>
        <v>6.8587105624142657</v>
      </c>
      <c r="X62" s="28">
        <v>6.8587105624142657</v>
      </c>
      <c r="Y62" s="20"/>
    </row>
    <row r="63" spans="1:25" ht="30" customHeight="1">
      <c r="A63" s="21">
        <v>54</v>
      </c>
      <c r="B63" s="22">
        <v>3605</v>
      </c>
      <c r="C63" s="23">
        <v>15743</v>
      </c>
      <c r="D63" s="24" t="s">
        <v>99</v>
      </c>
      <c r="E63" s="25" t="s">
        <v>100</v>
      </c>
      <c r="F63" s="21">
        <v>3931</v>
      </c>
      <c r="G63" s="26">
        <v>4717.2</v>
      </c>
      <c r="H63" s="21">
        <v>232</v>
      </c>
      <c r="I63" s="26">
        <v>348</v>
      </c>
      <c r="J63" s="21">
        <v>42</v>
      </c>
      <c r="K63" s="26">
        <v>1312.8000000000002</v>
      </c>
      <c r="L63" s="21">
        <v>60</v>
      </c>
      <c r="M63" s="21">
        <v>900</v>
      </c>
      <c r="N63" s="21">
        <v>0</v>
      </c>
      <c r="O63" s="21">
        <v>0</v>
      </c>
      <c r="P63" s="21">
        <f t="shared" si="0"/>
        <v>4265</v>
      </c>
      <c r="Q63" s="26">
        <f t="shared" si="0"/>
        <v>7278</v>
      </c>
      <c r="R63" s="21">
        <v>0</v>
      </c>
      <c r="S63" s="21">
        <v>0</v>
      </c>
      <c r="T63" s="27">
        <v>2.57201646090535</v>
      </c>
      <c r="U63" s="21">
        <v>400</v>
      </c>
      <c r="V63" s="25" t="s">
        <v>31</v>
      </c>
      <c r="W63" s="27">
        <f t="shared" si="1"/>
        <v>6.8587105624142657</v>
      </c>
      <c r="X63" s="28">
        <v>6.8587105624142657</v>
      </c>
      <c r="Y63" s="20"/>
    </row>
    <row r="64" spans="1:25" ht="30" customHeight="1">
      <c r="A64" s="21">
        <v>55</v>
      </c>
      <c r="B64" s="22">
        <v>8301</v>
      </c>
      <c r="C64" s="23">
        <v>15745</v>
      </c>
      <c r="D64" s="24" t="s">
        <v>101</v>
      </c>
      <c r="E64" s="25" t="s">
        <v>102</v>
      </c>
      <c r="F64" s="21">
        <v>8022</v>
      </c>
      <c r="G64" s="26">
        <v>9626.4</v>
      </c>
      <c r="H64" s="21">
        <v>692</v>
      </c>
      <c r="I64" s="26">
        <v>1038</v>
      </c>
      <c r="J64" s="21">
        <v>94</v>
      </c>
      <c r="K64" s="26">
        <v>693.60000000000036</v>
      </c>
      <c r="L64" s="21">
        <v>119</v>
      </c>
      <c r="M64" s="21">
        <v>1785</v>
      </c>
      <c r="N64" s="21">
        <v>0</v>
      </c>
      <c r="O64" s="21">
        <v>0</v>
      </c>
      <c r="P64" s="21">
        <f t="shared" si="0"/>
        <v>8927</v>
      </c>
      <c r="Q64" s="26">
        <f t="shared" si="0"/>
        <v>13143</v>
      </c>
      <c r="R64" s="21">
        <v>0</v>
      </c>
      <c r="S64" s="21">
        <v>0</v>
      </c>
      <c r="T64" s="27">
        <v>4.1152263374485596</v>
      </c>
      <c r="U64" s="21">
        <v>400</v>
      </c>
      <c r="V64" s="25" t="s">
        <v>31</v>
      </c>
      <c r="W64" s="27">
        <f t="shared" si="1"/>
        <v>6.8587105624142657</v>
      </c>
      <c r="X64" s="28">
        <v>6.8587105624142657</v>
      </c>
      <c r="Y64" s="20"/>
    </row>
    <row r="65" spans="1:25" ht="30" customHeight="1">
      <c r="A65" s="21">
        <v>56</v>
      </c>
      <c r="B65" s="22">
        <v>8303</v>
      </c>
      <c r="C65" s="23">
        <v>15745</v>
      </c>
      <c r="D65" s="24" t="s">
        <v>103</v>
      </c>
      <c r="E65" s="25" t="s">
        <v>102</v>
      </c>
      <c r="F65" s="21">
        <v>5387</v>
      </c>
      <c r="G65" s="26">
        <v>6464.4</v>
      </c>
      <c r="H65" s="21">
        <v>421</v>
      </c>
      <c r="I65" s="26">
        <v>631.5</v>
      </c>
      <c r="J65" s="21">
        <v>42</v>
      </c>
      <c r="K65" s="26">
        <v>1009.1000000000004</v>
      </c>
      <c r="L65" s="21">
        <v>93</v>
      </c>
      <c r="M65" s="21">
        <v>1395</v>
      </c>
      <c r="N65" s="21">
        <v>0</v>
      </c>
      <c r="O65" s="21">
        <v>0</v>
      </c>
      <c r="P65" s="21">
        <f t="shared" si="0"/>
        <v>5943</v>
      </c>
      <c r="Q65" s="26">
        <f t="shared" si="0"/>
        <v>9500</v>
      </c>
      <c r="R65" s="21">
        <v>0</v>
      </c>
      <c r="S65" s="21">
        <v>0</v>
      </c>
      <c r="T65" s="27">
        <v>3.4293552812071328</v>
      </c>
      <c r="U65" s="21">
        <v>400</v>
      </c>
      <c r="V65" s="25" t="s">
        <v>31</v>
      </c>
      <c r="W65" s="27">
        <f t="shared" si="1"/>
        <v>6.8587105624142657</v>
      </c>
      <c r="X65" s="28">
        <v>6.8587105624142657</v>
      </c>
      <c r="Y65" s="29">
        <f>SUM(X10:X65)</f>
        <v>384.0877914951991</v>
      </c>
    </row>
    <row r="66" spans="1:25" ht="30" customHeight="1">
      <c r="A66" s="30">
        <v>57</v>
      </c>
      <c r="B66" s="31">
        <v>47206</v>
      </c>
      <c r="C66" s="23">
        <v>15452</v>
      </c>
      <c r="D66" s="32" t="s">
        <v>104</v>
      </c>
      <c r="E66" s="33" t="s">
        <v>105</v>
      </c>
      <c r="F66" s="21">
        <v>4868</v>
      </c>
      <c r="G66" s="26">
        <v>5111.4000000000005</v>
      </c>
      <c r="H66" s="21">
        <v>610</v>
      </c>
      <c r="I66" s="26">
        <v>817.40000000000009</v>
      </c>
      <c r="J66" s="21">
        <v>72</v>
      </c>
      <c r="K66" s="26">
        <v>2088</v>
      </c>
      <c r="L66" s="21">
        <v>40</v>
      </c>
      <c r="M66" s="26">
        <v>640</v>
      </c>
      <c r="N66" s="21">
        <v>22</v>
      </c>
      <c r="O66" s="26">
        <v>117.19999999999891</v>
      </c>
      <c r="P66" s="21">
        <f t="shared" si="0"/>
        <v>5612</v>
      </c>
      <c r="Q66" s="26">
        <f t="shared" si="0"/>
        <v>8774</v>
      </c>
      <c r="R66" s="21">
        <v>0</v>
      </c>
      <c r="S66" s="21">
        <v>0</v>
      </c>
      <c r="T66" s="27">
        <v>6.1537960000000007</v>
      </c>
      <c r="U66" s="21" t="s">
        <v>106</v>
      </c>
      <c r="V66" s="25" t="s">
        <v>31</v>
      </c>
      <c r="W66" s="27">
        <v>4.9516129032258061</v>
      </c>
      <c r="X66" s="28">
        <v>4.9516129032258061</v>
      </c>
      <c r="Y66" s="20"/>
    </row>
    <row r="67" spans="1:25" ht="30" customHeight="1">
      <c r="A67" s="21">
        <v>58</v>
      </c>
      <c r="B67" s="31">
        <v>822</v>
      </c>
      <c r="C67" s="23">
        <v>15411</v>
      </c>
      <c r="D67" s="32" t="s">
        <v>107</v>
      </c>
      <c r="E67" s="25" t="s">
        <v>108</v>
      </c>
      <c r="F67" s="21">
        <v>1</v>
      </c>
      <c r="G67" s="26">
        <v>1.9</v>
      </c>
      <c r="H67" s="21">
        <v>271</v>
      </c>
      <c r="I67" s="26">
        <v>596</v>
      </c>
      <c r="J67" s="21">
        <v>0</v>
      </c>
      <c r="K67" s="26">
        <v>0</v>
      </c>
      <c r="L67" s="21">
        <v>0</v>
      </c>
      <c r="M67" s="26">
        <v>0</v>
      </c>
      <c r="N67" s="21">
        <v>0</v>
      </c>
      <c r="O67" s="26">
        <v>0</v>
      </c>
      <c r="P67" s="21">
        <f t="shared" si="0"/>
        <v>272</v>
      </c>
      <c r="Q67" s="26">
        <f t="shared" si="0"/>
        <v>597.9</v>
      </c>
      <c r="R67" s="21">
        <v>0</v>
      </c>
      <c r="S67" s="21">
        <v>0</v>
      </c>
      <c r="T67" s="27">
        <v>5.9918539999999991</v>
      </c>
      <c r="U67" s="21" t="s">
        <v>106</v>
      </c>
      <c r="V67" s="25" t="s">
        <v>31</v>
      </c>
      <c r="W67" s="34">
        <v>6.7</v>
      </c>
      <c r="X67" s="28">
        <v>6.7</v>
      </c>
      <c r="Y67" s="20"/>
    </row>
    <row r="68" spans="1:25" ht="30" customHeight="1">
      <c r="A68" s="21">
        <v>59</v>
      </c>
      <c r="B68" s="31">
        <v>62603</v>
      </c>
      <c r="C68" s="23">
        <v>15411</v>
      </c>
      <c r="D68" s="32" t="s">
        <v>109</v>
      </c>
      <c r="E68" s="25" t="s">
        <v>108</v>
      </c>
      <c r="F68" s="21">
        <v>6853</v>
      </c>
      <c r="G68" s="26">
        <v>7195.6500000000005</v>
      </c>
      <c r="H68" s="21">
        <v>413</v>
      </c>
      <c r="I68" s="26">
        <v>553.42000000000007</v>
      </c>
      <c r="J68" s="21">
        <v>60</v>
      </c>
      <c r="K68" s="26">
        <v>1782</v>
      </c>
      <c r="L68" s="21">
        <v>176</v>
      </c>
      <c r="M68" s="26">
        <v>2816</v>
      </c>
      <c r="N68" s="21">
        <v>0</v>
      </c>
      <c r="O68" s="26">
        <v>-6.9999999999708962E-2</v>
      </c>
      <c r="P68" s="21">
        <f t="shared" si="0"/>
        <v>7502</v>
      </c>
      <c r="Q68" s="26">
        <f t="shared" si="0"/>
        <v>12347</v>
      </c>
      <c r="R68" s="21">
        <v>0</v>
      </c>
      <c r="S68" s="21">
        <v>0</v>
      </c>
      <c r="T68" s="27">
        <v>4.3103449999999999</v>
      </c>
      <c r="U68" s="21" t="s">
        <v>106</v>
      </c>
      <c r="V68" s="25" t="s">
        <v>29</v>
      </c>
      <c r="W68" s="27">
        <v>4.9516129032258061</v>
      </c>
      <c r="X68" s="28">
        <v>4.9516129032258061</v>
      </c>
      <c r="Y68" s="20"/>
    </row>
    <row r="69" spans="1:25" ht="30" customHeight="1">
      <c r="A69" s="21">
        <v>60</v>
      </c>
      <c r="B69" s="31">
        <v>62614</v>
      </c>
      <c r="C69" s="23">
        <v>15411</v>
      </c>
      <c r="D69" s="32" t="s">
        <v>110</v>
      </c>
      <c r="E69" s="25" t="s">
        <v>108</v>
      </c>
      <c r="F69" s="21">
        <v>950</v>
      </c>
      <c r="G69" s="26">
        <v>997.5</v>
      </c>
      <c r="H69" s="21">
        <v>71</v>
      </c>
      <c r="I69" s="26">
        <v>119</v>
      </c>
      <c r="J69" s="21">
        <v>38</v>
      </c>
      <c r="K69" s="26">
        <v>1502</v>
      </c>
      <c r="L69" s="21">
        <v>80</v>
      </c>
      <c r="M69" s="26">
        <v>1509</v>
      </c>
      <c r="N69" s="21">
        <v>0</v>
      </c>
      <c r="O69" s="26">
        <v>0</v>
      </c>
      <c r="P69" s="21">
        <f t="shared" si="0"/>
        <v>1139</v>
      </c>
      <c r="Q69" s="26">
        <f t="shared" si="0"/>
        <v>4127.5</v>
      </c>
      <c r="R69" s="21">
        <v>0</v>
      </c>
      <c r="S69" s="21">
        <v>0</v>
      </c>
      <c r="T69" s="27">
        <v>6.4776800000000003</v>
      </c>
      <c r="U69" s="21" t="s">
        <v>106</v>
      </c>
      <c r="V69" s="25" t="s">
        <v>29</v>
      </c>
      <c r="W69" s="34">
        <v>6.7</v>
      </c>
      <c r="X69" s="28">
        <v>6.7</v>
      </c>
      <c r="Y69" s="20"/>
    </row>
    <row r="70" spans="1:25" ht="30" customHeight="1">
      <c r="A70" s="21">
        <v>61</v>
      </c>
      <c r="B70" s="31">
        <v>31301</v>
      </c>
      <c r="C70" s="23">
        <v>15414</v>
      </c>
      <c r="D70" s="32" t="s">
        <v>111</v>
      </c>
      <c r="E70" s="25" t="s">
        <v>112</v>
      </c>
      <c r="F70" s="21">
        <v>1640</v>
      </c>
      <c r="G70" s="26">
        <v>1722</v>
      </c>
      <c r="H70" s="21">
        <v>41</v>
      </c>
      <c r="I70" s="26">
        <v>54.940000000000005</v>
      </c>
      <c r="J70" s="21">
        <v>36</v>
      </c>
      <c r="K70" s="26">
        <v>944</v>
      </c>
      <c r="L70" s="21">
        <v>104</v>
      </c>
      <c r="M70" s="26">
        <v>1565</v>
      </c>
      <c r="N70" s="21">
        <v>1</v>
      </c>
      <c r="O70" s="26">
        <v>15.059999999999491</v>
      </c>
      <c r="P70" s="21">
        <f t="shared" si="0"/>
        <v>1822</v>
      </c>
      <c r="Q70" s="26">
        <f t="shared" si="0"/>
        <v>4301</v>
      </c>
      <c r="R70" s="21">
        <v>0</v>
      </c>
      <c r="S70" s="21">
        <v>0</v>
      </c>
      <c r="T70" s="27">
        <v>4.8582600000000005</v>
      </c>
      <c r="U70" s="21" t="s">
        <v>106</v>
      </c>
      <c r="V70" s="25" t="s">
        <v>113</v>
      </c>
      <c r="W70" s="34">
        <v>6.7</v>
      </c>
      <c r="X70" s="28">
        <v>6.7</v>
      </c>
      <c r="Y70" s="20"/>
    </row>
    <row r="71" spans="1:25" ht="30" customHeight="1">
      <c r="A71" s="21">
        <v>62</v>
      </c>
      <c r="B71" s="31">
        <v>31302</v>
      </c>
      <c r="C71" s="23">
        <v>15414</v>
      </c>
      <c r="D71" s="32" t="s">
        <v>114</v>
      </c>
      <c r="E71" s="25" t="s">
        <v>112</v>
      </c>
      <c r="F71" s="21">
        <v>2575</v>
      </c>
      <c r="G71" s="26">
        <v>2703.75</v>
      </c>
      <c r="H71" s="21">
        <v>358</v>
      </c>
      <c r="I71" s="26">
        <v>590</v>
      </c>
      <c r="J71" s="21">
        <v>35</v>
      </c>
      <c r="K71" s="26">
        <v>1045</v>
      </c>
      <c r="L71" s="21">
        <v>18</v>
      </c>
      <c r="M71" s="26">
        <v>289</v>
      </c>
      <c r="N71" s="21">
        <v>0</v>
      </c>
      <c r="O71" s="26">
        <v>0</v>
      </c>
      <c r="P71" s="21">
        <f t="shared" si="0"/>
        <v>2986</v>
      </c>
      <c r="Q71" s="26">
        <f t="shared" si="0"/>
        <v>4627.75</v>
      </c>
      <c r="R71" s="21">
        <v>0</v>
      </c>
      <c r="S71" s="21">
        <v>0</v>
      </c>
      <c r="T71" s="27">
        <v>5.6679700000000004</v>
      </c>
      <c r="U71" s="21" t="s">
        <v>106</v>
      </c>
      <c r="V71" s="25" t="s">
        <v>31</v>
      </c>
      <c r="W71" s="34">
        <v>6.7</v>
      </c>
      <c r="X71" s="28">
        <v>6.7</v>
      </c>
      <c r="Y71" s="20"/>
    </row>
    <row r="72" spans="1:25" ht="30" customHeight="1">
      <c r="A72" s="21">
        <v>63</v>
      </c>
      <c r="B72" s="31">
        <v>106801</v>
      </c>
      <c r="C72" s="23">
        <v>15414</v>
      </c>
      <c r="D72" s="32" t="s">
        <v>115</v>
      </c>
      <c r="E72" s="25" t="s">
        <v>112</v>
      </c>
      <c r="F72" s="21">
        <v>5545</v>
      </c>
      <c r="G72" s="26">
        <v>6062</v>
      </c>
      <c r="H72" s="21">
        <v>760</v>
      </c>
      <c r="I72" s="26">
        <v>1272</v>
      </c>
      <c r="J72" s="21">
        <v>43</v>
      </c>
      <c r="K72" s="26">
        <v>1768</v>
      </c>
      <c r="L72" s="21">
        <v>1</v>
      </c>
      <c r="M72" s="26">
        <v>21</v>
      </c>
      <c r="N72" s="21">
        <v>1</v>
      </c>
      <c r="O72" s="26">
        <v>85</v>
      </c>
      <c r="P72" s="21">
        <f t="shared" si="0"/>
        <v>6350</v>
      </c>
      <c r="Q72" s="26">
        <f t="shared" si="0"/>
        <v>9208</v>
      </c>
      <c r="R72" s="21">
        <v>0</v>
      </c>
      <c r="S72" s="21">
        <v>0</v>
      </c>
      <c r="T72" s="27">
        <v>5.6679700000000004</v>
      </c>
      <c r="U72" s="21" t="s">
        <v>106</v>
      </c>
      <c r="V72" s="25" t="s">
        <v>29</v>
      </c>
      <c r="W72" s="27">
        <v>4.9516129032258061</v>
      </c>
      <c r="X72" s="28">
        <v>4.9516129032258061</v>
      </c>
      <c r="Y72" s="20"/>
    </row>
    <row r="73" spans="1:25" ht="30" customHeight="1">
      <c r="A73" s="21">
        <v>64</v>
      </c>
      <c r="B73" s="31">
        <v>106804</v>
      </c>
      <c r="C73" s="23">
        <v>15414</v>
      </c>
      <c r="D73" s="32" t="s">
        <v>116</v>
      </c>
      <c r="E73" s="25" t="s">
        <v>112</v>
      </c>
      <c r="F73" s="21">
        <v>7771</v>
      </c>
      <c r="G73" s="26">
        <v>8159.55</v>
      </c>
      <c r="H73" s="21">
        <v>294</v>
      </c>
      <c r="I73" s="26">
        <v>393.96000000000004</v>
      </c>
      <c r="J73" s="21">
        <v>39</v>
      </c>
      <c r="K73" s="26">
        <v>1131</v>
      </c>
      <c r="L73" s="21">
        <v>2</v>
      </c>
      <c r="M73" s="26">
        <v>32</v>
      </c>
      <c r="N73" s="21">
        <v>3</v>
      </c>
      <c r="O73" s="26">
        <v>595.48999999999978</v>
      </c>
      <c r="P73" s="21">
        <f t="shared" si="0"/>
        <v>8109</v>
      </c>
      <c r="Q73" s="26">
        <f t="shared" si="0"/>
        <v>10312</v>
      </c>
      <c r="R73" s="21">
        <v>0</v>
      </c>
      <c r="S73" s="21">
        <v>0</v>
      </c>
      <c r="T73" s="27">
        <v>4.6963179999999998</v>
      </c>
      <c r="U73" s="21" t="s">
        <v>106</v>
      </c>
      <c r="V73" s="25" t="s">
        <v>29</v>
      </c>
      <c r="W73" s="27">
        <v>4.9516129032258061</v>
      </c>
      <c r="X73" s="28">
        <v>4.9516129032258061</v>
      </c>
      <c r="Y73" s="20"/>
    </row>
    <row r="74" spans="1:25" ht="30" customHeight="1">
      <c r="A74" s="21">
        <v>65</v>
      </c>
      <c r="B74" s="31">
        <v>40402</v>
      </c>
      <c r="C74" s="23">
        <v>15416</v>
      </c>
      <c r="D74" s="32" t="s">
        <v>117</v>
      </c>
      <c r="E74" s="25" t="s">
        <v>118</v>
      </c>
      <c r="F74" s="21">
        <v>8897</v>
      </c>
      <c r="G74" s="26">
        <v>9341.85</v>
      </c>
      <c r="H74" s="21">
        <v>402</v>
      </c>
      <c r="I74" s="26">
        <v>538.68000000000006</v>
      </c>
      <c r="J74" s="21">
        <v>84</v>
      </c>
      <c r="K74" s="26">
        <v>2436</v>
      </c>
      <c r="L74" s="21">
        <v>23</v>
      </c>
      <c r="M74" s="26">
        <v>368</v>
      </c>
      <c r="N74" s="21">
        <v>2</v>
      </c>
      <c r="O74" s="26">
        <v>339</v>
      </c>
      <c r="P74" s="21">
        <f t="shared" ref="P74:Q137" si="2">SUM(F74,H74,J74,L74,N74)</f>
        <v>9408</v>
      </c>
      <c r="Q74" s="26">
        <f t="shared" si="2"/>
        <v>13023.53</v>
      </c>
      <c r="R74" s="21">
        <v>0</v>
      </c>
      <c r="S74" s="21">
        <v>0</v>
      </c>
      <c r="T74" s="27">
        <v>4.3562397999999991</v>
      </c>
      <c r="U74" s="21" t="s">
        <v>106</v>
      </c>
      <c r="V74" s="25" t="s">
        <v>31</v>
      </c>
      <c r="W74" s="34">
        <v>6.7</v>
      </c>
      <c r="X74" s="28">
        <v>6.7</v>
      </c>
      <c r="Y74" s="20"/>
    </row>
    <row r="75" spans="1:25" ht="30" customHeight="1">
      <c r="A75" s="21">
        <v>66</v>
      </c>
      <c r="B75" s="31">
        <v>40404</v>
      </c>
      <c r="C75" s="23">
        <v>15416</v>
      </c>
      <c r="D75" s="32" t="s">
        <v>119</v>
      </c>
      <c r="E75" s="25" t="s">
        <v>118</v>
      </c>
      <c r="F75" s="21">
        <v>7490</v>
      </c>
      <c r="G75" s="26">
        <v>7878</v>
      </c>
      <c r="H75" s="21">
        <v>199</v>
      </c>
      <c r="I75" s="26">
        <v>794</v>
      </c>
      <c r="J75" s="21">
        <v>60</v>
      </c>
      <c r="K75" s="26">
        <v>2140</v>
      </c>
      <c r="L75" s="21">
        <v>4</v>
      </c>
      <c r="M75" s="26">
        <v>94</v>
      </c>
      <c r="N75" s="21">
        <v>0</v>
      </c>
      <c r="O75" s="26">
        <v>0</v>
      </c>
      <c r="P75" s="21">
        <f t="shared" si="2"/>
        <v>7753</v>
      </c>
      <c r="Q75" s="26">
        <f t="shared" si="2"/>
        <v>10906</v>
      </c>
      <c r="R75" s="21">
        <v>0</v>
      </c>
      <c r="S75" s="21">
        <v>0</v>
      </c>
      <c r="T75" s="27">
        <v>5.1335613999999996</v>
      </c>
      <c r="U75" s="21" t="s">
        <v>106</v>
      </c>
      <c r="V75" s="25" t="s">
        <v>31</v>
      </c>
      <c r="W75" s="34">
        <v>6.7</v>
      </c>
      <c r="X75" s="28">
        <v>6.7</v>
      </c>
      <c r="Y75" s="20"/>
    </row>
    <row r="76" spans="1:25" ht="30" customHeight="1">
      <c r="A76" s="21">
        <v>67</v>
      </c>
      <c r="B76" s="31">
        <v>40405</v>
      </c>
      <c r="C76" s="23">
        <v>15416</v>
      </c>
      <c r="D76" s="32" t="s">
        <v>120</v>
      </c>
      <c r="E76" s="25" t="s">
        <v>118</v>
      </c>
      <c r="F76" s="21">
        <v>8158</v>
      </c>
      <c r="G76" s="26">
        <v>8565.9</v>
      </c>
      <c r="H76" s="21">
        <v>924</v>
      </c>
      <c r="I76" s="26">
        <v>1238.1600000000001</v>
      </c>
      <c r="J76" s="21">
        <v>66</v>
      </c>
      <c r="K76" s="26">
        <v>2114</v>
      </c>
      <c r="L76" s="21">
        <v>7</v>
      </c>
      <c r="M76" s="26">
        <v>112</v>
      </c>
      <c r="N76" s="21">
        <v>7</v>
      </c>
      <c r="O76" s="26">
        <v>1257.9400000000005</v>
      </c>
      <c r="P76" s="21">
        <f t="shared" si="2"/>
        <v>9162</v>
      </c>
      <c r="Q76" s="26">
        <f t="shared" si="2"/>
        <v>13288</v>
      </c>
      <c r="R76" s="21">
        <v>0</v>
      </c>
      <c r="S76" s="21">
        <v>0</v>
      </c>
      <c r="T76" s="27">
        <v>4.1379000000000001</v>
      </c>
      <c r="U76" s="21" t="s">
        <v>106</v>
      </c>
      <c r="V76" s="25" t="s">
        <v>29</v>
      </c>
      <c r="W76" s="34">
        <v>6.7</v>
      </c>
      <c r="X76" s="28">
        <v>6.7</v>
      </c>
      <c r="Y76" s="20"/>
    </row>
    <row r="77" spans="1:25" ht="30" customHeight="1">
      <c r="A77" s="21">
        <v>68</v>
      </c>
      <c r="B77" s="31">
        <v>40403</v>
      </c>
      <c r="C77" s="23">
        <v>15416</v>
      </c>
      <c r="D77" s="32" t="s">
        <v>121</v>
      </c>
      <c r="E77" s="25" t="s">
        <v>118</v>
      </c>
      <c r="F77" s="21">
        <v>7598</v>
      </c>
      <c r="G77" s="26">
        <v>7578</v>
      </c>
      <c r="H77" s="21">
        <v>879</v>
      </c>
      <c r="I77" s="26">
        <v>978</v>
      </c>
      <c r="J77" s="21">
        <v>68</v>
      </c>
      <c r="K77" s="26">
        <v>1572</v>
      </c>
      <c r="L77" s="21">
        <v>34</v>
      </c>
      <c r="M77" s="26">
        <v>544</v>
      </c>
      <c r="N77" s="21">
        <v>0</v>
      </c>
      <c r="O77" s="26">
        <v>0</v>
      </c>
      <c r="P77" s="21">
        <f t="shared" si="2"/>
        <v>8579</v>
      </c>
      <c r="Q77" s="26">
        <f t="shared" si="2"/>
        <v>10672</v>
      </c>
      <c r="R77" s="21">
        <v>0</v>
      </c>
      <c r="S77" s="21">
        <v>0</v>
      </c>
      <c r="T77" s="27">
        <v>4.8582600000000005</v>
      </c>
      <c r="U77" s="21" t="s">
        <v>106</v>
      </c>
      <c r="V77" s="25" t="s">
        <v>29</v>
      </c>
      <c r="W77" s="34">
        <v>6.7</v>
      </c>
      <c r="X77" s="28">
        <v>6.7</v>
      </c>
      <c r="Y77" s="20"/>
    </row>
    <row r="78" spans="1:25" ht="30" customHeight="1">
      <c r="A78" s="21">
        <v>69</v>
      </c>
      <c r="B78" s="31">
        <v>62604</v>
      </c>
      <c r="C78" s="23">
        <v>15419</v>
      </c>
      <c r="D78" s="32" t="s">
        <v>122</v>
      </c>
      <c r="E78" s="25" t="s">
        <v>123</v>
      </c>
      <c r="F78" s="21">
        <v>13622</v>
      </c>
      <c r="G78" s="26">
        <v>14303.1</v>
      </c>
      <c r="H78" s="21">
        <v>1233</v>
      </c>
      <c r="I78" s="26">
        <v>1652.22</v>
      </c>
      <c r="J78" s="21">
        <v>55</v>
      </c>
      <c r="K78" s="26">
        <v>1595</v>
      </c>
      <c r="L78" s="21">
        <v>10</v>
      </c>
      <c r="M78" s="26">
        <v>160</v>
      </c>
      <c r="N78" s="21">
        <v>5</v>
      </c>
      <c r="O78" s="26">
        <v>1337.6800000000003</v>
      </c>
      <c r="P78" s="21">
        <f t="shared" si="2"/>
        <v>14925</v>
      </c>
      <c r="Q78" s="26">
        <f t="shared" si="2"/>
        <v>19048</v>
      </c>
      <c r="R78" s="21">
        <v>0</v>
      </c>
      <c r="S78" s="21">
        <v>0</v>
      </c>
      <c r="T78" s="27">
        <v>6.4776800000000003</v>
      </c>
      <c r="U78" s="21" t="s">
        <v>106</v>
      </c>
      <c r="V78" s="25" t="s">
        <v>29</v>
      </c>
      <c r="W78" s="34">
        <v>6.7</v>
      </c>
      <c r="X78" s="28">
        <v>6.7</v>
      </c>
      <c r="Y78" s="20"/>
    </row>
    <row r="79" spans="1:25" ht="30" customHeight="1">
      <c r="A79" s="21">
        <v>70</v>
      </c>
      <c r="B79" s="31">
        <v>62605</v>
      </c>
      <c r="C79" s="23">
        <v>15419</v>
      </c>
      <c r="D79" s="32" t="s">
        <v>124</v>
      </c>
      <c r="E79" s="25" t="s">
        <v>123</v>
      </c>
      <c r="F79" s="21">
        <v>8405</v>
      </c>
      <c r="G79" s="26">
        <v>9825</v>
      </c>
      <c r="H79" s="21">
        <v>618</v>
      </c>
      <c r="I79" s="26">
        <v>2028</v>
      </c>
      <c r="J79" s="21">
        <v>74</v>
      </c>
      <c r="K79" s="26">
        <v>3346</v>
      </c>
      <c r="L79" s="21">
        <v>85</v>
      </c>
      <c r="M79" s="26">
        <v>1578</v>
      </c>
      <c r="N79" s="21">
        <v>0</v>
      </c>
      <c r="O79" s="26">
        <v>0</v>
      </c>
      <c r="P79" s="21">
        <f t="shared" si="2"/>
        <v>9182</v>
      </c>
      <c r="Q79" s="26">
        <f t="shared" si="2"/>
        <v>16777</v>
      </c>
      <c r="R79" s="21">
        <v>0</v>
      </c>
      <c r="S79" s="21">
        <v>0</v>
      </c>
      <c r="T79" s="27">
        <v>2.5862069999999999</v>
      </c>
      <c r="U79" s="21" t="s">
        <v>106</v>
      </c>
      <c r="V79" s="25" t="s">
        <v>31</v>
      </c>
      <c r="W79" s="34">
        <v>6.7</v>
      </c>
      <c r="X79" s="28">
        <v>6.7</v>
      </c>
      <c r="Y79" s="20"/>
    </row>
    <row r="80" spans="1:25" ht="30" customHeight="1">
      <c r="A80" s="21">
        <v>71</v>
      </c>
      <c r="B80" s="31">
        <v>62608</v>
      </c>
      <c r="C80" s="23">
        <v>15419</v>
      </c>
      <c r="D80" s="32" t="s">
        <v>125</v>
      </c>
      <c r="E80" s="25" t="s">
        <v>123</v>
      </c>
      <c r="F80" s="21">
        <v>9374</v>
      </c>
      <c r="G80" s="26">
        <v>10843</v>
      </c>
      <c r="H80" s="21">
        <v>677</v>
      </c>
      <c r="I80" s="26">
        <v>1907</v>
      </c>
      <c r="J80" s="21">
        <v>50</v>
      </c>
      <c r="K80" s="26">
        <v>2050</v>
      </c>
      <c r="L80" s="21">
        <v>1</v>
      </c>
      <c r="M80" s="26">
        <v>16</v>
      </c>
      <c r="N80" s="21">
        <v>1</v>
      </c>
      <c r="O80" s="26">
        <v>25</v>
      </c>
      <c r="P80" s="21">
        <f t="shared" si="2"/>
        <v>10103</v>
      </c>
      <c r="Q80" s="26">
        <f t="shared" si="2"/>
        <v>14841</v>
      </c>
      <c r="R80" s="21">
        <v>0</v>
      </c>
      <c r="S80" s="21">
        <v>0</v>
      </c>
      <c r="T80" s="27">
        <v>4.9230368000000002</v>
      </c>
      <c r="U80" s="21" t="s">
        <v>106</v>
      </c>
      <c r="V80" s="25" t="s">
        <v>31</v>
      </c>
      <c r="W80" s="34">
        <v>6.7</v>
      </c>
      <c r="X80" s="28">
        <v>6.7</v>
      </c>
      <c r="Y80" s="20"/>
    </row>
    <row r="81" spans="1:25" ht="30" customHeight="1">
      <c r="A81" s="21">
        <v>72</v>
      </c>
      <c r="B81" s="31">
        <v>12301</v>
      </c>
      <c r="C81" s="23">
        <v>15422</v>
      </c>
      <c r="D81" s="32" t="s">
        <v>126</v>
      </c>
      <c r="E81" s="25" t="s">
        <v>127</v>
      </c>
      <c r="F81" s="21">
        <v>7924</v>
      </c>
      <c r="G81" s="26">
        <v>10320</v>
      </c>
      <c r="H81" s="21">
        <v>552</v>
      </c>
      <c r="I81" s="26">
        <v>1740</v>
      </c>
      <c r="J81" s="21">
        <v>77</v>
      </c>
      <c r="K81" s="26">
        <v>2233</v>
      </c>
      <c r="L81" s="21">
        <v>157</v>
      </c>
      <c r="M81" s="26">
        <v>2812</v>
      </c>
      <c r="N81" s="21">
        <v>1</v>
      </c>
      <c r="O81" s="26">
        <v>26</v>
      </c>
      <c r="P81" s="21">
        <f t="shared" si="2"/>
        <v>8711</v>
      </c>
      <c r="Q81" s="26">
        <f t="shared" si="2"/>
        <v>17131</v>
      </c>
      <c r="R81" s="21">
        <v>0</v>
      </c>
      <c r="S81" s="21">
        <v>0</v>
      </c>
      <c r="T81" s="27">
        <v>4.534376</v>
      </c>
      <c r="U81" s="21" t="s">
        <v>106</v>
      </c>
      <c r="V81" s="25" t="s">
        <v>29</v>
      </c>
      <c r="W81" s="27">
        <v>4.9516129032258061</v>
      </c>
      <c r="X81" s="28">
        <v>4.9516129032258061</v>
      </c>
      <c r="Y81" s="20"/>
    </row>
    <row r="82" spans="1:25" ht="30" customHeight="1">
      <c r="A82" s="21">
        <v>73</v>
      </c>
      <c r="B82" s="31">
        <v>12309</v>
      </c>
      <c r="C82" s="23">
        <v>15422</v>
      </c>
      <c r="D82" s="32" t="s">
        <v>128</v>
      </c>
      <c r="E82" s="25" t="s">
        <v>127</v>
      </c>
      <c r="F82" s="21">
        <v>5398</v>
      </c>
      <c r="G82" s="26">
        <v>6668</v>
      </c>
      <c r="H82" s="21">
        <v>220</v>
      </c>
      <c r="I82" s="26">
        <v>525</v>
      </c>
      <c r="J82" s="21">
        <v>65</v>
      </c>
      <c r="K82" s="26">
        <v>1885</v>
      </c>
      <c r="L82" s="21">
        <v>183</v>
      </c>
      <c r="M82" s="26">
        <v>2928</v>
      </c>
      <c r="N82" s="21">
        <v>0</v>
      </c>
      <c r="O82" s="26">
        <v>0</v>
      </c>
      <c r="P82" s="21">
        <f t="shared" si="2"/>
        <v>5866</v>
      </c>
      <c r="Q82" s="26">
        <f t="shared" si="2"/>
        <v>12006</v>
      </c>
      <c r="R82" s="21">
        <v>0</v>
      </c>
      <c r="S82" s="21">
        <v>0</v>
      </c>
      <c r="T82" s="27">
        <v>2.5862069999999999</v>
      </c>
      <c r="U82" s="21" t="s">
        <v>106</v>
      </c>
      <c r="V82" s="25" t="s">
        <v>31</v>
      </c>
      <c r="W82" s="34">
        <v>6.7</v>
      </c>
      <c r="X82" s="28">
        <v>6.7</v>
      </c>
      <c r="Y82" s="20"/>
    </row>
    <row r="83" spans="1:25" ht="30" customHeight="1">
      <c r="A83" s="21">
        <v>74</v>
      </c>
      <c r="B83" s="31">
        <v>12316</v>
      </c>
      <c r="C83" s="23">
        <v>15422</v>
      </c>
      <c r="D83" s="32" t="s">
        <v>129</v>
      </c>
      <c r="E83" s="25" t="s">
        <v>127</v>
      </c>
      <c r="F83" s="21">
        <v>2256</v>
      </c>
      <c r="G83" s="26">
        <v>2380</v>
      </c>
      <c r="H83" s="21">
        <v>232</v>
      </c>
      <c r="I83" s="26">
        <v>653</v>
      </c>
      <c r="J83" s="21">
        <v>37</v>
      </c>
      <c r="K83" s="26">
        <v>1073</v>
      </c>
      <c r="L83" s="21">
        <v>134</v>
      </c>
      <c r="M83" s="26">
        <v>2144</v>
      </c>
      <c r="N83" s="21">
        <v>0</v>
      </c>
      <c r="O83" s="26">
        <v>0</v>
      </c>
      <c r="P83" s="21">
        <f t="shared" si="2"/>
        <v>2659</v>
      </c>
      <c r="Q83" s="26">
        <f t="shared" si="2"/>
        <v>6250</v>
      </c>
      <c r="R83" s="21">
        <v>0</v>
      </c>
      <c r="S83" s="21">
        <v>0</v>
      </c>
      <c r="T83" s="27">
        <v>5.5060280000000006</v>
      </c>
      <c r="U83" s="21" t="s">
        <v>106</v>
      </c>
      <c r="V83" s="25" t="s">
        <v>130</v>
      </c>
      <c r="W83" s="27">
        <v>4.9516129032258061</v>
      </c>
      <c r="X83" s="28">
        <v>4.9516129032258061</v>
      </c>
      <c r="Y83" s="20"/>
    </row>
    <row r="84" spans="1:25" ht="30" customHeight="1">
      <c r="A84" s="21">
        <v>75</v>
      </c>
      <c r="B84" s="31">
        <v>12322</v>
      </c>
      <c r="C84" s="23">
        <v>15422</v>
      </c>
      <c r="D84" s="32" t="s">
        <v>131</v>
      </c>
      <c r="E84" s="25" t="s">
        <v>127</v>
      </c>
      <c r="F84" s="21">
        <v>3744</v>
      </c>
      <c r="G84" s="26">
        <v>3931.2000000000003</v>
      </c>
      <c r="H84" s="21">
        <v>156</v>
      </c>
      <c r="I84" s="26">
        <v>309</v>
      </c>
      <c r="J84" s="21">
        <v>45</v>
      </c>
      <c r="K84" s="26">
        <v>1405</v>
      </c>
      <c r="L84" s="21">
        <v>170</v>
      </c>
      <c r="M84" s="26">
        <v>2720</v>
      </c>
      <c r="N84" s="21">
        <v>1</v>
      </c>
      <c r="O84" s="26">
        <v>86.799999999999272</v>
      </c>
      <c r="P84" s="21">
        <f t="shared" si="2"/>
        <v>4116</v>
      </c>
      <c r="Q84" s="26">
        <f t="shared" si="2"/>
        <v>8452</v>
      </c>
      <c r="R84" s="21">
        <v>0</v>
      </c>
      <c r="S84" s="21">
        <v>0</v>
      </c>
      <c r="T84" s="27">
        <v>6.4776800000000003</v>
      </c>
      <c r="U84" s="21" t="s">
        <v>106</v>
      </c>
      <c r="V84" s="25" t="s">
        <v>29</v>
      </c>
      <c r="W84" s="27">
        <v>4.9516129032258061</v>
      </c>
      <c r="X84" s="28">
        <v>4.9516129032258061</v>
      </c>
      <c r="Y84" s="20"/>
    </row>
    <row r="85" spans="1:25" ht="30" customHeight="1">
      <c r="A85" s="21">
        <v>76</v>
      </c>
      <c r="B85" s="31">
        <v>12323</v>
      </c>
      <c r="C85" s="23">
        <v>15422</v>
      </c>
      <c r="D85" s="32" t="s">
        <v>132</v>
      </c>
      <c r="E85" s="25" t="s">
        <v>127</v>
      </c>
      <c r="F85" s="21">
        <v>6</v>
      </c>
      <c r="G85" s="26">
        <v>1194</v>
      </c>
      <c r="H85" s="21">
        <v>0</v>
      </c>
      <c r="I85" s="26">
        <v>0</v>
      </c>
      <c r="J85" s="21">
        <v>0</v>
      </c>
      <c r="K85" s="26">
        <v>0</v>
      </c>
      <c r="L85" s="21">
        <v>0</v>
      </c>
      <c r="M85" s="26">
        <v>0</v>
      </c>
      <c r="N85" s="21">
        <v>0</v>
      </c>
      <c r="O85" s="26">
        <v>1194</v>
      </c>
      <c r="P85" s="21">
        <f t="shared" si="2"/>
        <v>6</v>
      </c>
      <c r="Q85" s="26">
        <f t="shared" si="2"/>
        <v>2388</v>
      </c>
      <c r="R85" s="21">
        <v>0</v>
      </c>
      <c r="S85" s="21">
        <v>0</v>
      </c>
      <c r="T85" s="27">
        <v>5.1821440000000001</v>
      </c>
      <c r="U85" s="21" t="s">
        <v>106</v>
      </c>
      <c r="V85" s="25" t="s">
        <v>31</v>
      </c>
      <c r="W85" s="27">
        <v>4.9516129032258061</v>
      </c>
      <c r="X85" s="28">
        <v>4.9516129032258061</v>
      </c>
      <c r="Y85" s="20"/>
    </row>
    <row r="86" spans="1:25" ht="30" customHeight="1">
      <c r="A86" s="21">
        <v>77</v>
      </c>
      <c r="B86" s="31">
        <v>28510</v>
      </c>
      <c r="C86" s="23">
        <v>15422</v>
      </c>
      <c r="D86" s="32" t="s">
        <v>133</v>
      </c>
      <c r="E86" s="25" t="s">
        <v>127</v>
      </c>
      <c r="F86" s="21">
        <v>2197</v>
      </c>
      <c r="G86" s="26">
        <v>2306.85</v>
      </c>
      <c r="H86" s="21">
        <v>21</v>
      </c>
      <c r="I86" s="26">
        <v>52</v>
      </c>
      <c r="J86" s="21">
        <v>35</v>
      </c>
      <c r="K86" s="26">
        <v>1015</v>
      </c>
      <c r="L86" s="21">
        <v>138</v>
      </c>
      <c r="M86" s="26">
        <v>2208</v>
      </c>
      <c r="N86" s="21">
        <v>0</v>
      </c>
      <c r="O86" s="26">
        <v>0.1499999999996362</v>
      </c>
      <c r="P86" s="21">
        <f t="shared" si="2"/>
        <v>2391</v>
      </c>
      <c r="Q86" s="26">
        <f t="shared" si="2"/>
        <v>5582</v>
      </c>
      <c r="R86" s="21">
        <v>0</v>
      </c>
      <c r="S86" s="21">
        <v>0</v>
      </c>
      <c r="T86" s="27">
        <v>6.1537960000000007</v>
      </c>
      <c r="U86" s="21" t="s">
        <v>106</v>
      </c>
      <c r="V86" s="25" t="s">
        <v>31</v>
      </c>
      <c r="W86" s="27">
        <v>4.9516129032258061</v>
      </c>
      <c r="X86" s="28">
        <v>4.9516129032258061</v>
      </c>
      <c r="Y86" s="20"/>
    </row>
    <row r="87" spans="1:25" ht="30" customHeight="1">
      <c r="A87" s="21">
        <v>78</v>
      </c>
      <c r="B87" s="31">
        <v>1202</v>
      </c>
      <c r="C87" s="23">
        <v>15426</v>
      </c>
      <c r="D87" s="32" t="s">
        <v>134</v>
      </c>
      <c r="E87" s="25" t="s">
        <v>135</v>
      </c>
      <c r="F87" s="21">
        <v>5028</v>
      </c>
      <c r="G87" s="26">
        <v>5279.4000000000005</v>
      </c>
      <c r="H87" s="21">
        <v>126</v>
      </c>
      <c r="I87" s="26">
        <v>767</v>
      </c>
      <c r="J87" s="21">
        <v>49</v>
      </c>
      <c r="K87" s="26">
        <v>1421</v>
      </c>
      <c r="L87" s="21">
        <v>168</v>
      </c>
      <c r="M87" s="26">
        <v>2688</v>
      </c>
      <c r="N87" s="21">
        <v>0</v>
      </c>
      <c r="O87" s="26">
        <v>-0.40000000000145519</v>
      </c>
      <c r="P87" s="21">
        <f t="shared" si="2"/>
        <v>5371</v>
      </c>
      <c r="Q87" s="26">
        <f t="shared" si="2"/>
        <v>10155</v>
      </c>
      <c r="R87" s="21">
        <v>0</v>
      </c>
      <c r="S87" s="21">
        <v>0</v>
      </c>
      <c r="T87" s="27">
        <v>4.7449006000000002</v>
      </c>
      <c r="U87" s="21" t="s">
        <v>106</v>
      </c>
      <c r="V87" s="25" t="s">
        <v>29</v>
      </c>
      <c r="W87" s="27">
        <v>4.9516129032258061</v>
      </c>
      <c r="X87" s="28">
        <v>4.9516129032258061</v>
      </c>
      <c r="Y87" s="20"/>
    </row>
    <row r="88" spans="1:25" ht="30" customHeight="1">
      <c r="A88" s="21">
        <v>79</v>
      </c>
      <c r="B88" s="31">
        <v>1213</v>
      </c>
      <c r="C88" s="23">
        <v>15426</v>
      </c>
      <c r="D88" s="32" t="s">
        <v>136</v>
      </c>
      <c r="E88" s="25" t="s">
        <v>135</v>
      </c>
      <c r="F88" s="21">
        <v>3301</v>
      </c>
      <c r="G88" s="26">
        <v>3476</v>
      </c>
      <c r="H88" s="21">
        <v>126</v>
      </c>
      <c r="I88" s="26">
        <v>669</v>
      </c>
      <c r="J88" s="21">
        <v>39</v>
      </c>
      <c r="K88" s="26">
        <v>1131</v>
      </c>
      <c r="L88" s="21">
        <v>137</v>
      </c>
      <c r="M88" s="26">
        <v>2192</v>
      </c>
      <c r="N88" s="21">
        <v>0</v>
      </c>
      <c r="O88" s="26">
        <v>0</v>
      </c>
      <c r="P88" s="21">
        <f t="shared" si="2"/>
        <v>3603</v>
      </c>
      <c r="Q88" s="26">
        <f t="shared" si="2"/>
        <v>7468</v>
      </c>
      <c r="R88" s="21">
        <v>0</v>
      </c>
      <c r="S88" s="21">
        <v>0</v>
      </c>
      <c r="T88" s="27">
        <v>4.2104920000000003</v>
      </c>
      <c r="U88" s="21" t="s">
        <v>106</v>
      </c>
      <c r="V88" s="25" t="s">
        <v>29</v>
      </c>
      <c r="W88" s="27">
        <v>4.9516129032258061</v>
      </c>
      <c r="X88" s="28">
        <v>4.9516129032258061</v>
      </c>
      <c r="Y88" s="20"/>
    </row>
    <row r="89" spans="1:25" ht="30" customHeight="1">
      <c r="A89" s="21">
        <v>80</v>
      </c>
      <c r="B89" s="31">
        <v>1201</v>
      </c>
      <c r="C89" s="23">
        <v>15428</v>
      </c>
      <c r="D89" s="32" t="s">
        <v>137</v>
      </c>
      <c r="E89" s="25" t="s">
        <v>138</v>
      </c>
      <c r="F89" s="21">
        <v>3014</v>
      </c>
      <c r="G89" s="26">
        <v>3429</v>
      </c>
      <c r="H89" s="21">
        <v>420</v>
      </c>
      <c r="I89" s="26">
        <v>1063</v>
      </c>
      <c r="J89" s="21">
        <v>45</v>
      </c>
      <c r="K89" s="26">
        <v>1305</v>
      </c>
      <c r="L89" s="21">
        <v>99</v>
      </c>
      <c r="M89" s="26">
        <v>1584</v>
      </c>
      <c r="N89" s="21">
        <v>0</v>
      </c>
      <c r="O89" s="26">
        <v>0</v>
      </c>
      <c r="P89" s="21">
        <f t="shared" si="2"/>
        <v>3578</v>
      </c>
      <c r="Q89" s="26">
        <f t="shared" si="2"/>
        <v>7381</v>
      </c>
      <c r="R89" s="21">
        <v>0</v>
      </c>
      <c r="S89" s="21">
        <v>0</v>
      </c>
      <c r="T89" s="27">
        <v>4.1457151999999997</v>
      </c>
      <c r="U89" s="21" t="s">
        <v>106</v>
      </c>
      <c r="V89" s="25" t="s">
        <v>29</v>
      </c>
      <c r="W89" s="34">
        <v>6.7</v>
      </c>
      <c r="X89" s="28">
        <v>6.7</v>
      </c>
      <c r="Y89" s="20"/>
    </row>
    <row r="90" spans="1:25" ht="30" customHeight="1">
      <c r="A90" s="21">
        <v>81</v>
      </c>
      <c r="B90" s="31">
        <v>1207</v>
      </c>
      <c r="C90" s="23">
        <v>15426</v>
      </c>
      <c r="D90" s="32" t="s">
        <v>139</v>
      </c>
      <c r="E90" s="25" t="s">
        <v>135</v>
      </c>
      <c r="F90" s="21">
        <v>999</v>
      </c>
      <c r="G90" s="26">
        <v>949</v>
      </c>
      <c r="H90" s="21">
        <v>43</v>
      </c>
      <c r="I90" s="26">
        <v>57.620000000000005</v>
      </c>
      <c r="J90" s="21">
        <v>33</v>
      </c>
      <c r="K90" s="26">
        <v>757</v>
      </c>
      <c r="L90" s="21">
        <v>41</v>
      </c>
      <c r="M90" s="26">
        <v>355</v>
      </c>
      <c r="N90" s="21">
        <v>0</v>
      </c>
      <c r="O90" s="26">
        <v>0.38000000000010914</v>
      </c>
      <c r="P90" s="21">
        <f t="shared" si="2"/>
        <v>1116</v>
      </c>
      <c r="Q90" s="26">
        <f t="shared" si="2"/>
        <v>2119</v>
      </c>
      <c r="R90" s="21">
        <v>0</v>
      </c>
      <c r="S90" s="21">
        <v>0</v>
      </c>
      <c r="T90" s="27">
        <v>3.724666</v>
      </c>
      <c r="U90" s="21" t="s">
        <v>106</v>
      </c>
      <c r="V90" s="25" t="s">
        <v>29</v>
      </c>
      <c r="W90" s="34">
        <v>6.7</v>
      </c>
      <c r="X90" s="28">
        <v>6.7</v>
      </c>
      <c r="Y90" s="20"/>
    </row>
    <row r="91" spans="1:25" ht="30" customHeight="1">
      <c r="A91" s="21">
        <v>82</v>
      </c>
      <c r="B91" s="31">
        <v>1212</v>
      </c>
      <c r="C91" s="23">
        <v>15428</v>
      </c>
      <c r="D91" s="32" t="s">
        <v>140</v>
      </c>
      <c r="E91" s="25" t="s">
        <v>138</v>
      </c>
      <c r="F91" s="21">
        <v>2450</v>
      </c>
      <c r="G91" s="26">
        <v>3693</v>
      </c>
      <c r="H91" s="21">
        <v>98</v>
      </c>
      <c r="I91" s="26">
        <v>296</v>
      </c>
      <c r="J91" s="21">
        <v>42</v>
      </c>
      <c r="K91" s="26">
        <v>1318</v>
      </c>
      <c r="L91" s="21">
        <v>158</v>
      </c>
      <c r="M91" s="26">
        <v>2528</v>
      </c>
      <c r="N91" s="21">
        <v>0</v>
      </c>
      <c r="O91" s="26">
        <v>0</v>
      </c>
      <c r="P91" s="21">
        <f t="shared" si="2"/>
        <v>2748</v>
      </c>
      <c r="Q91" s="26">
        <f t="shared" si="2"/>
        <v>7835</v>
      </c>
      <c r="R91" s="21">
        <v>0</v>
      </c>
      <c r="S91" s="21">
        <v>0</v>
      </c>
      <c r="T91" s="27">
        <v>6.4776800000000003</v>
      </c>
      <c r="U91" s="21" t="s">
        <v>106</v>
      </c>
      <c r="V91" s="25" t="s">
        <v>31</v>
      </c>
      <c r="W91" s="34">
        <v>6.7</v>
      </c>
      <c r="X91" s="28">
        <v>6.7</v>
      </c>
      <c r="Y91" s="20"/>
    </row>
    <row r="92" spans="1:25" ht="30" customHeight="1">
      <c r="A92" s="21">
        <v>83</v>
      </c>
      <c r="B92" s="31">
        <v>12303</v>
      </c>
      <c r="C92" s="23">
        <v>15422</v>
      </c>
      <c r="D92" s="32" t="s">
        <v>141</v>
      </c>
      <c r="E92" s="25" t="s">
        <v>127</v>
      </c>
      <c r="F92" s="21">
        <v>7920</v>
      </c>
      <c r="G92" s="26">
        <v>8333</v>
      </c>
      <c r="H92" s="21">
        <v>421</v>
      </c>
      <c r="I92" s="26">
        <v>1564</v>
      </c>
      <c r="J92" s="21">
        <v>69</v>
      </c>
      <c r="K92" s="26">
        <v>3001</v>
      </c>
      <c r="L92" s="21">
        <v>205</v>
      </c>
      <c r="M92" s="26">
        <v>3580</v>
      </c>
      <c r="N92" s="21">
        <v>0</v>
      </c>
      <c r="O92" s="26">
        <v>0</v>
      </c>
      <c r="P92" s="21">
        <f t="shared" si="2"/>
        <v>8615</v>
      </c>
      <c r="Q92" s="26">
        <f t="shared" si="2"/>
        <v>16478</v>
      </c>
      <c r="R92" s="21">
        <v>0</v>
      </c>
      <c r="S92" s="21">
        <v>0</v>
      </c>
      <c r="T92" s="27">
        <v>5.5708047999999994</v>
      </c>
      <c r="U92" s="21" t="s">
        <v>106</v>
      </c>
      <c r="V92" s="25" t="s">
        <v>29</v>
      </c>
      <c r="W92" s="27">
        <v>4.9516129032258061</v>
      </c>
      <c r="X92" s="28">
        <v>4.9516129032258061</v>
      </c>
      <c r="Y92" s="20"/>
    </row>
    <row r="93" spans="1:25" ht="30" customHeight="1">
      <c r="A93" s="21">
        <v>84</v>
      </c>
      <c r="B93" s="31">
        <v>12305</v>
      </c>
      <c r="C93" s="23">
        <v>15422</v>
      </c>
      <c r="D93" s="32" t="s">
        <v>142</v>
      </c>
      <c r="E93" s="25" t="s">
        <v>127</v>
      </c>
      <c r="F93" s="21">
        <v>5020</v>
      </c>
      <c r="G93" s="26">
        <v>7271</v>
      </c>
      <c r="H93" s="21">
        <v>516</v>
      </c>
      <c r="I93" s="26">
        <v>1591</v>
      </c>
      <c r="J93" s="21">
        <v>91</v>
      </c>
      <c r="K93" s="26">
        <v>3616</v>
      </c>
      <c r="L93" s="21">
        <v>152</v>
      </c>
      <c r="M93" s="26">
        <v>2432</v>
      </c>
      <c r="N93" s="21">
        <v>0</v>
      </c>
      <c r="O93" s="26">
        <v>0</v>
      </c>
      <c r="P93" s="21">
        <f t="shared" si="2"/>
        <v>5779</v>
      </c>
      <c r="Q93" s="26">
        <f t="shared" si="2"/>
        <v>14910</v>
      </c>
      <c r="R93" s="21">
        <v>0</v>
      </c>
      <c r="S93" s="21">
        <v>0</v>
      </c>
      <c r="T93" s="27">
        <v>3.5627240000000002</v>
      </c>
      <c r="U93" s="21" t="s">
        <v>106</v>
      </c>
      <c r="V93" s="25" t="s">
        <v>29</v>
      </c>
      <c r="W93" s="34">
        <v>6.7</v>
      </c>
      <c r="X93" s="28">
        <v>6.7</v>
      </c>
      <c r="Y93" s="20"/>
    </row>
    <row r="94" spans="1:25" ht="30" customHeight="1">
      <c r="A94" s="21">
        <v>85</v>
      </c>
      <c r="B94" s="31">
        <v>12311</v>
      </c>
      <c r="C94" s="23">
        <v>15428</v>
      </c>
      <c r="D94" s="32" t="s">
        <v>143</v>
      </c>
      <c r="E94" s="25" t="s">
        <v>138</v>
      </c>
      <c r="F94" s="21">
        <v>2301</v>
      </c>
      <c r="G94" s="26">
        <v>2416.0500000000002</v>
      </c>
      <c r="H94" s="21">
        <v>56</v>
      </c>
      <c r="I94" s="26">
        <v>75.040000000000006</v>
      </c>
      <c r="J94" s="21">
        <v>41</v>
      </c>
      <c r="K94" s="26">
        <v>1160</v>
      </c>
      <c r="L94" s="21">
        <v>60</v>
      </c>
      <c r="M94" s="26">
        <v>960</v>
      </c>
      <c r="N94" s="21">
        <v>0</v>
      </c>
      <c r="O94" s="26">
        <v>-9.0000000000145519E-2</v>
      </c>
      <c r="P94" s="21">
        <f t="shared" si="2"/>
        <v>2458</v>
      </c>
      <c r="Q94" s="26">
        <f t="shared" si="2"/>
        <v>4611</v>
      </c>
      <c r="R94" s="21">
        <v>0</v>
      </c>
      <c r="S94" s="21">
        <v>0</v>
      </c>
      <c r="T94" s="27">
        <v>1.7813620000000001</v>
      </c>
      <c r="U94" s="21" t="s">
        <v>106</v>
      </c>
      <c r="V94" s="25" t="s">
        <v>31</v>
      </c>
      <c r="W94" s="27">
        <v>4.9516129032258061</v>
      </c>
      <c r="X94" s="28">
        <v>4.9516129032258061</v>
      </c>
      <c r="Y94" s="20"/>
    </row>
    <row r="95" spans="1:25" ht="30" customHeight="1">
      <c r="A95" s="21">
        <v>86</v>
      </c>
      <c r="B95" s="31">
        <v>12321</v>
      </c>
      <c r="C95" s="23">
        <v>15428</v>
      </c>
      <c r="D95" s="32" t="s">
        <v>144</v>
      </c>
      <c r="E95" s="25" t="s">
        <v>138</v>
      </c>
      <c r="F95" s="21">
        <v>2297</v>
      </c>
      <c r="G95" s="26">
        <v>2504</v>
      </c>
      <c r="H95" s="21">
        <v>69</v>
      </c>
      <c r="I95" s="26">
        <v>468</v>
      </c>
      <c r="J95" s="21">
        <v>34</v>
      </c>
      <c r="K95" s="26">
        <v>986</v>
      </c>
      <c r="L95" s="21">
        <v>55</v>
      </c>
      <c r="M95" s="26">
        <v>880</v>
      </c>
      <c r="N95" s="21">
        <v>0</v>
      </c>
      <c r="O95" s="26">
        <v>0</v>
      </c>
      <c r="P95" s="21">
        <f t="shared" si="2"/>
        <v>2455</v>
      </c>
      <c r="Q95" s="26">
        <f t="shared" si="2"/>
        <v>4838</v>
      </c>
      <c r="R95" s="21">
        <v>0</v>
      </c>
      <c r="S95" s="21">
        <v>0</v>
      </c>
      <c r="T95" s="27">
        <v>4.7610947999999995</v>
      </c>
      <c r="U95" s="21" t="s">
        <v>106</v>
      </c>
      <c r="V95" s="25" t="s">
        <v>29</v>
      </c>
      <c r="W95" s="27">
        <v>4.9516129032258061</v>
      </c>
      <c r="X95" s="28">
        <v>4.9516129032258061</v>
      </c>
      <c r="Y95" s="20"/>
    </row>
    <row r="96" spans="1:25" ht="30" customHeight="1">
      <c r="A96" s="21">
        <v>87</v>
      </c>
      <c r="B96" s="31">
        <v>111802</v>
      </c>
      <c r="C96" s="23">
        <v>15428</v>
      </c>
      <c r="D96" s="32" t="s">
        <v>145</v>
      </c>
      <c r="E96" s="25" t="s">
        <v>138</v>
      </c>
      <c r="F96" s="35">
        <v>1320</v>
      </c>
      <c r="G96" s="36">
        <v>1386</v>
      </c>
      <c r="H96" s="35">
        <v>21</v>
      </c>
      <c r="I96" s="36">
        <v>101</v>
      </c>
      <c r="J96" s="35">
        <v>37</v>
      </c>
      <c r="K96" s="36">
        <v>1743</v>
      </c>
      <c r="L96" s="35">
        <v>78</v>
      </c>
      <c r="M96" s="36">
        <v>1248</v>
      </c>
      <c r="N96" s="35">
        <v>1</v>
      </c>
      <c r="O96" s="36">
        <v>39</v>
      </c>
      <c r="P96" s="21">
        <f t="shared" si="2"/>
        <v>1457</v>
      </c>
      <c r="Q96" s="26">
        <f t="shared" si="2"/>
        <v>4517</v>
      </c>
      <c r="R96" s="21">
        <v>0</v>
      </c>
      <c r="S96" s="21">
        <v>0</v>
      </c>
      <c r="T96" s="27">
        <v>1.295536</v>
      </c>
      <c r="U96" s="21" t="s">
        <v>106</v>
      </c>
      <c r="V96" s="25" t="s">
        <v>31</v>
      </c>
      <c r="W96" s="27">
        <v>4.9516129032258061</v>
      </c>
      <c r="X96" s="28">
        <v>4.9516129032258061</v>
      </c>
      <c r="Y96" s="20"/>
    </row>
    <row r="97" spans="1:25" ht="30" customHeight="1">
      <c r="A97" s="21">
        <v>88</v>
      </c>
      <c r="B97" s="31">
        <v>12304</v>
      </c>
      <c r="C97" s="23">
        <v>15429</v>
      </c>
      <c r="D97" s="32" t="s">
        <v>146</v>
      </c>
      <c r="E97" s="25" t="s">
        <v>147</v>
      </c>
      <c r="F97" s="21">
        <v>8206</v>
      </c>
      <c r="G97" s="26">
        <v>9616</v>
      </c>
      <c r="H97" s="21">
        <v>510</v>
      </c>
      <c r="I97" s="26">
        <v>883</v>
      </c>
      <c r="J97" s="21">
        <v>81</v>
      </c>
      <c r="K97" s="26">
        <v>2349</v>
      </c>
      <c r="L97" s="21">
        <v>125</v>
      </c>
      <c r="M97" s="26">
        <v>2025</v>
      </c>
      <c r="N97" s="21">
        <v>1</v>
      </c>
      <c r="O97" s="26">
        <v>51</v>
      </c>
      <c r="P97" s="21">
        <f t="shared" si="2"/>
        <v>8923</v>
      </c>
      <c r="Q97" s="26">
        <f t="shared" si="2"/>
        <v>14924</v>
      </c>
      <c r="R97" s="21">
        <v>0</v>
      </c>
      <c r="S97" s="21">
        <v>0</v>
      </c>
      <c r="T97" s="27">
        <v>5.1821440000000001</v>
      </c>
      <c r="U97" s="21" t="s">
        <v>106</v>
      </c>
      <c r="V97" s="25" t="s">
        <v>29</v>
      </c>
      <c r="W97" s="34">
        <v>6.7</v>
      </c>
      <c r="X97" s="28">
        <v>6.7</v>
      </c>
      <c r="Y97" s="20"/>
    </row>
    <row r="98" spans="1:25" ht="30" customHeight="1">
      <c r="A98" s="21">
        <v>89</v>
      </c>
      <c r="B98" s="31">
        <v>12306</v>
      </c>
      <c r="C98" s="23">
        <v>15429</v>
      </c>
      <c r="D98" s="32" t="s">
        <v>148</v>
      </c>
      <c r="E98" s="25" t="s">
        <v>147</v>
      </c>
      <c r="F98" s="21">
        <v>1771</v>
      </c>
      <c r="G98" s="26">
        <v>1859.5500000000002</v>
      </c>
      <c r="H98" s="21">
        <v>28</v>
      </c>
      <c r="I98" s="26">
        <v>582.45000000000027</v>
      </c>
      <c r="J98" s="21">
        <v>50</v>
      </c>
      <c r="K98" s="26">
        <v>1450</v>
      </c>
      <c r="L98" s="21">
        <v>103</v>
      </c>
      <c r="M98" s="26">
        <v>1648</v>
      </c>
      <c r="N98" s="21">
        <v>0</v>
      </c>
      <c r="O98" s="26">
        <v>0</v>
      </c>
      <c r="P98" s="21">
        <f t="shared" si="2"/>
        <v>1952</v>
      </c>
      <c r="Q98" s="26">
        <f t="shared" si="2"/>
        <v>5540</v>
      </c>
      <c r="R98" s="21">
        <v>0</v>
      </c>
      <c r="S98" s="21">
        <v>0</v>
      </c>
      <c r="T98" s="27">
        <v>2.1052460000000002</v>
      </c>
      <c r="U98" s="21" t="s">
        <v>106</v>
      </c>
      <c r="V98" s="25" t="s">
        <v>31</v>
      </c>
      <c r="W98" s="34">
        <v>6.7</v>
      </c>
      <c r="X98" s="28">
        <v>6.7</v>
      </c>
      <c r="Y98" s="20"/>
    </row>
    <row r="99" spans="1:25" ht="30" customHeight="1">
      <c r="A99" s="21">
        <v>90</v>
      </c>
      <c r="B99" s="31">
        <v>12307</v>
      </c>
      <c r="C99" s="23">
        <v>15429</v>
      </c>
      <c r="D99" s="32" t="s">
        <v>149</v>
      </c>
      <c r="E99" s="25" t="s">
        <v>147</v>
      </c>
      <c r="F99" s="21">
        <v>2934</v>
      </c>
      <c r="G99" s="26">
        <v>3080.7000000000003</v>
      </c>
      <c r="H99" s="21">
        <v>72</v>
      </c>
      <c r="I99" s="26">
        <v>2658.2999999999997</v>
      </c>
      <c r="J99" s="21">
        <v>53</v>
      </c>
      <c r="K99" s="26">
        <v>1537</v>
      </c>
      <c r="L99" s="21">
        <v>95</v>
      </c>
      <c r="M99" s="26">
        <v>1520</v>
      </c>
      <c r="N99" s="21">
        <v>0</v>
      </c>
      <c r="O99" s="26">
        <v>0</v>
      </c>
      <c r="P99" s="21">
        <f t="shared" si="2"/>
        <v>3154</v>
      </c>
      <c r="Q99" s="26">
        <f t="shared" si="2"/>
        <v>8796</v>
      </c>
      <c r="R99" s="21">
        <v>0</v>
      </c>
      <c r="S99" s="21">
        <v>0</v>
      </c>
      <c r="T99" s="27">
        <v>6.4776800000000003</v>
      </c>
      <c r="U99" s="21" t="s">
        <v>106</v>
      </c>
      <c r="V99" s="25" t="s">
        <v>31</v>
      </c>
      <c r="W99" s="27">
        <v>4.9516129032258061</v>
      </c>
      <c r="X99" s="28">
        <v>4.9516129032258061</v>
      </c>
      <c r="Y99" s="20"/>
    </row>
    <row r="100" spans="1:25" ht="30" customHeight="1">
      <c r="A100" s="21">
        <v>91</v>
      </c>
      <c r="B100" s="31">
        <v>12308</v>
      </c>
      <c r="C100" s="23">
        <v>15421</v>
      </c>
      <c r="D100" s="32" t="s">
        <v>150</v>
      </c>
      <c r="E100" s="37" t="s">
        <v>151</v>
      </c>
      <c r="F100" s="21">
        <v>6158</v>
      </c>
      <c r="G100" s="26">
        <v>6465.9000000000005</v>
      </c>
      <c r="H100" s="21">
        <v>227</v>
      </c>
      <c r="I100" s="26">
        <v>1176.0999999999983</v>
      </c>
      <c r="J100" s="21">
        <v>68</v>
      </c>
      <c r="K100" s="26">
        <v>1972</v>
      </c>
      <c r="L100" s="21">
        <v>161</v>
      </c>
      <c r="M100" s="26">
        <v>2576</v>
      </c>
      <c r="N100" s="21">
        <v>0</v>
      </c>
      <c r="O100" s="26">
        <v>0</v>
      </c>
      <c r="P100" s="21">
        <f t="shared" si="2"/>
        <v>6614</v>
      </c>
      <c r="Q100" s="26">
        <f t="shared" si="2"/>
        <v>12190</v>
      </c>
      <c r="R100" s="21">
        <v>0</v>
      </c>
      <c r="S100" s="21">
        <v>0</v>
      </c>
      <c r="T100" s="27">
        <v>5.1821440000000001</v>
      </c>
      <c r="U100" s="21" t="s">
        <v>106</v>
      </c>
      <c r="V100" s="25" t="s">
        <v>31</v>
      </c>
      <c r="W100" s="34">
        <v>6.7</v>
      </c>
      <c r="X100" s="28">
        <v>6.7</v>
      </c>
      <c r="Y100" s="20"/>
    </row>
    <row r="101" spans="1:25" ht="30" customHeight="1">
      <c r="A101" s="21">
        <v>92</v>
      </c>
      <c r="B101" s="31">
        <v>12313</v>
      </c>
      <c r="C101" s="23">
        <v>15421</v>
      </c>
      <c r="D101" s="32" t="s">
        <v>152</v>
      </c>
      <c r="E101" s="37" t="s">
        <v>151</v>
      </c>
      <c r="F101" s="21">
        <v>4308</v>
      </c>
      <c r="G101" s="26">
        <v>4523.4000000000005</v>
      </c>
      <c r="H101" s="21">
        <v>80</v>
      </c>
      <c r="I101" s="26">
        <v>3151.5999999999995</v>
      </c>
      <c r="J101" s="21">
        <v>43</v>
      </c>
      <c r="K101" s="26">
        <v>1247</v>
      </c>
      <c r="L101" s="21">
        <v>212</v>
      </c>
      <c r="M101" s="26">
        <v>3392</v>
      </c>
      <c r="N101" s="21">
        <v>0</v>
      </c>
      <c r="O101" s="26">
        <v>0</v>
      </c>
      <c r="P101" s="21">
        <f t="shared" si="2"/>
        <v>4643</v>
      </c>
      <c r="Q101" s="26">
        <f t="shared" si="2"/>
        <v>12314</v>
      </c>
      <c r="R101" s="21">
        <v>0</v>
      </c>
      <c r="S101" s="21">
        <v>0</v>
      </c>
      <c r="T101" s="27">
        <v>6.1537960000000007</v>
      </c>
      <c r="U101" s="21" t="s">
        <v>106</v>
      </c>
      <c r="V101" s="25" t="s">
        <v>29</v>
      </c>
      <c r="W101" s="27">
        <v>4.9516129032258061</v>
      </c>
      <c r="X101" s="28">
        <v>4.9516129032258061</v>
      </c>
      <c r="Y101" s="20"/>
    </row>
    <row r="102" spans="1:25" ht="30" customHeight="1">
      <c r="A102" s="21">
        <v>93</v>
      </c>
      <c r="B102" s="31">
        <v>12318</v>
      </c>
      <c r="C102" s="23">
        <v>15429</v>
      </c>
      <c r="D102" s="32" t="s">
        <v>153</v>
      </c>
      <c r="E102" s="25" t="s">
        <v>147</v>
      </c>
      <c r="F102" s="21">
        <v>2190</v>
      </c>
      <c r="G102" s="26">
        <v>2299.5</v>
      </c>
      <c r="H102" s="21">
        <v>96</v>
      </c>
      <c r="I102" s="26">
        <v>489.50000000000057</v>
      </c>
      <c r="J102" s="21">
        <v>32</v>
      </c>
      <c r="K102" s="26">
        <v>928</v>
      </c>
      <c r="L102" s="21">
        <v>64</v>
      </c>
      <c r="M102" s="26">
        <v>1024</v>
      </c>
      <c r="N102" s="21">
        <v>0</v>
      </c>
      <c r="O102" s="26">
        <v>0</v>
      </c>
      <c r="P102" s="21">
        <f t="shared" si="2"/>
        <v>2382</v>
      </c>
      <c r="Q102" s="26">
        <f t="shared" si="2"/>
        <v>4741</v>
      </c>
      <c r="R102" s="21">
        <v>0</v>
      </c>
      <c r="S102" s="21">
        <v>0</v>
      </c>
      <c r="T102" s="27">
        <v>4.7449006000000002</v>
      </c>
      <c r="U102" s="21" t="s">
        <v>106</v>
      </c>
      <c r="V102" s="25" t="s">
        <v>29</v>
      </c>
      <c r="W102" s="27">
        <v>4.9516129032258061</v>
      </c>
      <c r="X102" s="28">
        <v>4.9516129032258061</v>
      </c>
      <c r="Y102" s="20"/>
    </row>
    <row r="103" spans="1:25" ht="30" customHeight="1">
      <c r="A103" s="21">
        <v>94</v>
      </c>
      <c r="B103" s="31">
        <v>12319</v>
      </c>
      <c r="C103" s="23">
        <v>15429</v>
      </c>
      <c r="D103" s="32" t="s">
        <v>154</v>
      </c>
      <c r="E103" s="25" t="s">
        <v>147</v>
      </c>
      <c r="F103" s="21">
        <v>2377</v>
      </c>
      <c r="G103" s="26">
        <v>2495.85</v>
      </c>
      <c r="H103" s="21">
        <v>59</v>
      </c>
      <c r="I103" s="26">
        <v>349.15000000000015</v>
      </c>
      <c r="J103" s="21">
        <v>37</v>
      </c>
      <c r="K103" s="26">
        <v>1073</v>
      </c>
      <c r="L103" s="21">
        <v>139</v>
      </c>
      <c r="M103" s="26">
        <v>2224</v>
      </c>
      <c r="N103" s="21">
        <v>0</v>
      </c>
      <c r="O103" s="26">
        <v>0</v>
      </c>
      <c r="P103" s="21">
        <f t="shared" si="2"/>
        <v>2612</v>
      </c>
      <c r="Q103" s="26">
        <f t="shared" si="2"/>
        <v>6142</v>
      </c>
      <c r="R103" s="21">
        <v>0</v>
      </c>
      <c r="S103" s="21">
        <v>0</v>
      </c>
      <c r="T103" s="27">
        <v>4.2104920000000003</v>
      </c>
      <c r="U103" s="21" t="s">
        <v>106</v>
      </c>
      <c r="V103" s="25" t="s">
        <v>31</v>
      </c>
      <c r="W103" s="34">
        <v>6.7</v>
      </c>
      <c r="X103" s="28">
        <v>6.7</v>
      </c>
      <c r="Y103" s="20"/>
    </row>
    <row r="104" spans="1:25" ht="30" customHeight="1">
      <c r="A104" s="21">
        <v>95</v>
      </c>
      <c r="B104" s="31">
        <v>12325</v>
      </c>
      <c r="C104" s="23">
        <v>15429</v>
      </c>
      <c r="D104" s="32" t="s">
        <v>155</v>
      </c>
      <c r="E104" s="25" t="s">
        <v>147</v>
      </c>
      <c r="F104" s="21">
        <v>3277</v>
      </c>
      <c r="G104" s="26">
        <v>3440.8500000000004</v>
      </c>
      <c r="H104" s="21">
        <v>135</v>
      </c>
      <c r="I104" s="26">
        <v>808.15</v>
      </c>
      <c r="J104" s="21">
        <v>42</v>
      </c>
      <c r="K104" s="26">
        <v>1218</v>
      </c>
      <c r="L104" s="21">
        <v>150</v>
      </c>
      <c r="M104" s="26">
        <v>2400</v>
      </c>
      <c r="N104" s="21">
        <v>0</v>
      </c>
      <c r="O104" s="26">
        <v>0</v>
      </c>
      <c r="P104" s="21">
        <f t="shared" si="2"/>
        <v>3604</v>
      </c>
      <c r="Q104" s="26">
        <f t="shared" si="2"/>
        <v>7867</v>
      </c>
      <c r="R104" s="21">
        <v>0</v>
      </c>
      <c r="S104" s="21">
        <v>0</v>
      </c>
      <c r="T104" s="27">
        <v>4.0485500000000005</v>
      </c>
      <c r="U104" s="21" t="s">
        <v>106</v>
      </c>
      <c r="V104" s="25" t="s">
        <v>29</v>
      </c>
      <c r="W104" s="34">
        <v>6.7</v>
      </c>
      <c r="X104" s="28">
        <v>6.7</v>
      </c>
      <c r="Y104" s="20"/>
    </row>
    <row r="105" spans="1:25" ht="30" customHeight="1">
      <c r="A105" s="21">
        <v>96</v>
      </c>
      <c r="B105" s="31">
        <v>111801</v>
      </c>
      <c r="C105" s="23">
        <v>15428</v>
      </c>
      <c r="D105" s="32" t="s">
        <v>156</v>
      </c>
      <c r="E105" s="37" t="s">
        <v>138</v>
      </c>
      <c r="F105" s="21">
        <v>644</v>
      </c>
      <c r="G105" s="26">
        <v>676.2</v>
      </c>
      <c r="H105" s="21">
        <v>267</v>
      </c>
      <c r="I105" s="26">
        <v>376</v>
      </c>
      <c r="J105" s="21">
        <v>39</v>
      </c>
      <c r="K105" s="26">
        <v>622</v>
      </c>
      <c r="L105" s="21">
        <v>44</v>
      </c>
      <c r="M105" s="26">
        <v>604</v>
      </c>
      <c r="N105" s="21">
        <v>0</v>
      </c>
      <c r="O105" s="26">
        <v>-0.1999999999998181</v>
      </c>
      <c r="P105" s="21">
        <f t="shared" si="2"/>
        <v>994</v>
      </c>
      <c r="Q105" s="26">
        <f t="shared" si="2"/>
        <v>2278</v>
      </c>
      <c r="R105" s="21">
        <v>0</v>
      </c>
      <c r="S105" s="21">
        <v>0</v>
      </c>
      <c r="T105" s="27">
        <v>4.1457151999999997</v>
      </c>
      <c r="U105" s="21" t="s">
        <v>106</v>
      </c>
      <c r="V105" s="25" t="s">
        <v>31</v>
      </c>
      <c r="W105" s="34">
        <v>6.7</v>
      </c>
      <c r="X105" s="28">
        <v>6.7</v>
      </c>
      <c r="Y105" s="20"/>
    </row>
    <row r="106" spans="1:25" ht="30" customHeight="1">
      <c r="A106" s="21">
        <v>97</v>
      </c>
      <c r="B106" s="31">
        <v>207</v>
      </c>
      <c r="C106" s="23">
        <v>15431</v>
      </c>
      <c r="D106" s="32" t="s">
        <v>157</v>
      </c>
      <c r="E106" s="37" t="s">
        <v>158</v>
      </c>
      <c r="F106" s="21">
        <v>9561</v>
      </c>
      <c r="G106" s="26">
        <v>12039</v>
      </c>
      <c r="H106" s="21">
        <v>1554</v>
      </c>
      <c r="I106" s="26">
        <v>4225</v>
      </c>
      <c r="J106" s="21">
        <v>91</v>
      </c>
      <c r="K106" s="26">
        <v>2639</v>
      </c>
      <c r="L106" s="21">
        <v>33</v>
      </c>
      <c r="M106" s="26">
        <v>528</v>
      </c>
      <c r="N106" s="21">
        <v>7</v>
      </c>
      <c r="O106" s="26">
        <v>627</v>
      </c>
      <c r="P106" s="21">
        <f t="shared" si="2"/>
        <v>11246</v>
      </c>
      <c r="Q106" s="26">
        <f t="shared" si="2"/>
        <v>20058</v>
      </c>
      <c r="R106" s="21">
        <v>0</v>
      </c>
      <c r="S106" s="21">
        <v>0</v>
      </c>
      <c r="T106" s="27">
        <v>3.724666</v>
      </c>
      <c r="U106" s="21" t="s">
        <v>106</v>
      </c>
      <c r="V106" s="25" t="s">
        <v>31</v>
      </c>
      <c r="W106" s="27">
        <v>4.9516129032258061</v>
      </c>
      <c r="X106" s="28">
        <v>4.9516129032258061</v>
      </c>
      <c r="Y106" s="20"/>
    </row>
    <row r="107" spans="1:25" ht="30" customHeight="1">
      <c r="A107" s="21">
        <v>98</v>
      </c>
      <c r="B107" s="31">
        <v>212</v>
      </c>
      <c r="C107" s="23">
        <v>15431</v>
      </c>
      <c r="D107" s="32" t="s">
        <v>159</v>
      </c>
      <c r="E107" s="37" t="s">
        <v>158</v>
      </c>
      <c r="F107" s="21">
        <v>6011</v>
      </c>
      <c r="G107" s="26">
        <v>6311.55</v>
      </c>
      <c r="H107" s="21">
        <v>280</v>
      </c>
      <c r="I107" s="26">
        <v>526.45000000000005</v>
      </c>
      <c r="J107" s="21">
        <v>68</v>
      </c>
      <c r="K107" s="26">
        <v>1972</v>
      </c>
      <c r="L107" s="21">
        <v>160</v>
      </c>
      <c r="M107" s="26">
        <v>2560</v>
      </c>
      <c r="N107" s="21">
        <v>0</v>
      </c>
      <c r="O107" s="26">
        <v>0</v>
      </c>
      <c r="P107" s="21">
        <f t="shared" si="2"/>
        <v>6519</v>
      </c>
      <c r="Q107" s="26">
        <f t="shared" si="2"/>
        <v>11370</v>
      </c>
      <c r="R107" s="21">
        <v>0</v>
      </c>
      <c r="S107" s="21">
        <v>0</v>
      </c>
      <c r="T107" s="27">
        <v>6.4776800000000003</v>
      </c>
      <c r="U107" s="21" t="s">
        <v>106</v>
      </c>
      <c r="V107" s="25" t="s">
        <v>29</v>
      </c>
      <c r="W107" s="27">
        <v>4.9516129032258061</v>
      </c>
      <c r="X107" s="28">
        <v>4.9516129032258061</v>
      </c>
      <c r="Y107" s="20"/>
    </row>
    <row r="108" spans="1:25" ht="30" customHeight="1">
      <c r="A108" s="21">
        <v>99</v>
      </c>
      <c r="B108" s="31">
        <v>93202</v>
      </c>
      <c r="C108" s="23">
        <v>15431</v>
      </c>
      <c r="D108" s="32" t="s">
        <v>160</v>
      </c>
      <c r="E108" s="37" t="s">
        <v>158</v>
      </c>
      <c r="F108" s="21">
        <v>4210</v>
      </c>
      <c r="G108" s="26">
        <v>4420.5</v>
      </c>
      <c r="H108" s="21">
        <v>93</v>
      </c>
      <c r="I108" s="26">
        <v>339.50000000000102</v>
      </c>
      <c r="J108" s="21">
        <v>61</v>
      </c>
      <c r="K108" s="26">
        <v>1769</v>
      </c>
      <c r="L108" s="21">
        <v>277</v>
      </c>
      <c r="M108" s="26">
        <v>4432</v>
      </c>
      <c r="N108" s="21">
        <v>0</v>
      </c>
      <c r="O108" s="26">
        <v>0</v>
      </c>
      <c r="P108" s="21">
        <f t="shared" si="2"/>
        <v>4641</v>
      </c>
      <c r="Q108" s="26">
        <f t="shared" si="2"/>
        <v>10961</v>
      </c>
      <c r="R108" s="21">
        <v>0</v>
      </c>
      <c r="S108" s="21">
        <v>0</v>
      </c>
      <c r="T108" s="27">
        <v>5.5708047999999994</v>
      </c>
      <c r="U108" s="21" t="s">
        <v>106</v>
      </c>
      <c r="V108" s="25" t="s">
        <v>31</v>
      </c>
      <c r="W108" s="34">
        <v>6.7</v>
      </c>
      <c r="X108" s="28">
        <v>6.7</v>
      </c>
      <c r="Y108" s="20"/>
    </row>
    <row r="109" spans="1:25" ht="30" customHeight="1">
      <c r="A109" s="21">
        <v>100</v>
      </c>
      <c r="B109" s="31">
        <v>208</v>
      </c>
      <c r="C109" s="23">
        <v>15432</v>
      </c>
      <c r="D109" s="32" t="s">
        <v>161</v>
      </c>
      <c r="E109" s="37" t="s">
        <v>162</v>
      </c>
      <c r="F109" s="21">
        <v>0</v>
      </c>
      <c r="G109" s="26">
        <v>0</v>
      </c>
      <c r="H109" s="21">
        <v>0</v>
      </c>
      <c r="I109" s="26">
        <v>0</v>
      </c>
      <c r="J109" s="21">
        <v>4</v>
      </c>
      <c r="K109" s="26">
        <v>490</v>
      </c>
      <c r="L109" s="21">
        <v>0</v>
      </c>
      <c r="M109" s="26">
        <v>0</v>
      </c>
      <c r="N109" s="21">
        <v>0</v>
      </c>
      <c r="O109" s="26">
        <v>0</v>
      </c>
      <c r="P109" s="21">
        <f t="shared" si="2"/>
        <v>4</v>
      </c>
      <c r="Q109" s="26">
        <f t="shared" si="2"/>
        <v>490</v>
      </c>
      <c r="R109" s="21">
        <v>0</v>
      </c>
      <c r="S109" s="21">
        <v>0</v>
      </c>
      <c r="T109" s="27">
        <v>3.5627240000000002</v>
      </c>
      <c r="U109" s="21" t="s">
        <v>106</v>
      </c>
      <c r="V109" s="25" t="s">
        <v>31</v>
      </c>
      <c r="W109" s="34">
        <v>6.7</v>
      </c>
      <c r="X109" s="28">
        <v>6.7</v>
      </c>
      <c r="Y109" s="20"/>
    </row>
    <row r="110" spans="1:25" ht="30" customHeight="1">
      <c r="A110" s="21">
        <v>101</v>
      </c>
      <c r="B110" s="31">
        <v>209</v>
      </c>
      <c r="C110" s="23">
        <v>15432</v>
      </c>
      <c r="D110" s="32" t="s">
        <v>163</v>
      </c>
      <c r="E110" s="37" t="s">
        <v>162</v>
      </c>
      <c r="F110" s="21">
        <v>8566</v>
      </c>
      <c r="G110" s="26">
        <v>9594</v>
      </c>
      <c r="H110" s="21">
        <v>677</v>
      </c>
      <c r="I110" s="26">
        <v>2425</v>
      </c>
      <c r="J110" s="21">
        <v>93</v>
      </c>
      <c r="K110" s="26">
        <v>2697</v>
      </c>
      <c r="L110" s="21">
        <v>43</v>
      </c>
      <c r="M110" s="26">
        <v>688</v>
      </c>
      <c r="N110" s="21">
        <v>2</v>
      </c>
      <c r="O110" s="26">
        <v>101</v>
      </c>
      <c r="P110" s="21">
        <f t="shared" si="2"/>
        <v>9381</v>
      </c>
      <c r="Q110" s="26">
        <f t="shared" si="2"/>
        <v>15505</v>
      </c>
      <c r="R110" s="21">
        <v>0</v>
      </c>
      <c r="S110" s="21">
        <v>0</v>
      </c>
      <c r="T110" s="27">
        <v>1.7813620000000001</v>
      </c>
      <c r="U110" s="21" t="s">
        <v>106</v>
      </c>
      <c r="V110" s="25" t="s">
        <v>29</v>
      </c>
      <c r="W110" s="34">
        <v>6.7</v>
      </c>
      <c r="X110" s="28">
        <v>6.7</v>
      </c>
      <c r="Y110" s="20"/>
    </row>
    <row r="111" spans="1:25" ht="30" customHeight="1">
      <c r="A111" s="21">
        <v>102</v>
      </c>
      <c r="B111" s="31">
        <v>201</v>
      </c>
      <c r="C111" s="23">
        <v>15433</v>
      </c>
      <c r="D111" s="32" t="s">
        <v>164</v>
      </c>
      <c r="E111" s="37" t="s">
        <v>165</v>
      </c>
      <c r="F111" s="21">
        <v>2015</v>
      </c>
      <c r="G111" s="26">
        <v>2115.75</v>
      </c>
      <c r="H111" s="21">
        <v>302</v>
      </c>
      <c r="I111" s="26">
        <v>1290</v>
      </c>
      <c r="J111" s="21">
        <v>27</v>
      </c>
      <c r="K111" s="26">
        <v>783</v>
      </c>
      <c r="L111" s="21">
        <v>1</v>
      </c>
      <c r="M111" s="26">
        <v>24</v>
      </c>
      <c r="N111" s="21">
        <v>0</v>
      </c>
      <c r="O111" s="26">
        <v>0.25</v>
      </c>
      <c r="P111" s="21">
        <f t="shared" si="2"/>
        <v>2345</v>
      </c>
      <c r="Q111" s="26">
        <f t="shared" si="2"/>
        <v>4213</v>
      </c>
      <c r="R111" s="21">
        <v>0</v>
      </c>
      <c r="S111" s="21">
        <v>0</v>
      </c>
      <c r="T111" s="27">
        <v>4.7610947999999995</v>
      </c>
      <c r="U111" s="21" t="s">
        <v>106</v>
      </c>
      <c r="V111" s="25" t="s">
        <v>29</v>
      </c>
      <c r="W111" s="34">
        <v>6.7</v>
      </c>
      <c r="X111" s="28">
        <v>6.7</v>
      </c>
      <c r="Y111" s="20"/>
    </row>
    <row r="112" spans="1:25" ht="30" customHeight="1">
      <c r="A112" s="21">
        <v>103</v>
      </c>
      <c r="B112" s="31">
        <v>93204</v>
      </c>
      <c r="C112" s="23">
        <v>15433</v>
      </c>
      <c r="D112" s="32" t="s">
        <v>166</v>
      </c>
      <c r="E112" s="37" t="s">
        <v>167</v>
      </c>
      <c r="F112" s="21">
        <v>10648</v>
      </c>
      <c r="G112" s="26">
        <v>11180.4</v>
      </c>
      <c r="H112" s="21">
        <v>325</v>
      </c>
      <c r="I112" s="26">
        <v>515</v>
      </c>
      <c r="J112" s="21">
        <v>71</v>
      </c>
      <c r="K112" s="26">
        <v>2059</v>
      </c>
      <c r="L112" s="21">
        <v>191</v>
      </c>
      <c r="M112" s="26">
        <v>3056</v>
      </c>
      <c r="N112" s="21">
        <v>1</v>
      </c>
      <c r="O112" s="26">
        <v>57.599999999998545</v>
      </c>
      <c r="P112" s="21">
        <f t="shared" si="2"/>
        <v>11236</v>
      </c>
      <c r="Q112" s="26">
        <f t="shared" si="2"/>
        <v>16868</v>
      </c>
      <c r="R112" s="21">
        <v>0</v>
      </c>
      <c r="S112" s="21">
        <v>0</v>
      </c>
      <c r="T112" s="27">
        <v>1.295536</v>
      </c>
      <c r="U112" s="21" t="s">
        <v>106</v>
      </c>
      <c r="V112" s="25" t="s">
        <v>29</v>
      </c>
      <c r="W112" s="34">
        <v>6.7</v>
      </c>
      <c r="X112" s="28">
        <v>6.7</v>
      </c>
      <c r="Y112" s="20"/>
    </row>
    <row r="113" spans="1:25" ht="30" customHeight="1">
      <c r="A113" s="21">
        <v>104</v>
      </c>
      <c r="B113" s="31">
        <v>85201</v>
      </c>
      <c r="C113" s="23">
        <v>15436</v>
      </c>
      <c r="D113" s="32" t="s">
        <v>168</v>
      </c>
      <c r="E113" s="37" t="s">
        <v>169</v>
      </c>
      <c r="F113" s="21">
        <v>9829</v>
      </c>
      <c r="G113" s="26">
        <v>10520</v>
      </c>
      <c r="H113" s="21">
        <v>1004</v>
      </c>
      <c r="I113" s="26">
        <v>2098</v>
      </c>
      <c r="J113" s="21">
        <v>80</v>
      </c>
      <c r="K113" s="26">
        <v>2320</v>
      </c>
      <c r="L113" s="21">
        <v>39</v>
      </c>
      <c r="M113" s="26">
        <v>624</v>
      </c>
      <c r="N113" s="21">
        <v>4</v>
      </c>
      <c r="O113" s="26">
        <v>378</v>
      </c>
      <c r="P113" s="21">
        <f t="shared" si="2"/>
        <v>10956</v>
      </c>
      <c r="Q113" s="26">
        <f t="shared" si="2"/>
        <v>15940</v>
      </c>
      <c r="R113" s="21">
        <v>0</v>
      </c>
      <c r="S113" s="21">
        <v>0</v>
      </c>
      <c r="T113" s="27">
        <v>6.1537960000000007</v>
      </c>
      <c r="U113" s="21" t="s">
        <v>106</v>
      </c>
      <c r="V113" s="25" t="s">
        <v>31</v>
      </c>
      <c r="W113" s="34">
        <v>6.7</v>
      </c>
      <c r="X113" s="28">
        <v>6.7</v>
      </c>
      <c r="Y113" s="20"/>
    </row>
    <row r="114" spans="1:25" ht="30" customHeight="1">
      <c r="A114" s="21">
        <v>105</v>
      </c>
      <c r="B114" s="31">
        <v>85202</v>
      </c>
      <c r="C114" s="23">
        <v>15436</v>
      </c>
      <c r="D114" s="32" t="s">
        <v>170</v>
      </c>
      <c r="E114" s="37" t="s">
        <v>169</v>
      </c>
      <c r="F114" s="21">
        <v>10118</v>
      </c>
      <c r="G114" s="26">
        <v>10623.9</v>
      </c>
      <c r="H114" s="21">
        <v>452</v>
      </c>
      <c r="I114" s="26">
        <v>4793.1000000000004</v>
      </c>
      <c r="J114" s="21">
        <v>86</v>
      </c>
      <c r="K114" s="26">
        <v>2494</v>
      </c>
      <c r="L114" s="21">
        <v>146</v>
      </c>
      <c r="M114" s="26">
        <v>2336</v>
      </c>
      <c r="N114" s="21">
        <v>0</v>
      </c>
      <c r="O114" s="26">
        <v>0</v>
      </c>
      <c r="P114" s="21">
        <f t="shared" si="2"/>
        <v>10802</v>
      </c>
      <c r="Q114" s="26">
        <f t="shared" si="2"/>
        <v>20247</v>
      </c>
      <c r="R114" s="21">
        <v>0</v>
      </c>
      <c r="S114" s="21">
        <v>0</v>
      </c>
      <c r="T114" s="27">
        <v>5.9918539999999991</v>
      </c>
      <c r="U114" s="21" t="s">
        <v>106</v>
      </c>
      <c r="V114" s="25" t="s">
        <v>113</v>
      </c>
      <c r="W114" s="34">
        <v>6.7</v>
      </c>
      <c r="X114" s="28">
        <v>6.7</v>
      </c>
      <c r="Y114" s="20"/>
    </row>
    <row r="115" spans="1:25" ht="30" customHeight="1">
      <c r="A115" s="21">
        <v>106</v>
      </c>
      <c r="B115" s="31">
        <v>85203</v>
      </c>
      <c r="C115" s="23">
        <v>15436</v>
      </c>
      <c r="D115" s="32" t="s">
        <v>171</v>
      </c>
      <c r="E115" s="37" t="s">
        <v>169</v>
      </c>
      <c r="F115" s="21">
        <v>5017</v>
      </c>
      <c r="G115" s="26">
        <v>5267.85</v>
      </c>
      <c r="H115" s="21">
        <v>169</v>
      </c>
      <c r="I115" s="26">
        <v>598.14999999999964</v>
      </c>
      <c r="J115" s="21">
        <v>47</v>
      </c>
      <c r="K115" s="26">
        <v>1363</v>
      </c>
      <c r="L115" s="21">
        <v>9</v>
      </c>
      <c r="M115" s="26">
        <v>144</v>
      </c>
      <c r="N115" s="21">
        <v>0</v>
      </c>
      <c r="O115" s="26">
        <v>0</v>
      </c>
      <c r="P115" s="21">
        <f t="shared" si="2"/>
        <v>5242</v>
      </c>
      <c r="Q115" s="26">
        <f t="shared" si="2"/>
        <v>7373</v>
      </c>
      <c r="R115" s="21">
        <v>0</v>
      </c>
      <c r="S115" s="21">
        <v>0</v>
      </c>
      <c r="T115" s="27">
        <v>4.3103449999999999</v>
      </c>
      <c r="U115" s="21" t="s">
        <v>106</v>
      </c>
      <c r="V115" s="25" t="s">
        <v>29</v>
      </c>
      <c r="W115" s="27">
        <v>4.9516129032258061</v>
      </c>
      <c r="X115" s="28">
        <v>4.9516129032258061</v>
      </c>
      <c r="Y115" s="20"/>
    </row>
    <row r="116" spans="1:25" ht="30" customHeight="1">
      <c r="A116" s="21">
        <v>107</v>
      </c>
      <c r="B116" s="31">
        <v>210</v>
      </c>
      <c r="C116" s="23">
        <v>15432</v>
      </c>
      <c r="D116" s="32" t="s">
        <v>172</v>
      </c>
      <c r="E116" s="37" t="s">
        <v>162</v>
      </c>
      <c r="F116" s="21">
        <v>8774</v>
      </c>
      <c r="G116" s="26">
        <v>9212.7000000000007</v>
      </c>
      <c r="H116" s="21">
        <v>368</v>
      </c>
      <c r="I116" s="26">
        <v>1555.3000000000002</v>
      </c>
      <c r="J116" s="21">
        <v>85</v>
      </c>
      <c r="K116" s="26">
        <v>2465</v>
      </c>
      <c r="L116" s="21">
        <v>159</v>
      </c>
      <c r="M116" s="26">
        <v>2544</v>
      </c>
      <c r="N116" s="21">
        <v>0</v>
      </c>
      <c r="O116" s="26">
        <v>0</v>
      </c>
      <c r="P116" s="21">
        <f t="shared" si="2"/>
        <v>9386</v>
      </c>
      <c r="Q116" s="26">
        <f t="shared" si="2"/>
        <v>15777</v>
      </c>
      <c r="R116" s="21">
        <v>0</v>
      </c>
      <c r="S116" s="21">
        <v>0</v>
      </c>
      <c r="T116" s="27">
        <v>4.8582600000000005</v>
      </c>
      <c r="U116" s="21" t="s">
        <v>106</v>
      </c>
      <c r="V116" s="25" t="s">
        <v>31</v>
      </c>
      <c r="W116" s="34">
        <v>6.7</v>
      </c>
      <c r="X116" s="28">
        <v>6.7</v>
      </c>
      <c r="Y116" s="20"/>
    </row>
    <row r="117" spans="1:25" ht="30" customHeight="1">
      <c r="A117" s="21">
        <v>108</v>
      </c>
      <c r="B117" s="31">
        <v>39701</v>
      </c>
      <c r="C117" s="23">
        <v>15437</v>
      </c>
      <c r="D117" s="32" t="s">
        <v>173</v>
      </c>
      <c r="E117" s="37" t="s">
        <v>165</v>
      </c>
      <c r="F117" s="21">
        <v>3897</v>
      </c>
      <c r="G117" s="26">
        <v>4091.8500000000004</v>
      </c>
      <c r="H117" s="21">
        <v>203</v>
      </c>
      <c r="I117" s="26">
        <v>1200.1499999999992</v>
      </c>
      <c r="J117" s="21">
        <v>44</v>
      </c>
      <c r="K117" s="26">
        <v>1276</v>
      </c>
      <c r="L117" s="21">
        <v>76</v>
      </c>
      <c r="M117" s="26">
        <v>1216</v>
      </c>
      <c r="N117" s="21">
        <v>0</v>
      </c>
      <c r="O117" s="26">
        <v>0</v>
      </c>
      <c r="P117" s="21">
        <f t="shared" si="2"/>
        <v>4220</v>
      </c>
      <c r="Q117" s="26">
        <f t="shared" si="2"/>
        <v>7784</v>
      </c>
      <c r="R117" s="21">
        <v>0</v>
      </c>
      <c r="S117" s="21">
        <v>0</v>
      </c>
      <c r="T117" s="27">
        <v>6.4776800000000003</v>
      </c>
      <c r="U117" s="21" t="s">
        <v>106</v>
      </c>
      <c r="V117" s="25" t="s">
        <v>31</v>
      </c>
      <c r="W117" s="34">
        <v>6.7</v>
      </c>
      <c r="X117" s="28">
        <v>6.7</v>
      </c>
      <c r="Y117" s="20"/>
    </row>
    <row r="118" spans="1:25" ht="30" customHeight="1">
      <c r="A118" s="21">
        <v>109</v>
      </c>
      <c r="B118" s="31">
        <v>39702</v>
      </c>
      <c r="C118" s="23">
        <v>15437</v>
      </c>
      <c r="D118" s="32" t="s">
        <v>174</v>
      </c>
      <c r="E118" s="37" t="s">
        <v>165</v>
      </c>
      <c r="F118" s="21">
        <v>12131</v>
      </c>
      <c r="G118" s="26">
        <v>12737.550000000001</v>
      </c>
      <c r="H118" s="21">
        <v>958</v>
      </c>
      <c r="I118" s="26">
        <v>3527.45</v>
      </c>
      <c r="J118" s="21">
        <v>84</v>
      </c>
      <c r="K118" s="26">
        <v>2436</v>
      </c>
      <c r="L118" s="21">
        <v>79</v>
      </c>
      <c r="M118" s="26">
        <v>1264</v>
      </c>
      <c r="N118" s="21">
        <v>0</v>
      </c>
      <c r="O118" s="26">
        <v>0</v>
      </c>
      <c r="P118" s="21">
        <f t="shared" si="2"/>
        <v>13252</v>
      </c>
      <c r="Q118" s="26">
        <f t="shared" si="2"/>
        <v>19965</v>
      </c>
      <c r="R118" s="21">
        <v>0</v>
      </c>
      <c r="S118" s="21">
        <v>0</v>
      </c>
      <c r="T118" s="27">
        <v>4.8582600000000005</v>
      </c>
      <c r="U118" s="21" t="s">
        <v>106</v>
      </c>
      <c r="V118" s="25" t="s">
        <v>29</v>
      </c>
      <c r="W118" s="34">
        <v>6.7</v>
      </c>
      <c r="X118" s="28">
        <v>6.7</v>
      </c>
      <c r="Y118" s="20"/>
    </row>
    <row r="119" spans="1:25" ht="30" customHeight="1">
      <c r="A119" s="21">
        <v>110</v>
      </c>
      <c r="B119" s="31">
        <v>39704</v>
      </c>
      <c r="C119" s="23">
        <v>15437</v>
      </c>
      <c r="D119" s="32" t="s">
        <v>175</v>
      </c>
      <c r="E119" s="37" t="s">
        <v>165</v>
      </c>
      <c r="F119" s="21">
        <v>6315</v>
      </c>
      <c r="G119" s="26">
        <v>6598</v>
      </c>
      <c r="H119" s="35">
        <v>130</v>
      </c>
      <c r="I119" s="26">
        <v>165</v>
      </c>
      <c r="J119" s="21">
        <v>53</v>
      </c>
      <c r="K119" s="26">
        <v>630</v>
      </c>
      <c r="L119" s="21">
        <v>50</v>
      </c>
      <c r="M119" s="26">
        <v>530</v>
      </c>
      <c r="N119" s="21">
        <v>0</v>
      </c>
      <c r="O119" s="26">
        <v>0</v>
      </c>
      <c r="P119" s="21">
        <f t="shared" si="2"/>
        <v>6548</v>
      </c>
      <c r="Q119" s="26">
        <f t="shared" si="2"/>
        <v>7923</v>
      </c>
      <c r="R119" s="21">
        <v>0</v>
      </c>
      <c r="S119" s="21">
        <v>0</v>
      </c>
      <c r="T119" s="27">
        <v>5.6679700000000004</v>
      </c>
      <c r="U119" s="21" t="s">
        <v>106</v>
      </c>
      <c r="V119" s="25" t="s">
        <v>31</v>
      </c>
      <c r="W119" s="27">
        <v>4.9516129032258061</v>
      </c>
      <c r="X119" s="28">
        <v>4.9516129032258061</v>
      </c>
      <c r="Y119" s="20"/>
    </row>
    <row r="120" spans="1:25" ht="30" customHeight="1">
      <c r="A120" s="21">
        <v>111</v>
      </c>
      <c r="B120" s="31">
        <v>93203</v>
      </c>
      <c r="C120" s="23">
        <v>15433</v>
      </c>
      <c r="D120" s="32" t="s">
        <v>176</v>
      </c>
      <c r="E120" s="37" t="s">
        <v>167</v>
      </c>
      <c r="F120" s="21">
        <v>10850</v>
      </c>
      <c r="G120" s="26">
        <v>11160</v>
      </c>
      <c r="H120" s="21">
        <v>210</v>
      </c>
      <c r="I120" s="26">
        <v>310</v>
      </c>
      <c r="J120" s="21">
        <v>72</v>
      </c>
      <c r="K120" s="26">
        <v>1102</v>
      </c>
      <c r="L120" s="21">
        <v>123</v>
      </c>
      <c r="M120" s="26">
        <v>1120</v>
      </c>
      <c r="N120" s="21">
        <v>4</v>
      </c>
      <c r="O120" s="26">
        <v>160</v>
      </c>
      <c r="P120" s="21">
        <f t="shared" si="2"/>
        <v>11259</v>
      </c>
      <c r="Q120" s="26">
        <f t="shared" si="2"/>
        <v>13852</v>
      </c>
      <c r="R120" s="21">
        <v>0</v>
      </c>
      <c r="S120" s="21">
        <v>0</v>
      </c>
      <c r="T120" s="27">
        <v>5.6679700000000004</v>
      </c>
      <c r="U120" s="21" t="s">
        <v>106</v>
      </c>
      <c r="V120" s="25" t="s">
        <v>29</v>
      </c>
      <c r="W120" s="27">
        <v>4.9516129032258061</v>
      </c>
      <c r="X120" s="28">
        <v>4.9516129032258061</v>
      </c>
      <c r="Y120" s="20"/>
    </row>
    <row r="121" spans="1:25" ht="30" customHeight="1">
      <c r="A121" s="21">
        <v>112</v>
      </c>
      <c r="B121" s="31">
        <v>802</v>
      </c>
      <c r="C121" s="23">
        <v>15441</v>
      </c>
      <c r="D121" s="32" t="s">
        <v>177</v>
      </c>
      <c r="E121" s="37" t="s">
        <v>178</v>
      </c>
      <c r="F121" s="21">
        <v>5201</v>
      </c>
      <c r="G121" s="26">
        <v>5461.05</v>
      </c>
      <c r="H121" s="21">
        <v>445</v>
      </c>
      <c r="I121" s="26">
        <v>980</v>
      </c>
      <c r="J121" s="21">
        <v>46</v>
      </c>
      <c r="K121" s="26">
        <v>1334</v>
      </c>
      <c r="L121" s="21">
        <v>29</v>
      </c>
      <c r="M121" s="26">
        <v>464</v>
      </c>
      <c r="N121" s="21">
        <v>2</v>
      </c>
      <c r="O121" s="26">
        <v>44.950000000000728</v>
      </c>
      <c r="P121" s="21">
        <f t="shared" si="2"/>
        <v>5723</v>
      </c>
      <c r="Q121" s="26">
        <f t="shared" si="2"/>
        <v>8284</v>
      </c>
      <c r="R121" s="21">
        <v>0</v>
      </c>
      <c r="S121" s="21">
        <v>0</v>
      </c>
      <c r="T121" s="27">
        <v>4.6963179999999998</v>
      </c>
      <c r="U121" s="21" t="s">
        <v>106</v>
      </c>
      <c r="V121" s="25" t="s">
        <v>31</v>
      </c>
      <c r="W121" s="27">
        <v>4.9516129032258061</v>
      </c>
      <c r="X121" s="28">
        <v>4.9516129032258061</v>
      </c>
      <c r="Y121" s="20"/>
    </row>
    <row r="122" spans="1:25" ht="30" customHeight="1">
      <c r="A122" s="21">
        <v>113</v>
      </c>
      <c r="B122" s="31">
        <v>808</v>
      </c>
      <c r="C122" s="23">
        <v>15441</v>
      </c>
      <c r="D122" s="32" t="s">
        <v>179</v>
      </c>
      <c r="E122" s="37" t="s">
        <v>178</v>
      </c>
      <c r="F122" s="21">
        <v>0</v>
      </c>
      <c r="G122" s="26">
        <v>0</v>
      </c>
      <c r="H122" s="21">
        <v>0</v>
      </c>
      <c r="I122" s="26"/>
      <c r="J122" s="21">
        <v>0</v>
      </c>
      <c r="K122" s="26">
        <v>0</v>
      </c>
      <c r="L122" s="21">
        <v>0</v>
      </c>
      <c r="M122" s="26">
        <v>0</v>
      </c>
      <c r="N122" s="21">
        <v>1</v>
      </c>
      <c r="O122" s="26">
        <v>5625</v>
      </c>
      <c r="P122" s="21">
        <f t="shared" si="2"/>
        <v>1</v>
      </c>
      <c r="Q122" s="26">
        <f t="shared" si="2"/>
        <v>5625</v>
      </c>
      <c r="R122" s="21">
        <v>0</v>
      </c>
      <c r="S122" s="21">
        <v>0</v>
      </c>
      <c r="T122" s="27">
        <v>4.3562397999999991</v>
      </c>
      <c r="U122" s="21" t="s">
        <v>106</v>
      </c>
      <c r="V122" s="25" t="s">
        <v>29</v>
      </c>
      <c r="W122" s="27">
        <v>4.9516129032258061</v>
      </c>
      <c r="X122" s="28">
        <v>4.9516129032258061</v>
      </c>
      <c r="Y122" s="20"/>
    </row>
    <row r="123" spans="1:25" ht="30" customHeight="1">
      <c r="A123" s="21">
        <v>114</v>
      </c>
      <c r="B123" s="31">
        <v>823</v>
      </c>
      <c r="C123" s="23">
        <v>15441</v>
      </c>
      <c r="D123" s="32" t="s">
        <v>180</v>
      </c>
      <c r="E123" s="37" t="s">
        <v>178</v>
      </c>
      <c r="F123" s="21">
        <v>0</v>
      </c>
      <c r="G123" s="26">
        <v>0</v>
      </c>
      <c r="H123" s="21">
        <v>0</v>
      </c>
      <c r="I123" s="26"/>
      <c r="J123" s="21">
        <v>0</v>
      </c>
      <c r="K123" s="26">
        <v>0</v>
      </c>
      <c r="L123" s="21">
        <v>0</v>
      </c>
      <c r="M123" s="26">
        <v>0</v>
      </c>
      <c r="N123" s="21">
        <v>1</v>
      </c>
      <c r="O123" s="26">
        <v>1392</v>
      </c>
      <c r="P123" s="21">
        <f t="shared" si="2"/>
        <v>1</v>
      </c>
      <c r="Q123" s="26">
        <f t="shared" si="2"/>
        <v>1392</v>
      </c>
      <c r="R123" s="21">
        <v>0</v>
      </c>
      <c r="S123" s="21">
        <v>0</v>
      </c>
      <c r="T123" s="27">
        <v>5.1335613999999996</v>
      </c>
      <c r="U123" s="21" t="s">
        <v>106</v>
      </c>
      <c r="V123" s="25" t="s">
        <v>29</v>
      </c>
      <c r="W123" s="27">
        <v>4.9516129032258061</v>
      </c>
      <c r="X123" s="28">
        <v>4.9516129032258061</v>
      </c>
      <c r="Y123" s="20"/>
    </row>
    <row r="124" spans="1:25" ht="30" customHeight="1">
      <c r="A124" s="21">
        <v>115</v>
      </c>
      <c r="B124" s="31">
        <v>62602</v>
      </c>
      <c r="C124" s="23">
        <v>15441</v>
      </c>
      <c r="D124" s="32" t="s">
        <v>181</v>
      </c>
      <c r="E124" s="37" t="s">
        <v>178</v>
      </c>
      <c r="F124" s="21">
        <v>0</v>
      </c>
      <c r="G124" s="26">
        <v>0</v>
      </c>
      <c r="H124" s="21">
        <v>0</v>
      </c>
      <c r="I124" s="26"/>
      <c r="J124" s="21">
        <v>0</v>
      </c>
      <c r="K124" s="26">
        <v>0</v>
      </c>
      <c r="L124" s="21">
        <v>0</v>
      </c>
      <c r="M124" s="26">
        <v>0</v>
      </c>
      <c r="N124" s="21">
        <v>1</v>
      </c>
      <c r="O124" s="26">
        <v>1506</v>
      </c>
      <c r="P124" s="21">
        <f t="shared" si="2"/>
        <v>1</v>
      </c>
      <c r="Q124" s="26">
        <f t="shared" si="2"/>
        <v>1506</v>
      </c>
      <c r="R124" s="21">
        <v>0</v>
      </c>
      <c r="S124" s="21">
        <v>0</v>
      </c>
      <c r="T124" s="27">
        <v>4.1379000000000001</v>
      </c>
      <c r="U124" s="21" t="s">
        <v>106</v>
      </c>
      <c r="V124" s="25" t="s">
        <v>31</v>
      </c>
      <c r="W124" s="27">
        <v>4.9516129032258061</v>
      </c>
      <c r="X124" s="28">
        <v>4.9516129032258061</v>
      </c>
      <c r="Y124" s="20"/>
    </row>
    <row r="125" spans="1:25" ht="30" customHeight="1">
      <c r="A125" s="21">
        <v>116</v>
      </c>
      <c r="B125" s="31">
        <v>62609</v>
      </c>
      <c r="C125" s="23">
        <v>15441</v>
      </c>
      <c r="D125" s="32" t="s">
        <v>182</v>
      </c>
      <c r="E125" s="37" t="s">
        <v>178</v>
      </c>
      <c r="F125" s="21">
        <v>0</v>
      </c>
      <c r="G125" s="26">
        <v>0</v>
      </c>
      <c r="H125" s="21">
        <v>0</v>
      </c>
      <c r="I125" s="26"/>
      <c r="J125" s="21">
        <v>0</v>
      </c>
      <c r="K125" s="26">
        <v>0</v>
      </c>
      <c r="L125" s="21">
        <v>0</v>
      </c>
      <c r="M125" s="26">
        <v>0</v>
      </c>
      <c r="N125" s="21">
        <v>1</v>
      </c>
      <c r="O125" s="26">
        <v>3283</v>
      </c>
      <c r="P125" s="21">
        <f t="shared" si="2"/>
        <v>1</v>
      </c>
      <c r="Q125" s="26">
        <f t="shared" si="2"/>
        <v>3283</v>
      </c>
      <c r="R125" s="21">
        <v>0</v>
      </c>
      <c r="S125" s="21">
        <v>0</v>
      </c>
      <c r="T125" s="27">
        <v>4.8582600000000005</v>
      </c>
      <c r="U125" s="21" t="s">
        <v>106</v>
      </c>
      <c r="V125" s="25" t="s">
        <v>29</v>
      </c>
      <c r="W125" s="27">
        <v>4.9516129032258061</v>
      </c>
      <c r="X125" s="28">
        <v>4.9516129032258061</v>
      </c>
      <c r="Y125" s="20"/>
    </row>
    <row r="126" spans="1:25" ht="30" customHeight="1">
      <c r="A126" s="21">
        <v>117</v>
      </c>
      <c r="B126" s="31">
        <v>106805</v>
      </c>
      <c r="C126" s="23">
        <v>15441</v>
      </c>
      <c r="D126" s="32" t="s">
        <v>183</v>
      </c>
      <c r="E126" s="37" t="s">
        <v>178</v>
      </c>
      <c r="F126" s="21">
        <v>2574</v>
      </c>
      <c r="G126" s="26">
        <v>3970</v>
      </c>
      <c r="H126" s="21">
        <v>262</v>
      </c>
      <c r="I126" s="26">
        <v>950</v>
      </c>
      <c r="J126" s="21">
        <v>31</v>
      </c>
      <c r="K126" s="26">
        <v>899</v>
      </c>
      <c r="L126" s="21">
        <v>0</v>
      </c>
      <c r="M126" s="26">
        <v>0</v>
      </c>
      <c r="N126" s="21">
        <v>1</v>
      </c>
      <c r="O126" s="26">
        <v>41</v>
      </c>
      <c r="P126" s="21">
        <f t="shared" si="2"/>
        <v>2868</v>
      </c>
      <c r="Q126" s="26">
        <f t="shared" si="2"/>
        <v>5860</v>
      </c>
      <c r="R126" s="21">
        <v>0</v>
      </c>
      <c r="S126" s="21">
        <v>0</v>
      </c>
      <c r="T126" s="27">
        <v>6.4776800000000003</v>
      </c>
      <c r="U126" s="21" t="s">
        <v>106</v>
      </c>
      <c r="V126" s="25" t="s">
        <v>29</v>
      </c>
      <c r="W126" s="34">
        <v>6.7</v>
      </c>
      <c r="X126" s="28">
        <v>6.7</v>
      </c>
      <c r="Y126" s="20"/>
    </row>
    <row r="127" spans="1:25" ht="30" customHeight="1">
      <c r="A127" s="21">
        <v>118</v>
      </c>
      <c r="B127" s="31">
        <v>106807</v>
      </c>
      <c r="C127" s="23">
        <v>15441</v>
      </c>
      <c r="D127" s="32" t="s">
        <v>184</v>
      </c>
      <c r="E127" s="37" t="s">
        <v>178</v>
      </c>
      <c r="F127" s="21">
        <v>0</v>
      </c>
      <c r="G127" s="26">
        <v>0</v>
      </c>
      <c r="H127" s="21">
        <v>0</v>
      </c>
      <c r="I127" s="26"/>
      <c r="J127" s="21">
        <v>0</v>
      </c>
      <c r="K127" s="26">
        <v>0</v>
      </c>
      <c r="L127" s="21">
        <v>0</v>
      </c>
      <c r="M127" s="26">
        <v>0</v>
      </c>
      <c r="N127" s="21">
        <v>1</v>
      </c>
      <c r="O127" s="26">
        <v>1500</v>
      </c>
      <c r="P127" s="21">
        <f t="shared" si="2"/>
        <v>1</v>
      </c>
      <c r="Q127" s="26">
        <f t="shared" si="2"/>
        <v>1500</v>
      </c>
      <c r="R127" s="21">
        <v>0</v>
      </c>
      <c r="S127" s="21">
        <v>0</v>
      </c>
      <c r="T127" s="27">
        <v>2.5862069999999999</v>
      </c>
      <c r="U127" s="21" t="s">
        <v>106</v>
      </c>
      <c r="V127" s="25" t="s">
        <v>29</v>
      </c>
      <c r="W127" s="34">
        <v>6.7</v>
      </c>
      <c r="X127" s="28">
        <v>6.7</v>
      </c>
      <c r="Y127" s="20"/>
    </row>
    <row r="128" spans="1:25" ht="30" customHeight="1">
      <c r="A128" s="21">
        <v>119</v>
      </c>
      <c r="B128" s="31">
        <v>106808</v>
      </c>
      <c r="C128" s="23">
        <v>15441</v>
      </c>
      <c r="D128" s="32" t="s">
        <v>185</v>
      </c>
      <c r="E128" s="37" t="s">
        <v>178</v>
      </c>
      <c r="F128" s="21">
        <v>1</v>
      </c>
      <c r="G128" s="26">
        <v>1.05</v>
      </c>
      <c r="H128" s="21">
        <v>1</v>
      </c>
      <c r="I128" s="26">
        <v>215.95000000000005</v>
      </c>
      <c r="J128" s="21">
        <v>0</v>
      </c>
      <c r="K128" s="26">
        <v>0</v>
      </c>
      <c r="L128" s="21">
        <v>0</v>
      </c>
      <c r="M128" s="26">
        <v>0</v>
      </c>
      <c r="N128" s="21">
        <v>0</v>
      </c>
      <c r="O128" s="26">
        <v>783</v>
      </c>
      <c r="P128" s="21">
        <f t="shared" si="2"/>
        <v>2</v>
      </c>
      <c r="Q128" s="26">
        <f t="shared" si="2"/>
        <v>1000</v>
      </c>
      <c r="R128" s="21">
        <v>0</v>
      </c>
      <c r="S128" s="21">
        <v>0</v>
      </c>
      <c r="T128" s="27">
        <v>5.6679700000000004</v>
      </c>
      <c r="U128" s="21" t="s">
        <v>106</v>
      </c>
      <c r="V128" s="25" t="s">
        <v>29</v>
      </c>
      <c r="W128" s="34">
        <v>6.7</v>
      </c>
      <c r="X128" s="28">
        <v>6.7</v>
      </c>
      <c r="Y128" s="20"/>
    </row>
    <row r="129" spans="1:25" ht="30" customHeight="1">
      <c r="A129" s="21">
        <v>120</v>
      </c>
      <c r="B129" s="31">
        <v>18603</v>
      </c>
      <c r="C129" s="23">
        <v>15442</v>
      </c>
      <c r="D129" s="32" t="s">
        <v>186</v>
      </c>
      <c r="E129" s="37" t="s">
        <v>187</v>
      </c>
      <c r="F129" s="21">
        <v>0</v>
      </c>
      <c r="G129" s="26">
        <v>0</v>
      </c>
      <c r="H129" s="21">
        <v>0</v>
      </c>
      <c r="I129" s="26">
        <v>0</v>
      </c>
      <c r="J129" s="21">
        <v>0</v>
      </c>
      <c r="K129" s="26">
        <v>370</v>
      </c>
      <c r="L129" s="21">
        <v>1</v>
      </c>
      <c r="M129" s="26">
        <v>16</v>
      </c>
      <c r="N129" s="21">
        <v>1</v>
      </c>
      <c r="O129" s="26">
        <v>35</v>
      </c>
      <c r="P129" s="21">
        <f t="shared" si="2"/>
        <v>2</v>
      </c>
      <c r="Q129" s="26">
        <f t="shared" si="2"/>
        <v>421</v>
      </c>
      <c r="R129" s="21">
        <v>0</v>
      </c>
      <c r="S129" s="21">
        <v>0</v>
      </c>
      <c r="T129" s="27">
        <v>5.6679700000000004</v>
      </c>
      <c r="U129" s="21" t="s">
        <v>106</v>
      </c>
      <c r="V129" s="25" t="s">
        <v>31</v>
      </c>
      <c r="W129" s="27">
        <v>4.9516129032258061</v>
      </c>
      <c r="X129" s="28">
        <v>4.9516129032258061</v>
      </c>
      <c r="Y129" s="20"/>
    </row>
    <row r="130" spans="1:25" ht="30" customHeight="1">
      <c r="A130" s="21">
        <v>121</v>
      </c>
      <c r="B130" s="31">
        <v>18604</v>
      </c>
      <c r="C130" s="23">
        <v>15442</v>
      </c>
      <c r="D130" s="32" t="s">
        <v>188</v>
      </c>
      <c r="E130" s="37" t="s">
        <v>187</v>
      </c>
      <c r="F130" s="21">
        <v>5514</v>
      </c>
      <c r="G130" s="26">
        <v>5789.7</v>
      </c>
      <c r="H130" s="21">
        <v>159</v>
      </c>
      <c r="I130" s="26">
        <v>320</v>
      </c>
      <c r="J130" s="21">
        <v>65</v>
      </c>
      <c r="K130" s="26">
        <v>1760</v>
      </c>
      <c r="L130" s="21">
        <v>132</v>
      </c>
      <c r="M130" s="26">
        <v>1101</v>
      </c>
      <c r="N130" s="21">
        <v>2</v>
      </c>
      <c r="O130" s="26">
        <v>62.299999999999272</v>
      </c>
      <c r="P130" s="21">
        <f t="shared" si="2"/>
        <v>5872</v>
      </c>
      <c r="Q130" s="26">
        <f t="shared" si="2"/>
        <v>9033</v>
      </c>
      <c r="R130" s="21">
        <v>0</v>
      </c>
      <c r="S130" s="21">
        <v>0</v>
      </c>
      <c r="T130" s="27">
        <v>4.6963179999999998</v>
      </c>
      <c r="U130" s="21" t="s">
        <v>106</v>
      </c>
      <c r="V130" s="25" t="s">
        <v>31</v>
      </c>
      <c r="W130" s="34">
        <v>6.7</v>
      </c>
      <c r="X130" s="28">
        <v>6.7</v>
      </c>
      <c r="Y130" s="20"/>
    </row>
    <row r="131" spans="1:25" ht="30" customHeight="1">
      <c r="A131" s="21">
        <v>122</v>
      </c>
      <c r="B131" s="31">
        <v>18607</v>
      </c>
      <c r="C131" s="23">
        <v>15442</v>
      </c>
      <c r="D131" s="32" t="s">
        <v>189</v>
      </c>
      <c r="E131" s="37" t="s">
        <v>187</v>
      </c>
      <c r="F131" s="21">
        <v>1</v>
      </c>
      <c r="G131" s="26">
        <v>1.05</v>
      </c>
      <c r="H131" s="21">
        <v>0</v>
      </c>
      <c r="I131" s="26"/>
      <c r="J131" s="21">
        <v>28</v>
      </c>
      <c r="K131" s="26">
        <v>780</v>
      </c>
      <c r="L131" s="21">
        <v>0</v>
      </c>
      <c r="M131" s="26">
        <v>0</v>
      </c>
      <c r="N131" s="21">
        <v>1</v>
      </c>
      <c r="O131" s="26">
        <v>19.950000000000045</v>
      </c>
      <c r="P131" s="21">
        <f t="shared" si="2"/>
        <v>30</v>
      </c>
      <c r="Q131" s="26">
        <f t="shared" si="2"/>
        <v>801</v>
      </c>
      <c r="R131" s="21">
        <v>0</v>
      </c>
      <c r="S131" s="21">
        <v>0</v>
      </c>
      <c r="T131" s="27">
        <v>4.3562397999999991</v>
      </c>
      <c r="U131" s="21" t="s">
        <v>106</v>
      </c>
      <c r="V131" s="25" t="s">
        <v>29</v>
      </c>
      <c r="W131" s="27">
        <v>4.9516129032258061</v>
      </c>
      <c r="X131" s="28">
        <v>4.9516129032258061</v>
      </c>
      <c r="Y131" s="20"/>
    </row>
    <row r="132" spans="1:25" ht="30" customHeight="1">
      <c r="A132" s="21">
        <v>123</v>
      </c>
      <c r="B132" s="31">
        <v>18612</v>
      </c>
      <c r="C132" s="23">
        <v>15442</v>
      </c>
      <c r="D132" s="32" t="s">
        <v>190</v>
      </c>
      <c r="E132" s="37" t="s">
        <v>187</v>
      </c>
      <c r="F132" s="21">
        <v>19</v>
      </c>
      <c r="G132" s="26">
        <v>19.95</v>
      </c>
      <c r="H132" s="21">
        <v>6</v>
      </c>
      <c r="I132" s="26">
        <v>13</v>
      </c>
      <c r="J132" s="21">
        <v>0</v>
      </c>
      <c r="K132" s="26">
        <v>0</v>
      </c>
      <c r="L132" s="21">
        <v>0</v>
      </c>
      <c r="M132" s="26">
        <v>0</v>
      </c>
      <c r="N132" s="21">
        <v>2</v>
      </c>
      <c r="O132" s="26">
        <v>45.05</v>
      </c>
      <c r="P132" s="21">
        <f t="shared" si="2"/>
        <v>27</v>
      </c>
      <c r="Q132" s="26">
        <f t="shared" si="2"/>
        <v>78</v>
      </c>
      <c r="R132" s="21">
        <v>0</v>
      </c>
      <c r="S132" s="21">
        <v>0</v>
      </c>
      <c r="T132" s="27">
        <v>6.4776800000000003</v>
      </c>
      <c r="U132" s="21" t="s">
        <v>106</v>
      </c>
      <c r="V132" s="25" t="s">
        <v>29</v>
      </c>
      <c r="W132" s="34">
        <v>6.7</v>
      </c>
      <c r="X132" s="28">
        <v>6.7</v>
      </c>
      <c r="Y132" s="20"/>
    </row>
    <row r="133" spans="1:25" ht="30" customHeight="1">
      <c r="A133" s="21">
        <v>124</v>
      </c>
      <c r="B133" s="31">
        <v>18613</v>
      </c>
      <c r="C133" s="23">
        <v>15442</v>
      </c>
      <c r="D133" s="32" t="s">
        <v>191</v>
      </c>
      <c r="E133" s="37" t="s">
        <v>187</v>
      </c>
      <c r="F133" s="21">
        <v>0</v>
      </c>
      <c r="G133" s="26">
        <v>0</v>
      </c>
      <c r="H133" s="21">
        <v>0</v>
      </c>
      <c r="I133" s="26">
        <v>4108</v>
      </c>
      <c r="J133" s="21">
        <v>28</v>
      </c>
      <c r="K133" s="26">
        <v>812</v>
      </c>
      <c r="L133" s="21">
        <v>0</v>
      </c>
      <c r="M133" s="26">
        <v>0</v>
      </c>
      <c r="N133" s="21">
        <v>0</v>
      </c>
      <c r="O133" s="26">
        <v>0</v>
      </c>
      <c r="P133" s="21">
        <f t="shared" si="2"/>
        <v>28</v>
      </c>
      <c r="Q133" s="26">
        <f t="shared" si="2"/>
        <v>4920</v>
      </c>
      <c r="R133" s="21">
        <v>0</v>
      </c>
      <c r="S133" s="21">
        <v>0</v>
      </c>
      <c r="T133" s="27">
        <v>2.5862069999999999</v>
      </c>
      <c r="U133" s="21" t="s">
        <v>106</v>
      </c>
      <c r="V133" s="25" t="s">
        <v>31</v>
      </c>
      <c r="W133" s="27">
        <v>4.9516129032258061</v>
      </c>
      <c r="X133" s="28">
        <v>4.9516129032258061</v>
      </c>
      <c r="Y133" s="20"/>
    </row>
    <row r="134" spans="1:25" ht="30" customHeight="1">
      <c r="A134" s="21">
        <v>125</v>
      </c>
      <c r="B134" s="31">
        <v>81501</v>
      </c>
      <c r="C134" s="23">
        <v>15442</v>
      </c>
      <c r="D134" s="32" t="s">
        <v>192</v>
      </c>
      <c r="E134" s="37" t="s">
        <v>187</v>
      </c>
      <c r="F134" s="21">
        <v>8942</v>
      </c>
      <c r="G134" s="26">
        <v>10230</v>
      </c>
      <c r="H134" s="21">
        <v>570</v>
      </c>
      <c r="I134" s="26">
        <v>1170</v>
      </c>
      <c r="J134" s="21">
        <v>89</v>
      </c>
      <c r="K134" s="26">
        <v>2710</v>
      </c>
      <c r="L134" s="21">
        <v>172</v>
      </c>
      <c r="M134" s="26">
        <v>3720</v>
      </c>
      <c r="N134" s="21">
        <v>2</v>
      </c>
      <c r="O134" s="26">
        <v>135</v>
      </c>
      <c r="P134" s="21">
        <f t="shared" si="2"/>
        <v>9775</v>
      </c>
      <c r="Q134" s="26">
        <f t="shared" si="2"/>
        <v>17965</v>
      </c>
      <c r="R134" s="21">
        <v>0</v>
      </c>
      <c r="S134" s="21">
        <v>0</v>
      </c>
      <c r="T134" s="27">
        <v>4.0485500000000005</v>
      </c>
      <c r="U134" s="21" t="s">
        <v>106</v>
      </c>
      <c r="V134" s="25" t="s">
        <v>29</v>
      </c>
      <c r="W134" s="34">
        <v>6.7</v>
      </c>
      <c r="X134" s="28">
        <v>6.7</v>
      </c>
      <c r="Y134" s="20"/>
    </row>
    <row r="135" spans="1:25" ht="30" customHeight="1">
      <c r="A135" s="21">
        <v>126</v>
      </c>
      <c r="B135" s="31">
        <v>81504</v>
      </c>
      <c r="C135" s="23">
        <v>15442</v>
      </c>
      <c r="D135" s="32" t="s">
        <v>193</v>
      </c>
      <c r="E135" s="37" t="s">
        <v>187</v>
      </c>
      <c r="F135" s="21">
        <v>4682</v>
      </c>
      <c r="G135" s="26">
        <v>4916.1000000000004</v>
      </c>
      <c r="H135" s="21">
        <v>161</v>
      </c>
      <c r="I135" s="26">
        <v>210</v>
      </c>
      <c r="J135" s="21">
        <v>73</v>
      </c>
      <c r="K135" s="26">
        <v>2117</v>
      </c>
      <c r="L135" s="21">
        <v>130</v>
      </c>
      <c r="M135" s="26">
        <v>2180</v>
      </c>
      <c r="N135" s="21">
        <v>1</v>
      </c>
      <c r="O135" s="26">
        <v>61.899999999999636</v>
      </c>
      <c r="P135" s="21">
        <f t="shared" si="2"/>
        <v>5047</v>
      </c>
      <c r="Q135" s="26">
        <f t="shared" si="2"/>
        <v>9485</v>
      </c>
      <c r="R135" s="21">
        <v>0</v>
      </c>
      <c r="S135" s="21">
        <v>0</v>
      </c>
      <c r="T135" s="27">
        <v>4.1457151999999997</v>
      </c>
      <c r="U135" s="21" t="s">
        <v>106</v>
      </c>
      <c r="V135" s="25" t="s">
        <v>29</v>
      </c>
      <c r="W135" s="27">
        <v>4.9516129032258061</v>
      </c>
      <c r="X135" s="28">
        <v>4.9516129032258061</v>
      </c>
      <c r="Y135" s="20"/>
    </row>
    <row r="136" spans="1:25" ht="30" customHeight="1">
      <c r="A136" s="21">
        <v>127</v>
      </c>
      <c r="B136" s="31">
        <v>81505</v>
      </c>
      <c r="C136" s="23">
        <v>15442</v>
      </c>
      <c r="D136" s="32" t="s">
        <v>194</v>
      </c>
      <c r="E136" s="37" t="s">
        <v>187</v>
      </c>
      <c r="F136" s="21">
        <v>5385</v>
      </c>
      <c r="G136" s="26">
        <v>5654.25</v>
      </c>
      <c r="H136" s="21">
        <v>182</v>
      </c>
      <c r="I136" s="26">
        <v>688</v>
      </c>
      <c r="J136" s="21">
        <v>51</v>
      </c>
      <c r="K136" s="26">
        <v>820</v>
      </c>
      <c r="L136" s="21">
        <v>157</v>
      </c>
      <c r="M136" s="26">
        <v>1795</v>
      </c>
      <c r="N136" s="21">
        <v>0</v>
      </c>
      <c r="O136" s="26">
        <v>-0.25</v>
      </c>
      <c r="P136" s="21">
        <f t="shared" si="2"/>
        <v>5775</v>
      </c>
      <c r="Q136" s="26">
        <f t="shared" si="2"/>
        <v>8957</v>
      </c>
      <c r="R136" s="21">
        <v>0</v>
      </c>
      <c r="S136" s="21">
        <v>0</v>
      </c>
      <c r="T136" s="27">
        <v>3.724666</v>
      </c>
      <c r="U136" s="21" t="s">
        <v>106</v>
      </c>
      <c r="V136" s="25" t="s">
        <v>29</v>
      </c>
      <c r="W136" s="27">
        <v>4.9516129032258061</v>
      </c>
      <c r="X136" s="28">
        <v>4.9516129032258061</v>
      </c>
      <c r="Y136" s="20"/>
    </row>
    <row r="137" spans="1:25" ht="30" customHeight="1">
      <c r="A137" s="21">
        <v>128</v>
      </c>
      <c r="B137" s="31">
        <v>811</v>
      </c>
      <c r="C137" s="23">
        <v>15443</v>
      </c>
      <c r="D137" s="32" t="s">
        <v>195</v>
      </c>
      <c r="E137" s="37" t="s">
        <v>196</v>
      </c>
      <c r="F137" s="21">
        <v>3308</v>
      </c>
      <c r="G137" s="26">
        <v>5002</v>
      </c>
      <c r="H137" s="21">
        <v>312</v>
      </c>
      <c r="I137" s="26">
        <v>2510</v>
      </c>
      <c r="J137" s="21">
        <v>65</v>
      </c>
      <c r="K137" s="26">
        <v>30200</v>
      </c>
      <c r="L137" s="21">
        <v>159</v>
      </c>
      <c r="M137" s="26">
        <v>8200</v>
      </c>
      <c r="N137" s="21">
        <v>2</v>
      </c>
      <c r="O137" s="26">
        <v>13110</v>
      </c>
      <c r="P137" s="21">
        <f t="shared" si="2"/>
        <v>3846</v>
      </c>
      <c r="Q137" s="26">
        <f t="shared" si="2"/>
        <v>59022</v>
      </c>
      <c r="R137" s="21">
        <v>0</v>
      </c>
      <c r="S137" s="21">
        <v>0</v>
      </c>
      <c r="T137" s="27">
        <v>6.4776800000000003</v>
      </c>
      <c r="U137" s="21" t="s">
        <v>106</v>
      </c>
      <c r="V137" s="25" t="s">
        <v>31</v>
      </c>
      <c r="W137" s="34">
        <v>6.7</v>
      </c>
      <c r="X137" s="28">
        <v>6.7</v>
      </c>
      <c r="Y137" s="20"/>
    </row>
    <row r="138" spans="1:25" ht="30" customHeight="1">
      <c r="A138" s="21">
        <v>129</v>
      </c>
      <c r="B138" s="31">
        <v>824</v>
      </c>
      <c r="C138" s="23">
        <v>15443</v>
      </c>
      <c r="D138" s="32" t="s">
        <v>197</v>
      </c>
      <c r="E138" s="37" t="s">
        <v>196</v>
      </c>
      <c r="F138" s="21">
        <v>5176</v>
      </c>
      <c r="G138" s="26">
        <v>5935</v>
      </c>
      <c r="H138" s="21">
        <v>423</v>
      </c>
      <c r="I138" s="26">
        <v>3072</v>
      </c>
      <c r="J138" s="21">
        <v>80</v>
      </c>
      <c r="K138" s="26">
        <v>2320</v>
      </c>
      <c r="L138" s="21">
        <v>24</v>
      </c>
      <c r="M138" s="26">
        <v>384</v>
      </c>
      <c r="N138" s="21">
        <v>3</v>
      </c>
      <c r="O138" s="26">
        <v>170</v>
      </c>
      <c r="P138" s="21">
        <f t="shared" ref="P138:Q201" si="3">SUM(F138,H138,J138,L138,N138)</f>
        <v>5706</v>
      </c>
      <c r="Q138" s="26">
        <f t="shared" si="3"/>
        <v>11881</v>
      </c>
      <c r="R138" s="21">
        <v>0</v>
      </c>
      <c r="S138" s="21">
        <v>0</v>
      </c>
      <c r="T138" s="27">
        <v>3.5627240000000002</v>
      </c>
      <c r="U138" s="21" t="s">
        <v>106</v>
      </c>
      <c r="V138" s="25" t="s">
        <v>29</v>
      </c>
      <c r="W138" s="34">
        <v>6.7</v>
      </c>
      <c r="X138" s="28">
        <v>6.7</v>
      </c>
      <c r="Y138" s="20"/>
    </row>
    <row r="139" spans="1:25" ht="30" customHeight="1">
      <c r="A139" s="21">
        <v>130</v>
      </c>
      <c r="B139" s="31">
        <v>81502</v>
      </c>
      <c r="C139" s="23">
        <v>15442</v>
      </c>
      <c r="D139" s="32" t="s">
        <v>198</v>
      </c>
      <c r="E139" s="37" t="s">
        <v>187</v>
      </c>
      <c r="F139" s="21">
        <v>9765</v>
      </c>
      <c r="G139" s="26">
        <v>10253.25</v>
      </c>
      <c r="H139" s="21">
        <v>407</v>
      </c>
      <c r="I139" s="26">
        <v>601</v>
      </c>
      <c r="J139" s="21">
        <v>76</v>
      </c>
      <c r="K139" s="26">
        <v>2204</v>
      </c>
      <c r="L139" s="21">
        <v>227</v>
      </c>
      <c r="M139" s="26">
        <v>3632</v>
      </c>
      <c r="N139" s="21">
        <v>1</v>
      </c>
      <c r="O139" s="26">
        <v>50.75</v>
      </c>
      <c r="P139" s="21">
        <f t="shared" si="3"/>
        <v>10476</v>
      </c>
      <c r="Q139" s="26">
        <f t="shared" si="3"/>
        <v>16741</v>
      </c>
      <c r="R139" s="21">
        <v>0</v>
      </c>
      <c r="S139" s="21">
        <v>0</v>
      </c>
      <c r="T139" s="27">
        <v>1.7813620000000001</v>
      </c>
      <c r="U139" s="21" t="s">
        <v>106</v>
      </c>
      <c r="V139" s="25" t="s">
        <v>29</v>
      </c>
      <c r="W139" s="27">
        <v>4.9516129032258061</v>
      </c>
      <c r="X139" s="28">
        <v>4.9516129032258061</v>
      </c>
      <c r="Y139" s="20"/>
    </row>
    <row r="140" spans="1:25" ht="30" customHeight="1">
      <c r="A140" s="21">
        <v>131</v>
      </c>
      <c r="B140" s="31">
        <v>106802</v>
      </c>
      <c r="C140" s="23">
        <v>15441</v>
      </c>
      <c r="D140" s="32" t="s">
        <v>199</v>
      </c>
      <c r="E140" s="37" t="s">
        <v>178</v>
      </c>
      <c r="F140" s="21">
        <v>4558</v>
      </c>
      <c r="G140" s="26">
        <v>5086</v>
      </c>
      <c r="H140" s="21">
        <v>194</v>
      </c>
      <c r="I140" s="26">
        <v>2181</v>
      </c>
      <c r="J140" s="21">
        <v>71</v>
      </c>
      <c r="K140" s="26">
        <v>2059</v>
      </c>
      <c r="L140" s="21">
        <v>43</v>
      </c>
      <c r="M140" s="26">
        <v>798</v>
      </c>
      <c r="N140" s="21">
        <v>3</v>
      </c>
      <c r="O140" s="26">
        <v>90</v>
      </c>
      <c r="P140" s="21">
        <f t="shared" si="3"/>
        <v>4869</v>
      </c>
      <c r="Q140" s="26">
        <f t="shared" si="3"/>
        <v>10214</v>
      </c>
      <c r="R140" s="21">
        <v>0</v>
      </c>
      <c r="S140" s="21">
        <v>0</v>
      </c>
      <c r="T140" s="27">
        <v>4.7610947999999995</v>
      </c>
      <c r="U140" s="21" t="s">
        <v>106</v>
      </c>
      <c r="V140" s="25" t="s">
        <v>31</v>
      </c>
      <c r="W140" s="27">
        <v>4.9516129032258061</v>
      </c>
      <c r="X140" s="28">
        <v>4.9516129032258061</v>
      </c>
      <c r="Y140" s="20"/>
    </row>
    <row r="141" spans="1:25" ht="30" customHeight="1">
      <c r="A141" s="21">
        <v>132</v>
      </c>
      <c r="B141" s="31">
        <v>106803</v>
      </c>
      <c r="C141" s="23">
        <v>15443</v>
      </c>
      <c r="D141" s="32" t="s">
        <v>200</v>
      </c>
      <c r="E141" s="37" t="s">
        <v>196</v>
      </c>
      <c r="F141" s="21">
        <v>6329</v>
      </c>
      <c r="G141" s="26">
        <v>6645.4500000000007</v>
      </c>
      <c r="H141" s="21">
        <v>417</v>
      </c>
      <c r="I141" s="26">
        <v>1580</v>
      </c>
      <c r="J141" s="21">
        <v>62</v>
      </c>
      <c r="K141" s="26">
        <v>1798</v>
      </c>
      <c r="L141" s="21">
        <v>4</v>
      </c>
      <c r="M141" s="26">
        <v>64</v>
      </c>
      <c r="N141" s="21">
        <v>1</v>
      </c>
      <c r="O141" s="26">
        <v>96.549999999999272</v>
      </c>
      <c r="P141" s="21">
        <f t="shared" si="3"/>
        <v>6813</v>
      </c>
      <c r="Q141" s="26">
        <f t="shared" si="3"/>
        <v>10184</v>
      </c>
      <c r="R141" s="21">
        <v>0</v>
      </c>
      <c r="S141" s="21">
        <v>0</v>
      </c>
      <c r="T141" s="27">
        <v>1.295536</v>
      </c>
      <c r="U141" s="21" t="s">
        <v>106</v>
      </c>
      <c r="V141" s="25" t="s">
        <v>31</v>
      </c>
      <c r="W141" s="34">
        <v>6.7</v>
      </c>
      <c r="X141" s="28">
        <v>6.7</v>
      </c>
      <c r="Y141" s="20"/>
    </row>
    <row r="142" spans="1:25" ht="30" customHeight="1">
      <c r="A142" s="21">
        <v>133</v>
      </c>
      <c r="B142" s="31">
        <v>810</v>
      </c>
      <c r="C142" s="23">
        <v>15444</v>
      </c>
      <c r="D142" s="32" t="s">
        <v>201</v>
      </c>
      <c r="E142" s="37" t="s">
        <v>202</v>
      </c>
      <c r="F142" s="21">
        <v>0</v>
      </c>
      <c r="G142" s="26">
        <v>0</v>
      </c>
      <c r="H142" s="21">
        <v>1</v>
      </c>
      <c r="I142" s="26">
        <v>100</v>
      </c>
      <c r="J142" s="21">
        <v>0</v>
      </c>
      <c r="K142" s="26">
        <v>0</v>
      </c>
      <c r="L142" s="21">
        <v>0</v>
      </c>
      <c r="M142" s="26">
        <v>0</v>
      </c>
      <c r="N142" s="21">
        <v>0</v>
      </c>
      <c r="O142" s="26">
        <v>0</v>
      </c>
      <c r="P142" s="21">
        <f t="shared" si="3"/>
        <v>1</v>
      </c>
      <c r="Q142" s="26">
        <f t="shared" si="3"/>
        <v>100</v>
      </c>
      <c r="R142" s="21">
        <v>0</v>
      </c>
      <c r="S142" s="21">
        <v>0</v>
      </c>
      <c r="T142" s="27">
        <v>5.1821440000000001</v>
      </c>
      <c r="U142" s="21" t="s">
        <v>106</v>
      </c>
      <c r="V142" s="25" t="s">
        <v>113</v>
      </c>
      <c r="W142" s="34">
        <v>6.7</v>
      </c>
      <c r="X142" s="28">
        <v>6.7</v>
      </c>
      <c r="Y142" s="20"/>
    </row>
    <row r="143" spans="1:25" ht="30" customHeight="1">
      <c r="A143" s="21">
        <v>134</v>
      </c>
      <c r="B143" s="31">
        <v>819</v>
      </c>
      <c r="C143" s="23">
        <v>15443</v>
      </c>
      <c r="D143" s="32" t="s">
        <v>203</v>
      </c>
      <c r="E143" s="37" t="s">
        <v>196</v>
      </c>
      <c r="F143" s="21">
        <v>8826</v>
      </c>
      <c r="G143" s="26">
        <v>9267.3000000000011</v>
      </c>
      <c r="H143" s="21">
        <v>1068</v>
      </c>
      <c r="I143" s="26">
        <v>2000</v>
      </c>
      <c r="J143" s="21">
        <v>48</v>
      </c>
      <c r="K143" s="26">
        <v>1392</v>
      </c>
      <c r="L143" s="21">
        <v>1</v>
      </c>
      <c r="M143" s="26">
        <v>16</v>
      </c>
      <c r="N143" s="21">
        <v>2</v>
      </c>
      <c r="O143" s="26">
        <v>29.699999999998909</v>
      </c>
      <c r="P143" s="21">
        <f t="shared" si="3"/>
        <v>9945</v>
      </c>
      <c r="Q143" s="26">
        <f t="shared" si="3"/>
        <v>12705</v>
      </c>
      <c r="R143" s="21">
        <v>0</v>
      </c>
      <c r="S143" s="21">
        <v>0</v>
      </c>
      <c r="T143" s="27">
        <v>2.1052460000000002</v>
      </c>
      <c r="U143" s="21" t="s">
        <v>106</v>
      </c>
      <c r="V143" s="25" t="s">
        <v>29</v>
      </c>
      <c r="W143" s="34">
        <v>6.7</v>
      </c>
      <c r="X143" s="28">
        <v>6.7</v>
      </c>
      <c r="Y143" s="20"/>
    </row>
    <row r="144" spans="1:25" ht="30" customHeight="1">
      <c r="A144" s="21">
        <v>135</v>
      </c>
      <c r="B144" s="31">
        <v>62607</v>
      </c>
      <c r="C144" s="23">
        <v>15444</v>
      </c>
      <c r="D144" s="32" t="s">
        <v>204</v>
      </c>
      <c r="E144" s="37" t="s">
        <v>202</v>
      </c>
      <c r="F144" s="21">
        <v>10472</v>
      </c>
      <c r="G144" s="26">
        <v>10866</v>
      </c>
      <c r="H144" s="21">
        <v>604</v>
      </c>
      <c r="I144" s="26">
        <v>1175</v>
      </c>
      <c r="J144" s="21">
        <v>60</v>
      </c>
      <c r="K144" s="26">
        <v>740</v>
      </c>
      <c r="L144" s="21">
        <v>7</v>
      </c>
      <c r="M144" s="26">
        <v>112</v>
      </c>
      <c r="N144" s="21">
        <v>3</v>
      </c>
      <c r="O144" s="26">
        <v>55</v>
      </c>
      <c r="P144" s="21">
        <f t="shared" si="3"/>
        <v>11146</v>
      </c>
      <c r="Q144" s="26">
        <f t="shared" si="3"/>
        <v>12948</v>
      </c>
      <c r="R144" s="21">
        <v>0</v>
      </c>
      <c r="S144" s="21">
        <v>0</v>
      </c>
      <c r="T144" s="27">
        <v>6.4776800000000003</v>
      </c>
      <c r="U144" s="21" t="s">
        <v>106</v>
      </c>
      <c r="V144" s="25" t="s">
        <v>29</v>
      </c>
      <c r="W144" s="34">
        <v>6.7</v>
      </c>
      <c r="X144" s="28">
        <v>6.7</v>
      </c>
      <c r="Y144" s="20"/>
    </row>
    <row r="145" spans="1:25" ht="30" customHeight="1">
      <c r="A145" s="21">
        <v>136</v>
      </c>
      <c r="B145" s="31">
        <v>62611</v>
      </c>
      <c r="C145" s="23">
        <v>15444</v>
      </c>
      <c r="D145" s="32" t="s">
        <v>205</v>
      </c>
      <c r="E145" s="37" t="s">
        <v>202</v>
      </c>
      <c r="F145" s="21">
        <v>7953</v>
      </c>
      <c r="G145" s="26">
        <v>8350.65</v>
      </c>
      <c r="H145" s="21">
        <v>392</v>
      </c>
      <c r="I145" s="26">
        <v>612</v>
      </c>
      <c r="J145" s="21">
        <v>37</v>
      </c>
      <c r="K145" s="26">
        <v>873</v>
      </c>
      <c r="L145" s="21">
        <v>2</v>
      </c>
      <c r="M145" s="26">
        <v>32</v>
      </c>
      <c r="N145" s="21">
        <v>6</v>
      </c>
      <c r="O145" s="26">
        <v>55.350000000000364</v>
      </c>
      <c r="P145" s="21">
        <f t="shared" si="3"/>
        <v>8390</v>
      </c>
      <c r="Q145" s="26">
        <f t="shared" si="3"/>
        <v>9923</v>
      </c>
      <c r="R145" s="21">
        <v>0</v>
      </c>
      <c r="S145" s="21">
        <v>0</v>
      </c>
      <c r="T145" s="27">
        <v>5.1821440000000001</v>
      </c>
      <c r="U145" s="21" t="s">
        <v>106</v>
      </c>
      <c r="V145" s="25" t="s">
        <v>29</v>
      </c>
      <c r="W145" s="34">
        <v>6.7</v>
      </c>
      <c r="X145" s="28">
        <v>6.7</v>
      </c>
      <c r="Y145" s="20"/>
    </row>
    <row r="146" spans="1:25" ht="30" customHeight="1">
      <c r="A146" s="21">
        <v>137</v>
      </c>
      <c r="B146" s="31">
        <v>47203</v>
      </c>
      <c r="C146" s="23">
        <v>15451</v>
      </c>
      <c r="D146" s="32" t="s">
        <v>206</v>
      </c>
      <c r="E146" s="37" t="s">
        <v>207</v>
      </c>
      <c r="F146" s="21">
        <v>8318</v>
      </c>
      <c r="G146" s="26">
        <v>8401</v>
      </c>
      <c r="H146" s="21">
        <v>295</v>
      </c>
      <c r="I146" s="26">
        <v>635</v>
      </c>
      <c r="J146" s="21">
        <v>80</v>
      </c>
      <c r="K146" s="26">
        <v>2320</v>
      </c>
      <c r="L146" s="21">
        <v>246</v>
      </c>
      <c r="M146" s="26">
        <v>2936</v>
      </c>
      <c r="N146" s="21">
        <v>1</v>
      </c>
      <c r="O146" s="26">
        <v>91</v>
      </c>
      <c r="P146" s="21">
        <f t="shared" si="3"/>
        <v>8940</v>
      </c>
      <c r="Q146" s="26">
        <f t="shared" si="3"/>
        <v>14383</v>
      </c>
      <c r="R146" s="21">
        <v>0</v>
      </c>
      <c r="S146" s="21">
        <v>0</v>
      </c>
      <c r="T146" s="27">
        <v>6.1537960000000007</v>
      </c>
      <c r="U146" s="21" t="s">
        <v>106</v>
      </c>
      <c r="V146" s="25" t="s">
        <v>31</v>
      </c>
      <c r="W146" s="34">
        <v>6.7</v>
      </c>
      <c r="X146" s="28">
        <v>6.7</v>
      </c>
      <c r="Y146" s="20"/>
    </row>
    <row r="147" spans="1:25" ht="30" customHeight="1">
      <c r="A147" s="21">
        <v>138</v>
      </c>
      <c r="B147" s="31">
        <v>47213</v>
      </c>
      <c r="C147" s="23">
        <v>15451</v>
      </c>
      <c r="D147" s="32" t="s">
        <v>208</v>
      </c>
      <c r="E147" s="37" t="s">
        <v>207</v>
      </c>
      <c r="F147" s="21">
        <v>5964</v>
      </c>
      <c r="G147" s="26">
        <v>4362</v>
      </c>
      <c r="H147" s="21">
        <v>344</v>
      </c>
      <c r="I147" s="26">
        <v>688</v>
      </c>
      <c r="J147" s="21">
        <v>40</v>
      </c>
      <c r="K147" s="26">
        <v>960</v>
      </c>
      <c r="L147" s="21">
        <v>1</v>
      </c>
      <c r="M147" s="26">
        <v>16</v>
      </c>
      <c r="N147" s="21">
        <v>7</v>
      </c>
      <c r="O147" s="26">
        <v>346</v>
      </c>
      <c r="P147" s="21">
        <f t="shared" si="3"/>
        <v>6356</v>
      </c>
      <c r="Q147" s="26">
        <f t="shared" si="3"/>
        <v>6372</v>
      </c>
      <c r="R147" s="21">
        <v>0</v>
      </c>
      <c r="S147" s="21">
        <v>0</v>
      </c>
      <c r="T147" s="27">
        <v>4.7449006000000002</v>
      </c>
      <c r="U147" s="21" t="s">
        <v>106</v>
      </c>
      <c r="V147" s="25" t="s">
        <v>29</v>
      </c>
      <c r="W147" s="34">
        <v>6.7</v>
      </c>
      <c r="X147" s="28">
        <v>6.7</v>
      </c>
      <c r="Y147" s="20"/>
    </row>
    <row r="148" spans="1:25" ht="30" customHeight="1">
      <c r="A148" s="21">
        <v>139</v>
      </c>
      <c r="B148" s="31">
        <v>47202</v>
      </c>
      <c r="C148" s="23">
        <v>15452</v>
      </c>
      <c r="D148" s="32" t="s">
        <v>209</v>
      </c>
      <c r="E148" s="37" t="s">
        <v>105</v>
      </c>
      <c r="F148" s="21">
        <v>5115</v>
      </c>
      <c r="G148" s="26">
        <v>3371</v>
      </c>
      <c r="H148" s="21">
        <v>217</v>
      </c>
      <c r="I148" s="26">
        <v>617</v>
      </c>
      <c r="J148" s="21">
        <v>58</v>
      </c>
      <c r="K148" s="26">
        <v>1082</v>
      </c>
      <c r="L148" s="21">
        <v>249</v>
      </c>
      <c r="M148" s="26">
        <v>3876</v>
      </c>
      <c r="N148" s="21">
        <v>3</v>
      </c>
      <c r="O148" s="26">
        <v>61</v>
      </c>
      <c r="P148" s="21">
        <f t="shared" si="3"/>
        <v>5642</v>
      </c>
      <c r="Q148" s="26">
        <f t="shared" si="3"/>
        <v>9007</v>
      </c>
      <c r="R148" s="21">
        <v>0</v>
      </c>
      <c r="S148" s="21">
        <v>0</v>
      </c>
      <c r="T148" s="27">
        <v>6.1537960000000007</v>
      </c>
      <c r="U148" s="21" t="s">
        <v>106</v>
      </c>
      <c r="V148" s="25" t="s">
        <v>29</v>
      </c>
      <c r="W148" s="27">
        <v>4.9516129032258061</v>
      </c>
      <c r="X148" s="28">
        <v>4.9516129032258061</v>
      </c>
      <c r="Y148" s="20"/>
    </row>
    <row r="149" spans="1:25" ht="30" customHeight="1">
      <c r="A149" s="21">
        <v>140</v>
      </c>
      <c r="B149" s="31">
        <v>47206</v>
      </c>
      <c r="C149" s="23">
        <v>15451</v>
      </c>
      <c r="D149" s="32" t="s">
        <v>104</v>
      </c>
      <c r="E149" s="33" t="s">
        <v>105</v>
      </c>
      <c r="F149" s="21">
        <v>4868</v>
      </c>
      <c r="G149" s="26">
        <v>4811</v>
      </c>
      <c r="H149" s="21">
        <v>610</v>
      </c>
      <c r="I149" s="26">
        <v>1210</v>
      </c>
      <c r="J149" s="21">
        <v>72</v>
      </c>
      <c r="K149" s="26">
        <v>2011</v>
      </c>
      <c r="L149" s="21">
        <v>40</v>
      </c>
      <c r="M149" s="26">
        <v>640</v>
      </c>
      <c r="N149" s="21">
        <v>22</v>
      </c>
      <c r="O149" s="26">
        <v>102</v>
      </c>
      <c r="P149" s="21">
        <f t="shared" si="3"/>
        <v>5612</v>
      </c>
      <c r="Q149" s="26">
        <f t="shared" si="3"/>
        <v>8774</v>
      </c>
      <c r="R149" s="21">
        <v>0</v>
      </c>
      <c r="S149" s="21">
        <v>0</v>
      </c>
      <c r="T149" s="27">
        <v>5.9918539999999991</v>
      </c>
      <c r="U149" s="21" t="s">
        <v>106</v>
      </c>
      <c r="V149" s="25" t="s">
        <v>29</v>
      </c>
      <c r="W149" s="34">
        <v>6.7</v>
      </c>
      <c r="X149" s="28">
        <v>6.7</v>
      </c>
      <c r="Y149" s="20"/>
    </row>
    <row r="150" spans="1:25" ht="30" customHeight="1">
      <c r="A150" s="21">
        <v>141</v>
      </c>
      <c r="B150" s="31">
        <v>47208</v>
      </c>
      <c r="C150" s="23">
        <v>15451</v>
      </c>
      <c r="D150" s="32" t="s">
        <v>210</v>
      </c>
      <c r="E150" s="37" t="s">
        <v>207</v>
      </c>
      <c r="F150" s="21">
        <v>7153</v>
      </c>
      <c r="G150" s="26">
        <v>6511</v>
      </c>
      <c r="H150" s="21">
        <v>432</v>
      </c>
      <c r="I150" s="26">
        <v>842</v>
      </c>
      <c r="J150" s="21">
        <v>70</v>
      </c>
      <c r="K150" s="26">
        <v>2023</v>
      </c>
      <c r="L150" s="21">
        <v>162</v>
      </c>
      <c r="M150" s="26">
        <v>2122</v>
      </c>
      <c r="N150" s="21">
        <v>0</v>
      </c>
      <c r="O150" s="26">
        <v>0</v>
      </c>
      <c r="P150" s="21">
        <f t="shared" si="3"/>
        <v>7817</v>
      </c>
      <c r="Q150" s="26">
        <f t="shared" si="3"/>
        <v>11498</v>
      </c>
      <c r="R150" s="21">
        <v>0</v>
      </c>
      <c r="S150" s="21">
        <v>0</v>
      </c>
      <c r="T150" s="27">
        <v>4.3103449999999999</v>
      </c>
      <c r="U150" s="21" t="s">
        <v>106</v>
      </c>
      <c r="V150" s="25" t="s">
        <v>31</v>
      </c>
      <c r="W150" s="34">
        <v>6.7</v>
      </c>
      <c r="X150" s="28">
        <v>6.7</v>
      </c>
      <c r="Y150" s="20"/>
    </row>
    <row r="151" spans="1:25" ht="30" customHeight="1">
      <c r="A151" s="21">
        <v>142</v>
      </c>
      <c r="B151" s="31">
        <v>47209</v>
      </c>
      <c r="C151" s="23">
        <v>15452</v>
      </c>
      <c r="D151" s="32" t="s">
        <v>211</v>
      </c>
      <c r="E151" s="37" t="s">
        <v>105</v>
      </c>
      <c r="F151" s="21">
        <v>5732</v>
      </c>
      <c r="G151" s="26">
        <v>6018.6</v>
      </c>
      <c r="H151" s="21">
        <v>226</v>
      </c>
      <c r="I151" s="26">
        <v>1939.3999999999996</v>
      </c>
      <c r="J151" s="21">
        <v>66</v>
      </c>
      <c r="K151" s="26">
        <v>1914</v>
      </c>
      <c r="L151" s="21">
        <v>32</v>
      </c>
      <c r="M151" s="26">
        <v>512</v>
      </c>
      <c r="N151" s="21">
        <v>0</v>
      </c>
      <c r="O151" s="26">
        <v>0</v>
      </c>
      <c r="P151" s="21">
        <f t="shared" si="3"/>
        <v>6056</v>
      </c>
      <c r="Q151" s="26">
        <f t="shared" si="3"/>
        <v>10384</v>
      </c>
      <c r="R151" s="21">
        <v>0</v>
      </c>
      <c r="S151" s="21">
        <v>0</v>
      </c>
      <c r="T151" s="27">
        <v>4.8582600000000005</v>
      </c>
      <c r="U151" s="21" t="s">
        <v>106</v>
      </c>
      <c r="V151" s="25" t="s">
        <v>31</v>
      </c>
      <c r="W151" s="34">
        <v>6.7</v>
      </c>
      <c r="X151" s="28">
        <v>6.7</v>
      </c>
      <c r="Y151" s="20"/>
    </row>
    <row r="152" spans="1:25" ht="30" customHeight="1">
      <c r="A152" s="21">
        <v>143</v>
      </c>
      <c r="B152" s="31">
        <v>47211</v>
      </c>
      <c r="C152" s="23">
        <v>15452</v>
      </c>
      <c r="D152" s="32" t="s">
        <v>212</v>
      </c>
      <c r="E152" s="37" t="s">
        <v>105</v>
      </c>
      <c r="F152" s="21">
        <v>0</v>
      </c>
      <c r="G152" s="26">
        <v>0</v>
      </c>
      <c r="H152" s="21">
        <v>0</v>
      </c>
      <c r="I152" s="26">
        <v>0</v>
      </c>
      <c r="J152" s="21">
        <v>1</v>
      </c>
      <c r="K152" s="26">
        <v>627</v>
      </c>
      <c r="L152" s="21">
        <v>0</v>
      </c>
      <c r="M152" s="26">
        <v>0</v>
      </c>
      <c r="N152" s="21">
        <v>0</v>
      </c>
      <c r="O152" s="26">
        <v>0</v>
      </c>
      <c r="P152" s="21">
        <f t="shared" si="3"/>
        <v>1</v>
      </c>
      <c r="Q152" s="26">
        <f t="shared" si="3"/>
        <v>627</v>
      </c>
      <c r="R152" s="21">
        <v>0</v>
      </c>
      <c r="S152" s="21">
        <v>0</v>
      </c>
      <c r="T152" s="27">
        <v>6.4776800000000003</v>
      </c>
      <c r="U152" s="21" t="s">
        <v>106</v>
      </c>
      <c r="V152" s="25" t="s">
        <v>29</v>
      </c>
      <c r="W152" s="27">
        <v>4.9516129032258061</v>
      </c>
      <c r="X152" s="28">
        <v>4.9516129032258061</v>
      </c>
      <c r="Y152" s="20"/>
    </row>
    <row r="153" spans="1:25" ht="30" customHeight="1">
      <c r="A153" s="21">
        <v>144</v>
      </c>
      <c r="B153" s="31">
        <v>47212</v>
      </c>
      <c r="C153" s="23">
        <v>15452</v>
      </c>
      <c r="D153" s="32" t="s">
        <v>213</v>
      </c>
      <c r="E153" s="37" t="s">
        <v>105</v>
      </c>
      <c r="F153" s="21">
        <v>4987</v>
      </c>
      <c r="G153" s="26">
        <v>5178</v>
      </c>
      <c r="H153" s="21">
        <v>188</v>
      </c>
      <c r="I153" s="26">
        <v>276</v>
      </c>
      <c r="J153" s="21">
        <v>63</v>
      </c>
      <c r="K153" s="26">
        <v>1801</v>
      </c>
      <c r="L153" s="21">
        <v>146</v>
      </c>
      <c r="M153" s="26">
        <v>1225</v>
      </c>
      <c r="N153" s="21">
        <v>0</v>
      </c>
      <c r="O153" s="26">
        <v>0</v>
      </c>
      <c r="P153" s="21">
        <f t="shared" si="3"/>
        <v>5384</v>
      </c>
      <c r="Q153" s="26">
        <f t="shared" si="3"/>
        <v>8480</v>
      </c>
      <c r="R153" s="21">
        <v>0</v>
      </c>
      <c r="S153" s="21">
        <v>0</v>
      </c>
      <c r="T153" s="27">
        <v>4.8582600000000005</v>
      </c>
      <c r="U153" s="21" t="s">
        <v>106</v>
      </c>
      <c r="V153" s="25" t="s">
        <v>29</v>
      </c>
      <c r="W153" s="27">
        <v>4.9516129032258061</v>
      </c>
      <c r="X153" s="28">
        <v>4.9516129032258061</v>
      </c>
      <c r="Y153" s="20"/>
    </row>
    <row r="154" spans="1:25" ht="30" customHeight="1">
      <c r="A154" s="21">
        <v>145</v>
      </c>
      <c r="B154" s="31">
        <v>29703</v>
      </c>
      <c r="C154" s="23">
        <v>15453</v>
      </c>
      <c r="D154" s="32" t="s">
        <v>206</v>
      </c>
      <c r="E154" s="37" t="s">
        <v>214</v>
      </c>
      <c r="F154" s="21">
        <v>2240</v>
      </c>
      <c r="G154" s="26">
        <v>2152</v>
      </c>
      <c r="H154" s="21">
        <v>92</v>
      </c>
      <c r="I154" s="26">
        <v>111</v>
      </c>
      <c r="J154" s="21">
        <v>52</v>
      </c>
      <c r="K154" s="26">
        <v>1465</v>
      </c>
      <c r="L154" s="21">
        <v>244</v>
      </c>
      <c r="M154" s="26">
        <v>2904</v>
      </c>
      <c r="N154" s="21">
        <v>1</v>
      </c>
      <c r="O154" s="26">
        <v>37</v>
      </c>
      <c r="P154" s="21">
        <f t="shared" si="3"/>
        <v>2629</v>
      </c>
      <c r="Q154" s="26">
        <f t="shared" si="3"/>
        <v>6669</v>
      </c>
      <c r="R154" s="21">
        <v>0</v>
      </c>
      <c r="S154" s="21">
        <v>0</v>
      </c>
      <c r="T154" s="27">
        <v>5.6679700000000004</v>
      </c>
      <c r="U154" s="21" t="s">
        <v>106</v>
      </c>
      <c r="V154" s="25" t="s">
        <v>29</v>
      </c>
      <c r="W154" s="27">
        <v>4.9516129032258061</v>
      </c>
      <c r="X154" s="28">
        <v>4.9516129032258061</v>
      </c>
      <c r="Y154" s="20"/>
    </row>
    <row r="155" spans="1:25" ht="30" customHeight="1">
      <c r="A155" s="21">
        <v>146</v>
      </c>
      <c r="B155" s="31">
        <v>29705</v>
      </c>
      <c r="C155" s="23">
        <v>15453</v>
      </c>
      <c r="D155" s="32" t="s">
        <v>215</v>
      </c>
      <c r="E155" s="37" t="s">
        <v>214</v>
      </c>
      <c r="F155" s="21">
        <v>5942</v>
      </c>
      <c r="G155" s="26">
        <v>6109</v>
      </c>
      <c r="H155" s="21">
        <v>250</v>
      </c>
      <c r="I155" s="26">
        <v>501</v>
      </c>
      <c r="J155" s="21">
        <v>65</v>
      </c>
      <c r="K155" s="26">
        <v>1785</v>
      </c>
      <c r="L155" s="21">
        <v>257</v>
      </c>
      <c r="M155" s="26">
        <v>4012</v>
      </c>
      <c r="N155" s="21">
        <v>2</v>
      </c>
      <c r="O155" s="26">
        <v>84</v>
      </c>
      <c r="P155" s="21">
        <f t="shared" si="3"/>
        <v>6516</v>
      </c>
      <c r="Q155" s="26">
        <f t="shared" si="3"/>
        <v>12491</v>
      </c>
      <c r="R155" s="21">
        <v>0</v>
      </c>
      <c r="S155" s="21">
        <v>0</v>
      </c>
      <c r="T155" s="27">
        <v>5.6679700000000004</v>
      </c>
      <c r="U155" s="21" t="s">
        <v>106</v>
      </c>
      <c r="V155" s="25" t="s">
        <v>29</v>
      </c>
      <c r="W155" s="27">
        <v>4.9516129032258061</v>
      </c>
      <c r="X155" s="28">
        <v>4.9516129032258061</v>
      </c>
      <c r="Y155" s="20"/>
    </row>
    <row r="156" spans="1:25" ht="30" customHeight="1">
      <c r="A156" s="21">
        <v>147</v>
      </c>
      <c r="B156" s="31">
        <v>29706</v>
      </c>
      <c r="C156" s="23">
        <v>15453</v>
      </c>
      <c r="D156" s="32" t="s">
        <v>216</v>
      </c>
      <c r="E156" s="37" t="s">
        <v>214</v>
      </c>
      <c r="F156" s="21">
        <v>3740</v>
      </c>
      <c r="G156" s="26">
        <v>3927</v>
      </c>
      <c r="H156" s="21">
        <v>139</v>
      </c>
      <c r="I156" s="26">
        <v>201</v>
      </c>
      <c r="J156" s="21">
        <v>42</v>
      </c>
      <c r="K156" s="26">
        <v>1218</v>
      </c>
      <c r="L156" s="21">
        <v>191</v>
      </c>
      <c r="M156" s="26">
        <v>2456</v>
      </c>
      <c r="N156" s="21">
        <v>5</v>
      </c>
      <c r="O156" s="26">
        <v>146</v>
      </c>
      <c r="P156" s="21">
        <f t="shared" si="3"/>
        <v>4117</v>
      </c>
      <c r="Q156" s="26">
        <f t="shared" si="3"/>
        <v>7948</v>
      </c>
      <c r="R156" s="21">
        <v>0</v>
      </c>
      <c r="S156" s="21">
        <v>0</v>
      </c>
      <c r="T156" s="27">
        <v>4.6963179999999998</v>
      </c>
      <c r="U156" s="21" t="s">
        <v>106</v>
      </c>
      <c r="V156" s="25" t="s">
        <v>31</v>
      </c>
      <c r="W156" s="27">
        <v>4.9516129032258061</v>
      </c>
      <c r="X156" s="28">
        <v>4.9516129032258061</v>
      </c>
      <c r="Y156" s="20"/>
    </row>
    <row r="157" spans="1:25" ht="30" customHeight="1">
      <c r="A157" s="21">
        <v>148</v>
      </c>
      <c r="B157" s="31">
        <v>29702</v>
      </c>
      <c r="C157" s="23">
        <v>15454</v>
      </c>
      <c r="D157" s="32" t="s">
        <v>217</v>
      </c>
      <c r="E157" s="37" t="s">
        <v>218</v>
      </c>
      <c r="F157" s="21">
        <v>7214</v>
      </c>
      <c r="G157" s="26">
        <v>6575</v>
      </c>
      <c r="H157" s="21">
        <v>331</v>
      </c>
      <c r="I157" s="26">
        <v>612</v>
      </c>
      <c r="J157" s="21">
        <v>68</v>
      </c>
      <c r="K157" s="26">
        <v>1900</v>
      </c>
      <c r="L157" s="21">
        <v>134</v>
      </c>
      <c r="M157" s="26">
        <v>2076</v>
      </c>
      <c r="N157" s="21">
        <v>0</v>
      </c>
      <c r="O157" s="26">
        <v>0</v>
      </c>
      <c r="P157" s="21">
        <f t="shared" si="3"/>
        <v>7747</v>
      </c>
      <c r="Q157" s="26">
        <f t="shared" si="3"/>
        <v>11163</v>
      </c>
      <c r="R157" s="21">
        <v>0</v>
      </c>
      <c r="S157" s="21">
        <v>0</v>
      </c>
      <c r="T157" s="27">
        <v>4.3562397999999991</v>
      </c>
      <c r="U157" s="21" t="s">
        <v>106</v>
      </c>
      <c r="V157" s="25" t="s">
        <v>29</v>
      </c>
      <c r="W157" s="27">
        <v>4.9516129032258061</v>
      </c>
      <c r="X157" s="28">
        <v>4.9516129032258061</v>
      </c>
      <c r="Y157" s="20"/>
    </row>
    <row r="158" spans="1:25" ht="30" customHeight="1">
      <c r="A158" s="21">
        <v>149</v>
      </c>
      <c r="B158" s="31">
        <v>29704</v>
      </c>
      <c r="C158" s="23">
        <v>15454</v>
      </c>
      <c r="D158" s="32" t="s">
        <v>219</v>
      </c>
      <c r="E158" s="37" t="s">
        <v>218</v>
      </c>
      <c r="F158" s="21">
        <v>6180</v>
      </c>
      <c r="G158" s="26">
        <v>6287</v>
      </c>
      <c r="H158" s="21">
        <v>232</v>
      </c>
      <c r="I158" s="26">
        <v>441</v>
      </c>
      <c r="J158" s="21">
        <v>57</v>
      </c>
      <c r="K158" s="26">
        <v>1653</v>
      </c>
      <c r="L158" s="21">
        <v>235</v>
      </c>
      <c r="M158" s="26">
        <v>2760</v>
      </c>
      <c r="N158" s="21">
        <v>0</v>
      </c>
      <c r="O158" s="26">
        <v>0</v>
      </c>
      <c r="P158" s="21">
        <f t="shared" si="3"/>
        <v>6704</v>
      </c>
      <c r="Q158" s="26">
        <f t="shared" si="3"/>
        <v>11141</v>
      </c>
      <c r="R158" s="21">
        <v>0</v>
      </c>
      <c r="S158" s="21">
        <v>0</v>
      </c>
      <c r="T158" s="27">
        <v>5.1335613999999996</v>
      </c>
      <c r="U158" s="21" t="s">
        <v>106</v>
      </c>
      <c r="V158" s="25" t="s">
        <v>29</v>
      </c>
      <c r="W158" s="27">
        <v>4.9516129032258061</v>
      </c>
      <c r="X158" s="28">
        <v>4.9516129032258061</v>
      </c>
      <c r="Y158" s="20"/>
    </row>
    <row r="159" spans="1:25" ht="30" customHeight="1">
      <c r="A159" s="21">
        <v>150</v>
      </c>
      <c r="B159" s="31">
        <v>47210</v>
      </c>
      <c r="C159" s="23">
        <v>15454</v>
      </c>
      <c r="D159" s="32" t="s">
        <v>220</v>
      </c>
      <c r="E159" s="37" t="s">
        <v>218</v>
      </c>
      <c r="F159" s="21">
        <v>7908</v>
      </c>
      <c r="G159" s="26">
        <v>8303.4</v>
      </c>
      <c r="H159" s="21">
        <v>793</v>
      </c>
      <c r="I159" s="26">
        <v>1181.5999999999997</v>
      </c>
      <c r="J159" s="21">
        <v>76</v>
      </c>
      <c r="K159" s="26">
        <v>2204</v>
      </c>
      <c r="L159" s="21">
        <v>106</v>
      </c>
      <c r="M159" s="26">
        <v>1696</v>
      </c>
      <c r="N159" s="21">
        <v>0</v>
      </c>
      <c r="O159" s="26">
        <v>0</v>
      </c>
      <c r="P159" s="21">
        <f t="shared" si="3"/>
        <v>8883</v>
      </c>
      <c r="Q159" s="26">
        <f t="shared" si="3"/>
        <v>13385</v>
      </c>
      <c r="R159" s="21">
        <v>0</v>
      </c>
      <c r="S159" s="21">
        <v>0</v>
      </c>
      <c r="T159" s="27">
        <v>4.1379000000000001</v>
      </c>
      <c r="U159" s="21" t="s">
        <v>106</v>
      </c>
      <c r="V159" s="25" t="s">
        <v>113</v>
      </c>
      <c r="W159" s="34">
        <v>6.7</v>
      </c>
      <c r="X159" s="28">
        <v>6.7</v>
      </c>
      <c r="Y159" s="20"/>
    </row>
    <row r="160" spans="1:25" ht="30" customHeight="1">
      <c r="A160" s="21">
        <v>151</v>
      </c>
      <c r="B160" s="31">
        <v>92702</v>
      </c>
      <c r="C160" s="23">
        <v>15461</v>
      </c>
      <c r="D160" s="32" t="s">
        <v>221</v>
      </c>
      <c r="E160" s="37" t="s">
        <v>222</v>
      </c>
      <c r="F160" s="21">
        <v>7562</v>
      </c>
      <c r="G160" s="26">
        <v>7940.1</v>
      </c>
      <c r="H160" s="21">
        <v>561</v>
      </c>
      <c r="I160" s="26">
        <v>2608.8999999999996</v>
      </c>
      <c r="J160" s="21">
        <v>65</v>
      </c>
      <c r="K160" s="26">
        <v>1885</v>
      </c>
      <c r="L160" s="21">
        <v>159</v>
      </c>
      <c r="M160" s="26">
        <v>2544</v>
      </c>
      <c r="N160" s="21">
        <v>0</v>
      </c>
      <c r="O160" s="26">
        <v>0</v>
      </c>
      <c r="P160" s="21">
        <f t="shared" si="3"/>
        <v>8347</v>
      </c>
      <c r="Q160" s="26">
        <f t="shared" si="3"/>
        <v>14978</v>
      </c>
      <c r="R160" s="21">
        <v>0</v>
      </c>
      <c r="S160" s="21">
        <v>0</v>
      </c>
      <c r="T160" s="27">
        <v>4.8582600000000005</v>
      </c>
      <c r="U160" s="21" t="s">
        <v>106</v>
      </c>
      <c r="V160" s="25" t="s">
        <v>29</v>
      </c>
      <c r="W160" s="34">
        <v>6.7</v>
      </c>
      <c r="X160" s="28">
        <v>6.7</v>
      </c>
      <c r="Y160" s="20"/>
    </row>
    <row r="161" spans="1:25" ht="30" customHeight="1">
      <c r="A161" s="21">
        <v>152</v>
      </c>
      <c r="B161" s="31">
        <v>92703</v>
      </c>
      <c r="C161" s="23">
        <v>15462</v>
      </c>
      <c r="D161" s="32" t="s">
        <v>223</v>
      </c>
      <c r="E161" s="37" t="s">
        <v>224</v>
      </c>
      <c r="F161" s="21">
        <v>3887</v>
      </c>
      <c r="G161" s="26">
        <v>3201</v>
      </c>
      <c r="H161" s="21">
        <v>188</v>
      </c>
      <c r="I161" s="26">
        <v>215</v>
      </c>
      <c r="J161" s="21">
        <v>42</v>
      </c>
      <c r="K161" s="26">
        <v>1218</v>
      </c>
      <c r="L161" s="21">
        <v>221</v>
      </c>
      <c r="M161" s="26">
        <v>2536</v>
      </c>
      <c r="N161" s="21">
        <v>0</v>
      </c>
      <c r="O161" s="26">
        <v>0</v>
      </c>
      <c r="P161" s="21">
        <f t="shared" si="3"/>
        <v>4338</v>
      </c>
      <c r="Q161" s="26">
        <f t="shared" si="3"/>
        <v>7170</v>
      </c>
      <c r="R161" s="21">
        <v>0</v>
      </c>
      <c r="S161" s="21">
        <v>0</v>
      </c>
      <c r="T161" s="27">
        <v>6.4776800000000003</v>
      </c>
      <c r="U161" s="21" t="s">
        <v>106</v>
      </c>
      <c r="V161" s="25" t="s">
        <v>31</v>
      </c>
      <c r="W161" s="34">
        <v>6.7</v>
      </c>
      <c r="X161" s="28">
        <v>6.7</v>
      </c>
      <c r="Y161" s="20"/>
    </row>
    <row r="162" spans="1:25" ht="30" customHeight="1">
      <c r="A162" s="21">
        <v>153</v>
      </c>
      <c r="B162" s="31">
        <v>92705</v>
      </c>
      <c r="C162" s="23">
        <v>15462</v>
      </c>
      <c r="D162" s="32" t="s">
        <v>225</v>
      </c>
      <c r="E162" s="37" t="s">
        <v>224</v>
      </c>
      <c r="F162" s="21">
        <v>3828</v>
      </c>
      <c r="G162" s="26">
        <v>3765</v>
      </c>
      <c r="H162" s="21">
        <v>124</v>
      </c>
      <c r="I162" s="26">
        <v>248</v>
      </c>
      <c r="J162" s="21">
        <v>47</v>
      </c>
      <c r="K162" s="26">
        <v>1363</v>
      </c>
      <c r="L162" s="21">
        <v>105</v>
      </c>
      <c r="M162" s="26">
        <v>1075</v>
      </c>
      <c r="N162" s="21">
        <v>0</v>
      </c>
      <c r="O162" s="26">
        <v>0</v>
      </c>
      <c r="P162" s="21">
        <f t="shared" si="3"/>
        <v>4104</v>
      </c>
      <c r="Q162" s="26">
        <f t="shared" si="3"/>
        <v>6451</v>
      </c>
      <c r="R162" s="21">
        <v>0</v>
      </c>
      <c r="S162" s="21">
        <v>0</v>
      </c>
      <c r="T162" s="27">
        <v>2.5862069999999999</v>
      </c>
      <c r="U162" s="21" t="s">
        <v>106</v>
      </c>
      <c r="V162" s="25" t="s">
        <v>31</v>
      </c>
      <c r="W162" s="27">
        <v>4.9516129032258061</v>
      </c>
      <c r="X162" s="28">
        <v>4.9516129032258061</v>
      </c>
      <c r="Y162" s="20"/>
    </row>
    <row r="163" spans="1:25" ht="30" customHeight="1">
      <c r="A163" s="21">
        <v>154</v>
      </c>
      <c r="B163" s="31">
        <v>92710</v>
      </c>
      <c r="C163" s="23">
        <v>15462</v>
      </c>
      <c r="D163" s="32" t="s">
        <v>226</v>
      </c>
      <c r="E163" s="37" t="s">
        <v>224</v>
      </c>
      <c r="F163" s="21">
        <v>3729</v>
      </c>
      <c r="G163" s="26">
        <v>3915.4500000000003</v>
      </c>
      <c r="H163" s="21">
        <v>134</v>
      </c>
      <c r="I163" s="26">
        <v>2186.5499999999997</v>
      </c>
      <c r="J163" s="21">
        <v>47</v>
      </c>
      <c r="K163" s="26">
        <v>1363</v>
      </c>
      <c r="L163" s="21">
        <v>93</v>
      </c>
      <c r="M163" s="26">
        <v>1488</v>
      </c>
      <c r="N163" s="21">
        <v>0</v>
      </c>
      <c r="O163" s="26">
        <v>0</v>
      </c>
      <c r="P163" s="21">
        <f t="shared" si="3"/>
        <v>4003</v>
      </c>
      <c r="Q163" s="26">
        <f t="shared" si="3"/>
        <v>8953</v>
      </c>
      <c r="R163" s="21">
        <v>0</v>
      </c>
      <c r="S163" s="21">
        <v>0</v>
      </c>
      <c r="T163" s="27">
        <v>4.9230368000000002</v>
      </c>
      <c r="U163" s="21" t="s">
        <v>106</v>
      </c>
      <c r="V163" s="25" t="s">
        <v>31</v>
      </c>
      <c r="W163" s="34">
        <v>6.7</v>
      </c>
      <c r="X163" s="28">
        <v>6.7</v>
      </c>
      <c r="Y163" s="20"/>
    </row>
    <row r="164" spans="1:25" ht="30" customHeight="1">
      <c r="A164" s="21">
        <v>155</v>
      </c>
      <c r="B164" s="31">
        <v>92711</v>
      </c>
      <c r="C164" s="23">
        <v>15462</v>
      </c>
      <c r="D164" s="32" t="s">
        <v>227</v>
      </c>
      <c r="E164" s="37" t="s">
        <v>224</v>
      </c>
      <c r="F164" s="21">
        <v>3482</v>
      </c>
      <c r="G164" s="26">
        <v>3578</v>
      </c>
      <c r="H164" s="21">
        <v>71</v>
      </c>
      <c r="I164" s="26">
        <v>115</v>
      </c>
      <c r="J164" s="21">
        <v>34</v>
      </c>
      <c r="K164" s="26">
        <v>986</v>
      </c>
      <c r="L164" s="21">
        <v>172</v>
      </c>
      <c r="M164" s="26">
        <v>2452</v>
      </c>
      <c r="N164" s="21">
        <v>0</v>
      </c>
      <c r="O164" s="26">
        <v>0</v>
      </c>
      <c r="P164" s="21">
        <f t="shared" si="3"/>
        <v>3759</v>
      </c>
      <c r="Q164" s="26">
        <f t="shared" si="3"/>
        <v>7131</v>
      </c>
      <c r="R164" s="21">
        <v>0</v>
      </c>
      <c r="S164" s="21">
        <v>0</v>
      </c>
      <c r="T164" s="27">
        <v>4.534376</v>
      </c>
      <c r="U164" s="21" t="s">
        <v>106</v>
      </c>
      <c r="V164" s="25" t="s">
        <v>29</v>
      </c>
      <c r="W164" s="27">
        <v>4.9516129032258061</v>
      </c>
      <c r="X164" s="28">
        <v>4.9516129032258061</v>
      </c>
      <c r="Y164" s="20"/>
    </row>
    <row r="165" spans="1:25" ht="30" customHeight="1">
      <c r="A165" s="21">
        <v>156</v>
      </c>
      <c r="B165" s="31">
        <v>92716</v>
      </c>
      <c r="C165" s="23">
        <v>15462</v>
      </c>
      <c r="D165" s="32" t="s">
        <v>228</v>
      </c>
      <c r="E165" s="37" t="s">
        <v>224</v>
      </c>
      <c r="F165" s="21">
        <v>2125</v>
      </c>
      <c r="G165" s="26">
        <v>2231.25</v>
      </c>
      <c r="H165" s="21">
        <v>52</v>
      </c>
      <c r="I165" s="26">
        <v>8.7499999999997158</v>
      </c>
      <c r="J165" s="21">
        <v>33</v>
      </c>
      <c r="K165" s="26">
        <v>957</v>
      </c>
      <c r="L165" s="21">
        <v>112</v>
      </c>
      <c r="M165" s="26">
        <v>1792</v>
      </c>
      <c r="N165" s="21">
        <v>0</v>
      </c>
      <c r="O165" s="26">
        <v>0</v>
      </c>
      <c r="P165" s="21">
        <f t="shared" si="3"/>
        <v>2322</v>
      </c>
      <c r="Q165" s="26">
        <f t="shared" si="3"/>
        <v>4989</v>
      </c>
      <c r="R165" s="21">
        <v>0</v>
      </c>
      <c r="S165" s="21">
        <v>0</v>
      </c>
      <c r="T165" s="27">
        <v>2.5862069999999999</v>
      </c>
      <c r="U165" s="21" t="s">
        <v>106</v>
      </c>
      <c r="V165" s="25" t="s">
        <v>29</v>
      </c>
      <c r="W165" s="27">
        <v>4.9516129032258061</v>
      </c>
      <c r="X165" s="28">
        <v>4.9516129032258061</v>
      </c>
      <c r="Y165" s="20"/>
    </row>
    <row r="166" spans="1:25" ht="30" customHeight="1">
      <c r="A166" s="21">
        <v>157</v>
      </c>
      <c r="B166" s="31">
        <v>98201</v>
      </c>
      <c r="C166" s="23">
        <v>15463</v>
      </c>
      <c r="D166" s="32" t="s">
        <v>229</v>
      </c>
      <c r="E166" s="37" t="s">
        <v>230</v>
      </c>
      <c r="F166" s="21">
        <v>6776</v>
      </c>
      <c r="G166" s="26">
        <v>8185</v>
      </c>
      <c r="H166" s="21">
        <v>182</v>
      </c>
      <c r="I166" s="26">
        <v>632</v>
      </c>
      <c r="J166" s="21">
        <v>59</v>
      </c>
      <c r="K166" s="26">
        <v>1711</v>
      </c>
      <c r="L166" s="21">
        <v>155</v>
      </c>
      <c r="M166" s="26">
        <v>2880</v>
      </c>
      <c r="N166" s="21">
        <v>1</v>
      </c>
      <c r="O166" s="26">
        <v>40</v>
      </c>
      <c r="P166" s="21">
        <f t="shared" si="3"/>
        <v>7173</v>
      </c>
      <c r="Q166" s="26">
        <f t="shared" si="3"/>
        <v>13448</v>
      </c>
      <c r="R166" s="21">
        <v>0</v>
      </c>
      <c r="S166" s="21">
        <v>0</v>
      </c>
      <c r="T166" s="27">
        <v>4.8258715999999993</v>
      </c>
      <c r="U166" s="21" t="s">
        <v>106</v>
      </c>
      <c r="V166" s="25" t="s">
        <v>29</v>
      </c>
      <c r="W166" s="27">
        <v>4.9516129032258061</v>
      </c>
      <c r="X166" s="28">
        <v>4.9516129032258061</v>
      </c>
      <c r="Y166" s="20"/>
    </row>
    <row r="167" spans="1:25" ht="30" customHeight="1">
      <c r="A167" s="21">
        <v>158</v>
      </c>
      <c r="B167" s="31">
        <v>52803</v>
      </c>
      <c r="C167" s="23">
        <v>15464</v>
      </c>
      <c r="D167" s="32" t="s">
        <v>231</v>
      </c>
      <c r="E167" s="37" t="s">
        <v>232</v>
      </c>
      <c r="F167" s="21">
        <v>12043</v>
      </c>
      <c r="G167" s="26">
        <v>12645.15</v>
      </c>
      <c r="H167" s="21">
        <v>575</v>
      </c>
      <c r="I167" s="26">
        <v>2336.8499999999985</v>
      </c>
      <c r="J167" s="21">
        <v>72</v>
      </c>
      <c r="K167" s="26">
        <v>2088</v>
      </c>
      <c r="L167" s="21">
        <v>67</v>
      </c>
      <c r="M167" s="26">
        <v>1072</v>
      </c>
      <c r="N167" s="21">
        <v>0</v>
      </c>
      <c r="O167" s="26">
        <v>0</v>
      </c>
      <c r="P167" s="21">
        <f t="shared" si="3"/>
        <v>12757</v>
      </c>
      <c r="Q167" s="26">
        <f t="shared" si="3"/>
        <v>18142</v>
      </c>
      <c r="R167" s="21">
        <v>0</v>
      </c>
      <c r="S167" s="21">
        <v>0</v>
      </c>
      <c r="T167" s="27">
        <v>3.2388400000000002</v>
      </c>
      <c r="U167" s="21" t="s">
        <v>106</v>
      </c>
      <c r="V167" s="25" t="s">
        <v>31</v>
      </c>
      <c r="W167" s="34">
        <v>6.7</v>
      </c>
      <c r="X167" s="28">
        <v>6.7</v>
      </c>
      <c r="Y167" s="20"/>
    </row>
    <row r="168" spans="1:25" ht="30" customHeight="1">
      <c r="A168" s="21">
        <v>159</v>
      </c>
      <c r="B168" s="31">
        <v>98203</v>
      </c>
      <c r="C168" s="23">
        <v>15428</v>
      </c>
      <c r="D168" s="32" t="s">
        <v>233</v>
      </c>
      <c r="E168" s="37" t="s">
        <v>138</v>
      </c>
      <c r="F168" s="21">
        <v>5437</v>
      </c>
      <c r="G168" s="26">
        <v>5708.85</v>
      </c>
      <c r="H168" s="21">
        <v>216</v>
      </c>
      <c r="I168" s="26">
        <v>1432.1499999999992</v>
      </c>
      <c r="J168" s="21">
        <v>52</v>
      </c>
      <c r="K168" s="26">
        <v>1508</v>
      </c>
      <c r="L168" s="21">
        <v>189</v>
      </c>
      <c r="M168" s="26">
        <v>3024</v>
      </c>
      <c r="N168" s="21">
        <v>0</v>
      </c>
      <c r="O168" s="26">
        <v>0</v>
      </c>
      <c r="P168" s="21">
        <f t="shared" si="3"/>
        <v>5894</v>
      </c>
      <c r="Q168" s="26">
        <f t="shared" si="3"/>
        <v>11673</v>
      </c>
      <c r="R168" s="21">
        <v>0</v>
      </c>
      <c r="S168" s="21">
        <v>0</v>
      </c>
      <c r="T168" s="27">
        <v>5.5060280000000006</v>
      </c>
      <c r="U168" s="21" t="s">
        <v>106</v>
      </c>
      <c r="V168" s="25" t="s">
        <v>29</v>
      </c>
      <c r="W168" s="34">
        <v>6.7</v>
      </c>
      <c r="X168" s="28">
        <v>6.7</v>
      </c>
      <c r="Y168" s="20"/>
    </row>
    <row r="169" spans="1:25" ht="30" customHeight="1">
      <c r="A169" s="21">
        <v>160</v>
      </c>
      <c r="B169" s="31">
        <v>98204</v>
      </c>
      <c r="C169" s="23">
        <v>15464</v>
      </c>
      <c r="D169" s="32" t="s">
        <v>234</v>
      </c>
      <c r="E169" s="37" t="s">
        <v>232</v>
      </c>
      <c r="F169" s="21">
        <v>5835</v>
      </c>
      <c r="G169" s="26">
        <v>5999</v>
      </c>
      <c r="H169" s="21">
        <v>89</v>
      </c>
      <c r="I169" s="26">
        <v>116</v>
      </c>
      <c r="J169" s="21">
        <v>50</v>
      </c>
      <c r="K169" s="26">
        <v>1450</v>
      </c>
      <c r="L169" s="21">
        <v>63</v>
      </c>
      <c r="M169" s="26">
        <v>808</v>
      </c>
      <c r="N169" s="21">
        <v>0</v>
      </c>
      <c r="O169" s="26">
        <v>0</v>
      </c>
      <c r="P169" s="21">
        <f t="shared" si="3"/>
        <v>6037</v>
      </c>
      <c r="Q169" s="26">
        <f t="shared" si="3"/>
        <v>8373</v>
      </c>
      <c r="R169" s="21">
        <v>0</v>
      </c>
      <c r="S169" s="21">
        <v>0</v>
      </c>
      <c r="T169" s="27">
        <v>6.4776800000000003</v>
      </c>
      <c r="U169" s="21" t="s">
        <v>106</v>
      </c>
      <c r="V169" s="25" t="s">
        <v>31</v>
      </c>
      <c r="W169" s="27">
        <v>4.9516129032258061</v>
      </c>
      <c r="X169" s="28">
        <v>4.9516129032258061</v>
      </c>
      <c r="Y169" s="20"/>
    </row>
    <row r="170" spans="1:25" ht="30" customHeight="1">
      <c r="A170" s="21">
        <v>161</v>
      </c>
      <c r="B170" s="31">
        <v>98205</v>
      </c>
      <c r="C170" s="23">
        <v>15464</v>
      </c>
      <c r="D170" s="32" t="s">
        <v>235</v>
      </c>
      <c r="E170" s="37" t="s">
        <v>232</v>
      </c>
      <c r="F170" s="21">
        <v>5007</v>
      </c>
      <c r="G170" s="26">
        <v>5257.35</v>
      </c>
      <c r="H170" s="21">
        <v>147</v>
      </c>
      <c r="I170" s="26">
        <v>808.65000000000009</v>
      </c>
      <c r="J170" s="21">
        <v>49</v>
      </c>
      <c r="K170" s="26">
        <v>1421</v>
      </c>
      <c r="L170" s="21">
        <v>102</v>
      </c>
      <c r="M170" s="26">
        <v>1632</v>
      </c>
      <c r="N170" s="21">
        <v>0</v>
      </c>
      <c r="O170" s="26">
        <v>0</v>
      </c>
      <c r="P170" s="21">
        <f t="shared" si="3"/>
        <v>5305</v>
      </c>
      <c r="Q170" s="26">
        <f t="shared" si="3"/>
        <v>9119</v>
      </c>
      <c r="R170" s="21">
        <v>0</v>
      </c>
      <c r="S170" s="21">
        <v>0</v>
      </c>
      <c r="T170" s="27">
        <v>5.1821440000000001</v>
      </c>
      <c r="U170" s="21" t="s">
        <v>106</v>
      </c>
      <c r="V170" s="25" t="s">
        <v>31</v>
      </c>
      <c r="W170" s="34">
        <v>6.7</v>
      </c>
      <c r="X170" s="28">
        <v>6.7</v>
      </c>
      <c r="Y170" s="20"/>
    </row>
    <row r="171" spans="1:25" ht="30" customHeight="1">
      <c r="A171" s="21">
        <v>162</v>
      </c>
      <c r="B171" s="31">
        <v>98206</v>
      </c>
      <c r="C171" s="23">
        <v>15464</v>
      </c>
      <c r="D171" s="32" t="s">
        <v>236</v>
      </c>
      <c r="E171" s="37" t="s">
        <v>232</v>
      </c>
      <c r="F171" s="21">
        <v>3034</v>
      </c>
      <c r="G171" s="26">
        <v>3120</v>
      </c>
      <c r="H171" s="21">
        <v>322</v>
      </c>
      <c r="I171" s="26">
        <v>417</v>
      </c>
      <c r="J171" s="21">
        <v>45</v>
      </c>
      <c r="K171" s="26">
        <v>1305</v>
      </c>
      <c r="L171" s="21">
        <v>120</v>
      </c>
      <c r="M171" s="26">
        <v>1909</v>
      </c>
      <c r="N171" s="21">
        <v>1</v>
      </c>
      <c r="O171" s="26">
        <v>22</v>
      </c>
      <c r="P171" s="21">
        <f t="shared" si="3"/>
        <v>3522</v>
      </c>
      <c r="Q171" s="26">
        <f t="shared" si="3"/>
        <v>6773</v>
      </c>
      <c r="R171" s="21">
        <v>0</v>
      </c>
      <c r="S171" s="21">
        <v>0</v>
      </c>
      <c r="T171" s="27">
        <v>6.1537960000000007</v>
      </c>
      <c r="U171" s="21" t="s">
        <v>106</v>
      </c>
      <c r="V171" s="25" t="s">
        <v>29</v>
      </c>
      <c r="W171" s="27">
        <v>4.9516129032258061</v>
      </c>
      <c r="X171" s="28">
        <v>4.9516129032258061</v>
      </c>
      <c r="Y171" s="20"/>
    </row>
    <row r="172" spans="1:25" ht="30" customHeight="1">
      <c r="A172" s="21">
        <v>163</v>
      </c>
      <c r="B172" s="31">
        <v>98207</v>
      </c>
      <c r="C172" s="23">
        <v>15463</v>
      </c>
      <c r="D172" s="32" t="s">
        <v>237</v>
      </c>
      <c r="E172" s="37" t="s">
        <v>230</v>
      </c>
      <c r="F172" s="21">
        <v>9322</v>
      </c>
      <c r="G172" s="26">
        <v>10788</v>
      </c>
      <c r="H172" s="21">
        <v>1875</v>
      </c>
      <c r="I172" s="26">
        <v>3536</v>
      </c>
      <c r="J172" s="21">
        <v>93</v>
      </c>
      <c r="K172" s="26">
        <v>2697</v>
      </c>
      <c r="L172" s="21">
        <v>31</v>
      </c>
      <c r="M172" s="26">
        <v>1196</v>
      </c>
      <c r="N172" s="21">
        <v>5</v>
      </c>
      <c r="O172" s="26">
        <v>300</v>
      </c>
      <c r="P172" s="21">
        <f t="shared" si="3"/>
        <v>11326</v>
      </c>
      <c r="Q172" s="26">
        <f t="shared" si="3"/>
        <v>18517</v>
      </c>
      <c r="R172" s="21">
        <v>0</v>
      </c>
      <c r="S172" s="21">
        <v>0</v>
      </c>
      <c r="T172" s="27">
        <v>6.4776800000000003</v>
      </c>
      <c r="U172" s="21" t="s">
        <v>106</v>
      </c>
      <c r="V172" s="25" t="s">
        <v>31</v>
      </c>
      <c r="W172" s="27">
        <v>4.9516129032258061</v>
      </c>
      <c r="X172" s="28">
        <v>4.9516129032258061</v>
      </c>
      <c r="Y172" s="20"/>
    </row>
    <row r="173" spans="1:25" ht="30" customHeight="1">
      <c r="A173" s="21">
        <v>164</v>
      </c>
      <c r="B173" s="31">
        <v>92701</v>
      </c>
      <c r="C173" s="23">
        <v>15461</v>
      </c>
      <c r="D173" s="32" t="s">
        <v>238</v>
      </c>
      <c r="E173" s="37" t="s">
        <v>222</v>
      </c>
      <c r="F173" s="21">
        <v>8733</v>
      </c>
      <c r="G173" s="26">
        <v>8170</v>
      </c>
      <c r="H173" s="21">
        <v>1852</v>
      </c>
      <c r="I173" s="26">
        <v>1015</v>
      </c>
      <c r="J173" s="21">
        <v>68</v>
      </c>
      <c r="K173" s="26">
        <v>1172</v>
      </c>
      <c r="L173" s="21">
        <v>92</v>
      </c>
      <c r="M173" s="26">
        <v>772</v>
      </c>
      <c r="N173" s="21">
        <v>8</v>
      </c>
      <c r="O173" s="26">
        <v>378</v>
      </c>
      <c r="P173" s="21">
        <f t="shared" si="3"/>
        <v>10753</v>
      </c>
      <c r="Q173" s="26">
        <f t="shared" si="3"/>
        <v>11507</v>
      </c>
      <c r="R173" s="21">
        <v>0</v>
      </c>
      <c r="S173" s="21">
        <v>0</v>
      </c>
      <c r="T173" s="27">
        <v>5.1821440000000001</v>
      </c>
      <c r="U173" s="21" t="s">
        <v>106</v>
      </c>
      <c r="V173" s="25" t="s">
        <v>29</v>
      </c>
      <c r="W173" s="34">
        <v>6.7</v>
      </c>
      <c r="X173" s="28">
        <v>6.7</v>
      </c>
      <c r="Y173" s="20"/>
    </row>
    <row r="174" spans="1:25" ht="30" customHeight="1">
      <c r="A174" s="21">
        <v>165</v>
      </c>
      <c r="B174" s="31">
        <v>92704</v>
      </c>
      <c r="C174" s="23">
        <v>15465</v>
      </c>
      <c r="D174" s="32" t="s">
        <v>239</v>
      </c>
      <c r="E174" s="37" t="s">
        <v>240</v>
      </c>
      <c r="F174" s="21">
        <v>6253</v>
      </c>
      <c r="G174" s="26">
        <v>6565.6500000000005</v>
      </c>
      <c r="H174" s="21">
        <v>228</v>
      </c>
      <c r="I174" s="26">
        <v>599.34999999999809</v>
      </c>
      <c r="J174" s="21">
        <v>43</v>
      </c>
      <c r="K174" s="26">
        <v>1247</v>
      </c>
      <c r="L174" s="21">
        <v>186</v>
      </c>
      <c r="M174" s="26">
        <v>2976</v>
      </c>
      <c r="N174" s="21">
        <v>0</v>
      </c>
      <c r="O174" s="26">
        <v>0</v>
      </c>
      <c r="P174" s="21">
        <f t="shared" si="3"/>
        <v>6710</v>
      </c>
      <c r="Q174" s="26">
        <f t="shared" si="3"/>
        <v>11387.999999999998</v>
      </c>
      <c r="R174" s="21">
        <v>0</v>
      </c>
      <c r="S174" s="21">
        <v>0</v>
      </c>
      <c r="T174" s="27">
        <v>6.1537960000000007</v>
      </c>
      <c r="U174" s="21" t="s">
        <v>106</v>
      </c>
      <c r="V174" s="25" t="s">
        <v>29</v>
      </c>
      <c r="W174" s="34">
        <v>6.7</v>
      </c>
      <c r="X174" s="28">
        <v>6.7</v>
      </c>
      <c r="Y174" s="20"/>
    </row>
    <row r="175" spans="1:25" ht="30" customHeight="1">
      <c r="A175" s="21">
        <v>166</v>
      </c>
      <c r="B175" s="31">
        <v>92706</v>
      </c>
      <c r="C175" s="23">
        <v>15461</v>
      </c>
      <c r="D175" s="32" t="s">
        <v>241</v>
      </c>
      <c r="E175" s="37" t="s">
        <v>222</v>
      </c>
      <c r="F175" s="21">
        <v>1407</v>
      </c>
      <c r="G175" s="26">
        <v>1477.3500000000001</v>
      </c>
      <c r="H175" s="21">
        <v>24</v>
      </c>
      <c r="I175" s="26">
        <v>52</v>
      </c>
      <c r="J175" s="21">
        <v>37</v>
      </c>
      <c r="K175" s="26">
        <v>1073</v>
      </c>
      <c r="L175" s="21">
        <v>157</v>
      </c>
      <c r="M175" s="26">
        <v>2512</v>
      </c>
      <c r="N175" s="21">
        <v>0</v>
      </c>
      <c r="O175" s="26">
        <v>0</v>
      </c>
      <c r="P175" s="21">
        <f t="shared" si="3"/>
        <v>1625</v>
      </c>
      <c r="Q175" s="26">
        <f t="shared" si="3"/>
        <v>5114.3500000000004</v>
      </c>
      <c r="R175" s="21">
        <v>0</v>
      </c>
      <c r="S175" s="21">
        <v>0</v>
      </c>
      <c r="T175" s="27">
        <v>4.7449006000000002</v>
      </c>
      <c r="U175" s="21" t="s">
        <v>106</v>
      </c>
      <c r="V175" s="25" t="s">
        <v>31</v>
      </c>
      <c r="W175" s="34">
        <v>6.7</v>
      </c>
      <c r="X175" s="28">
        <v>6.7</v>
      </c>
      <c r="Y175" s="20"/>
    </row>
    <row r="176" spans="1:25" ht="30" customHeight="1">
      <c r="A176" s="21">
        <v>167</v>
      </c>
      <c r="B176" s="31">
        <v>92707</v>
      </c>
      <c r="C176" s="23">
        <v>15465</v>
      </c>
      <c r="D176" s="32" t="s">
        <v>242</v>
      </c>
      <c r="E176" s="37" t="s">
        <v>240</v>
      </c>
      <c r="F176" s="21">
        <v>3849</v>
      </c>
      <c r="G176" s="26">
        <v>4041.4500000000003</v>
      </c>
      <c r="H176" s="21">
        <v>47</v>
      </c>
      <c r="I176" s="26">
        <v>40.549999999999713</v>
      </c>
      <c r="J176" s="21">
        <v>49</v>
      </c>
      <c r="K176" s="26">
        <v>1421</v>
      </c>
      <c r="L176" s="21">
        <v>169</v>
      </c>
      <c r="M176" s="26">
        <v>2704</v>
      </c>
      <c r="N176" s="21">
        <v>0</v>
      </c>
      <c r="O176" s="26">
        <v>0</v>
      </c>
      <c r="P176" s="21">
        <f t="shared" si="3"/>
        <v>4114</v>
      </c>
      <c r="Q176" s="26">
        <f t="shared" si="3"/>
        <v>8207</v>
      </c>
      <c r="R176" s="21">
        <v>0</v>
      </c>
      <c r="S176" s="21">
        <v>0</v>
      </c>
      <c r="T176" s="27">
        <v>6.1537960000000007</v>
      </c>
      <c r="U176" s="21" t="s">
        <v>106</v>
      </c>
      <c r="V176" s="25" t="s">
        <v>29</v>
      </c>
      <c r="W176" s="27">
        <v>4.9516129032258061</v>
      </c>
      <c r="X176" s="28">
        <v>4.9516129032258061</v>
      </c>
      <c r="Y176" s="20"/>
    </row>
    <row r="177" spans="1:25" ht="30" customHeight="1">
      <c r="A177" s="21">
        <v>168</v>
      </c>
      <c r="B177" s="31">
        <v>92709</v>
      </c>
      <c r="C177" s="23">
        <v>15462</v>
      </c>
      <c r="D177" s="32" t="s">
        <v>243</v>
      </c>
      <c r="E177" s="37" t="s">
        <v>224</v>
      </c>
      <c r="F177" s="21">
        <v>4068</v>
      </c>
      <c r="G177" s="26">
        <v>4271.4000000000005</v>
      </c>
      <c r="H177" s="21">
        <v>115</v>
      </c>
      <c r="I177" s="26">
        <v>109</v>
      </c>
      <c r="J177" s="21">
        <v>49</v>
      </c>
      <c r="K177" s="26">
        <v>1421</v>
      </c>
      <c r="L177" s="21">
        <v>156</v>
      </c>
      <c r="M177" s="26">
        <v>1903</v>
      </c>
      <c r="N177" s="21">
        <v>0</v>
      </c>
      <c r="O177" s="26">
        <v>-0.4000000000005457</v>
      </c>
      <c r="P177" s="21">
        <f t="shared" si="3"/>
        <v>4388</v>
      </c>
      <c r="Q177" s="26">
        <f t="shared" si="3"/>
        <v>7704</v>
      </c>
      <c r="R177" s="21">
        <v>0</v>
      </c>
      <c r="S177" s="21">
        <v>0</v>
      </c>
      <c r="T177" s="27">
        <v>5.9918539999999991</v>
      </c>
      <c r="U177" s="21" t="s">
        <v>106</v>
      </c>
      <c r="V177" s="25" t="s">
        <v>29</v>
      </c>
      <c r="W177" s="27">
        <v>4.9516129032258061</v>
      </c>
      <c r="X177" s="28">
        <v>4.9516129032258061</v>
      </c>
      <c r="Y177" s="20"/>
    </row>
    <row r="178" spans="1:25" ht="30" customHeight="1">
      <c r="A178" s="21">
        <v>169</v>
      </c>
      <c r="B178" s="31">
        <v>92712</v>
      </c>
      <c r="C178" s="23">
        <v>15462</v>
      </c>
      <c r="D178" s="32" t="s">
        <v>244</v>
      </c>
      <c r="E178" s="37" t="s">
        <v>224</v>
      </c>
      <c r="F178" s="21">
        <v>2394</v>
      </c>
      <c r="G178" s="26">
        <v>2513.7000000000003</v>
      </c>
      <c r="H178" s="21">
        <v>52</v>
      </c>
      <c r="I178" s="26">
        <v>68</v>
      </c>
      <c r="J178" s="21">
        <v>35</v>
      </c>
      <c r="K178" s="26">
        <v>1001</v>
      </c>
      <c r="L178" s="21">
        <v>139</v>
      </c>
      <c r="M178" s="26">
        <v>1824</v>
      </c>
      <c r="N178" s="21">
        <v>0</v>
      </c>
      <c r="O178" s="26">
        <v>0.2999999999992724</v>
      </c>
      <c r="P178" s="21">
        <f t="shared" si="3"/>
        <v>2620</v>
      </c>
      <c r="Q178" s="26">
        <f t="shared" si="3"/>
        <v>5407</v>
      </c>
      <c r="R178" s="21">
        <v>0</v>
      </c>
      <c r="S178" s="21">
        <v>0</v>
      </c>
      <c r="T178" s="27">
        <v>4.3103449999999999</v>
      </c>
      <c r="U178" s="21" t="s">
        <v>106</v>
      </c>
      <c r="V178" s="25" t="s">
        <v>31</v>
      </c>
      <c r="W178" s="34">
        <v>6.7</v>
      </c>
      <c r="X178" s="28">
        <v>6.7</v>
      </c>
      <c r="Y178" s="20"/>
    </row>
    <row r="179" spans="1:25" ht="30" customHeight="1">
      <c r="A179" s="21">
        <v>170</v>
      </c>
      <c r="B179" s="31">
        <v>92713</v>
      </c>
      <c r="C179" s="23">
        <v>15465</v>
      </c>
      <c r="D179" s="32" t="s">
        <v>245</v>
      </c>
      <c r="E179" s="37" t="s">
        <v>240</v>
      </c>
      <c r="F179" s="21">
        <v>4713</v>
      </c>
      <c r="G179" s="26">
        <v>4947</v>
      </c>
      <c r="H179" s="21">
        <v>134</v>
      </c>
      <c r="I179" s="26">
        <v>127</v>
      </c>
      <c r="J179" s="21">
        <v>49</v>
      </c>
      <c r="K179" s="26">
        <v>1421</v>
      </c>
      <c r="L179" s="21">
        <v>176</v>
      </c>
      <c r="M179" s="26">
        <v>2616</v>
      </c>
      <c r="N179" s="21">
        <v>0</v>
      </c>
      <c r="O179" s="26">
        <v>4</v>
      </c>
      <c r="P179" s="21">
        <f t="shared" si="3"/>
        <v>5072</v>
      </c>
      <c r="Q179" s="26">
        <f t="shared" si="3"/>
        <v>9115</v>
      </c>
      <c r="R179" s="21">
        <v>0</v>
      </c>
      <c r="S179" s="21">
        <v>0</v>
      </c>
      <c r="T179" s="27">
        <v>4.8582600000000005</v>
      </c>
      <c r="U179" s="21" t="s">
        <v>106</v>
      </c>
      <c r="V179" s="25" t="s">
        <v>29</v>
      </c>
      <c r="W179" s="34">
        <v>6.7</v>
      </c>
      <c r="X179" s="28">
        <v>6.7</v>
      </c>
      <c r="Y179" s="20"/>
    </row>
    <row r="180" spans="1:25" ht="30" customHeight="1">
      <c r="A180" s="21">
        <v>171</v>
      </c>
      <c r="B180" s="31">
        <v>92715</v>
      </c>
      <c r="C180" s="23">
        <v>15465</v>
      </c>
      <c r="D180" s="32" t="s">
        <v>246</v>
      </c>
      <c r="E180" s="37" t="s">
        <v>240</v>
      </c>
      <c r="F180" s="21">
        <v>2172</v>
      </c>
      <c r="G180" s="26">
        <v>2280.6</v>
      </c>
      <c r="H180" s="21">
        <v>85</v>
      </c>
      <c r="I180" s="26">
        <v>107</v>
      </c>
      <c r="J180" s="21">
        <v>38</v>
      </c>
      <c r="K180" s="26">
        <v>1073</v>
      </c>
      <c r="L180" s="21">
        <v>123</v>
      </c>
      <c r="M180" s="26">
        <v>1668</v>
      </c>
      <c r="N180" s="21">
        <v>0</v>
      </c>
      <c r="O180" s="26">
        <v>0.3999999999996362</v>
      </c>
      <c r="P180" s="21">
        <f t="shared" si="3"/>
        <v>2418</v>
      </c>
      <c r="Q180" s="26">
        <f t="shared" si="3"/>
        <v>5129</v>
      </c>
      <c r="R180" s="21">
        <v>0</v>
      </c>
      <c r="S180" s="21">
        <v>0</v>
      </c>
      <c r="T180" s="27">
        <v>6.4776800000000003</v>
      </c>
      <c r="U180" s="21" t="s">
        <v>106</v>
      </c>
      <c r="V180" s="25" t="s">
        <v>29</v>
      </c>
      <c r="W180" s="34">
        <v>6.7</v>
      </c>
      <c r="X180" s="28">
        <v>6.7</v>
      </c>
      <c r="Y180" s="20"/>
    </row>
    <row r="181" spans="1:25" ht="30" customHeight="1">
      <c r="A181" s="21">
        <v>172</v>
      </c>
      <c r="B181" s="31">
        <v>92717</v>
      </c>
      <c r="C181" s="23">
        <v>15465</v>
      </c>
      <c r="D181" s="32" t="s">
        <v>247</v>
      </c>
      <c r="E181" s="37" t="s">
        <v>240</v>
      </c>
      <c r="F181" s="21">
        <v>3308</v>
      </c>
      <c r="G181" s="26">
        <v>3473.4</v>
      </c>
      <c r="H181" s="21">
        <v>225</v>
      </c>
      <c r="I181" s="26">
        <v>196.60000000000036</v>
      </c>
      <c r="J181" s="21">
        <v>42</v>
      </c>
      <c r="K181" s="26">
        <v>1218</v>
      </c>
      <c r="L181" s="21">
        <v>58</v>
      </c>
      <c r="M181" s="26">
        <v>928</v>
      </c>
      <c r="N181" s="21">
        <v>0</v>
      </c>
      <c r="O181" s="26">
        <v>0</v>
      </c>
      <c r="P181" s="21">
        <f t="shared" si="3"/>
        <v>3633</v>
      </c>
      <c r="Q181" s="26">
        <f t="shared" si="3"/>
        <v>5816</v>
      </c>
      <c r="R181" s="21">
        <v>0</v>
      </c>
      <c r="S181" s="21">
        <v>0</v>
      </c>
      <c r="T181" s="27">
        <v>4.8582600000000005</v>
      </c>
      <c r="U181" s="21" t="s">
        <v>106</v>
      </c>
      <c r="V181" s="25" t="s">
        <v>31</v>
      </c>
      <c r="W181" s="34">
        <v>6.7</v>
      </c>
      <c r="X181" s="28">
        <v>6.7</v>
      </c>
      <c r="Y181" s="29">
        <f>SUM(X66:X181)</f>
        <v>686.28387096774259</v>
      </c>
    </row>
    <row r="182" spans="1:25" ht="30" customHeight="1">
      <c r="A182" s="30">
        <v>173</v>
      </c>
      <c r="B182" s="38">
        <v>903</v>
      </c>
      <c r="C182" s="23">
        <v>15811</v>
      </c>
      <c r="D182" s="39" t="s">
        <v>248</v>
      </c>
      <c r="E182" s="25" t="s">
        <v>249</v>
      </c>
      <c r="F182" s="21">
        <v>6562</v>
      </c>
      <c r="G182" s="21">
        <v>6236</v>
      </c>
      <c r="H182" s="21">
        <v>2428</v>
      </c>
      <c r="I182" s="21">
        <v>3732</v>
      </c>
      <c r="J182" s="21">
        <v>92</v>
      </c>
      <c r="K182" s="21">
        <v>2457</v>
      </c>
      <c r="L182" s="21">
        <v>0</v>
      </c>
      <c r="M182" s="21">
        <v>0</v>
      </c>
      <c r="N182" s="21">
        <v>46</v>
      </c>
      <c r="O182" s="21">
        <v>648</v>
      </c>
      <c r="P182" s="21">
        <f t="shared" si="3"/>
        <v>9128</v>
      </c>
      <c r="Q182" s="26">
        <f t="shared" si="3"/>
        <v>13073</v>
      </c>
      <c r="R182" s="21">
        <v>0</v>
      </c>
      <c r="S182" s="21">
        <v>0</v>
      </c>
      <c r="T182" s="27">
        <v>2.2862368541380889</v>
      </c>
      <c r="U182" s="21" t="s">
        <v>106</v>
      </c>
      <c r="V182" s="25" t="s">
        <v>250</v>
      </c>
      <c r="W182" s="27">
        <v>4.8010973936899859</v>
      </c>
      <c r="X182" s="28">
        <v>4.8010973936899859</v>
      </c>
      <c r="Y182" s="20"/>
    </row>
    <row r="183" spans="1:25" ht="30" customHeight="1">
      <c r="A183" s="21">
        <v>174</v>
      </c>
      <c r="B183" s="38">
        <v>914</v>
      </c>
      <c r="C183" s="23">
        <v>15811</v>
      </c>
      <c r="D183" s="39" t="s">
        <v>251</v>
      </c>
      <c r="E183" s="25" t="s">
        <v>249</v>
      </c>
      <c r="F183" s="21">
        <v>3872</v>
      </c>
      <c r="G183" s="21">
        <v>4817</v>
      </c>
      <c r="H183" s="21">
        <v>379</v>
      </c>
      <c r="I183" s="21">
        <v>1266</v>
      </c>
      <c r="J183" s="21">
        <v>40</v>
      </c>
      <c r="K183" s="21">
        <v>3564</v>
      </c>
      <c r="L183" s="21">
        <v>4</v>
      </c>
      <c r="M183" s="21">
        <v>10</v>
      </c>
      <c r="N183" s="21">
        <v>1</v>
      </c>
      <c r="O183" s="21">
        <v>24</v>
      </c>
      <c r="P183" s="21">
        <f t="shared" si="3"/>
        <v>4296</v>
      </c>
      <c r="Q183" s="26">
        <f t="shared" si="3"/>
        <v>9681</v>
      </c>
      <c r="R183" s="21">
        <v>0</v>
      </c>
      <c r="S183" s="21">
        <v>0</v>
      </c>
      <c r="T183" s="27">
        <v>2.4386526444139611</v>
      </c>
      <c r="U183" s="21" t="s">
        <v>106</v>
      </c>
      <c r="V183" s="25" t="s">
        <v>252</v>
      </c>
      <c r="W183" s="27">
        <v>4.8010973936899859</v>
      </c>
      <c r="X183" s="28">
        <v>4.8010973936899859</v>
      </c>
      <c r="Y183" s="20"/>
    </row>
    <row r="184" spans="1:25" ht="30" customHeight="1">
      <c r="A184" s="21">
        <v>175</v>
      </c>
      <c r="B184" s="38">
        <v>907</v>
      </c>
      <c r="C184" s="23">
        <v>15811</v>
      </c>
      <c r="D184" s="39" t="s">
        <v>253</v>
      </c>
      <c r="E184" s="25" t="s">
        <v>249</v>
      </c>
      <c r="F184" s="21">
        <v>9309</v>
      </c>
      <c r="G184" s="21">
        <v>7156</v>
      </c>
      <c r="H184" s="21">
        <v>217</v>
      </c>
      <c r="I184" s="21">
        <v>353</v>
      </c>
      <c r="J184" s="21">
        <v>73</v>
      </c>
      <c r="K184" s="21">
        <v>7496</v>
      </c>
      <c r="L184" s="21">
        <v>111</v>
      </c>
      <c r="M184" s="21">
        <v>1068</v>
      </c>
      <c r="N184" s="21">
        <v>0</v>
      </c>
      <c r="O184" s="21">
        <v>0</v>
      </c>
      <c r="P184" s="21">
        <f t="shared" si="3"/>
        <v>9710</v>
      </c>
      <c r="Q184" s="26">
        <f t="shared" si="3"/>
        <v>16073</v>
      </c>
      <c r="R184" s="21">
        <v>0</v>
      </c>
      <c r="S184" s="21">
        <v>0</v>
      </c>
      <c r="T184" s="27">
        <v>4.2676421277244323</v>
      </c>
      <c r="U184" s="21" t="s">
        <v>106</v>
      </c>
      <c r="V184" s="25" t="s">
        <v>252</v>
      </c>
      <c r="W184" s="27">
        <v>5.4869684499314131</v>
      </c>
      <c r="X184" s="28">
        <v>5.4869684499314131</v>
      </c>
      <c r="Y184" s="20"/>
    </row>
    <row r="185" spans="1:25" ht="30" customHeight="1">
      <c r="A185" s="21">
        <v>176</v>
      </c>
      <c r="B185" s="38">
        <v>915</v>
      </c>
      <c r="C185" s="23">
        <v>15811</v>
      </c>
      <c r="D185" s="39" t="s">
        <v>254</v>
      </c>
      <c r="E185" s="25" t="s">
        <v>249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1</v>
      </c>
      <c r="O185" s="21">
        <v>158</v>
      </c>
      <c r="P185" s="21">
        <f t="shared" si="3"/>
        <v>1</v>
      </c>
      <c r="Q185" s="26">
        <f t="shared" si="3"/>
        <v>158</v>
      </c>
      <c r="R185" s="21">
        <v>0</v>
      </c>
      <c r="S185" s="21">
        <v>0</v>
      </c>
      <c r="T185" s="27">
        <v>7.6207895137936285E-2</v>
      </c>
      <c r="U185" s="21" t="s">
        <v>255</v>
      </c>
      <c r="V185" s="25" t="s">
        <v>256</v>
      </c>
      <c r="W185" s="27">
        <v>2.7434842249657065</v>
      </c>
      <c r="X185" s="28">
        <v>2.7434842249657065</v>
      </c>
      <c r="Y185" s="20"/>
    </row>
    <row r="186" spans="1:25" ht="30" customHeight="1">
      <c r="A186" s="21">
        <v>177</v>
      </c>
      <c r="B186" s="38">
        <v>901</v>
      </c>
      <c r="C186" s="23">
        <v>15812</v>
      </c>
      <c r="D186" s="39" t="s">
        <v>257</v>
      </c>
      <c r="E186" s="25" t="s">
        <v>258</v>
      </c>
      <c r="F186" s="21">
        <v>7859</v>
      </c>
      <c r="G186" s="21">
        <v>8973</v>
      </c>
      <c r="H186" s="21">
        <v>462</v>
      </c>
      <c r="I186" s="21">
        <v>925</v>
      </c>
      <c r="J186" s="21">
        <v>58</v>
      </c>
      <c r="K186" s="21">
        <v>1522</v>
      </c>
      <c r="L186" s="21">
        <v>32</v>
      </c>
      <c r="M186" s="21">
        <v>291</v>
      </c>
      <c r="N186" s="21">
        <v>20</v>
      </c>
      <c r="O186" s="21">
        <v>717</v>
      </c>
      <c r="P186" s="21">
        <f t="shared" si="3"/>
        <v>8431</v>
      </c>
      <c r="Q186" s="26">
        <f t="shared" si="3"/>
        <v>12428</v>
      </c>
      <c r="R186" s="21">
        <v>0</v>
      </c>
      <c r="S186" s="21">
        <v>0</v>
      </c>
      <c r="T186" s="27">
        <v>2.4386526444139611</v>
      </c>
      <c r="U186" s="21" t="s">
        <v>106</v>
      </c>
      <c r="V186" s="25" t="s">
        <v>252</v>
      </c>
      <c r="W186" s="27">
        <v>5.4869684499314131</v>
      </c>
      <c r="X186" s="28">
        <v>5.4869684499314131</v>
      </c>
      <c r="Y186" s="20"/>
    </row>
    <row r="187" spans="1:25" ht="30" customHeight="1">
      <c r="A187" s="21">
        <v>178</v>
      </c>
      <c r="B187" s="38">
        <v>902</v>
      </c>
      <c r="C187" s="23">
        <v>15812</v>
      </c>
      <c r="D187" s="39" t="s">
        <v>259</v>
      </c>
      <c r="E187" s="25" t="s">
        <v>258</v>
      </c>
      <c r="F187" s="21">
        <v>9583</v>
      </c>
      <c r="G187" s="21">
        <v>8768</v>
      </c>
      <c r="H187" s="21">
        <v>314</v>
      </c>
      <c r="I187" s="21">
        <v>512</v>
      </c>
      <c r="J187" s="21">
        <v>59</v>
      </c>
      <c r="K187" s="21">
        <v>1954</v>
      </c>
      <c r="L187" s="21">
        <v>140</v>
      </c>
      <c r="M187" s="21">
        <v>1567</v>
      </c>
      <c r="N187" s="21">
        <v>2</v>
      </c>
      <c r="O187" s="21">
        <v>120</v>
      </c>
      <c r="P187" s="21">
        <f t="shared" si="3"/>
        <v>10098</v>
      </c>
      <c r="Q187" s="26">
        <f t="shared" si="3"/>
        <v>12921</v>
      </c>
      <c r="R187" s="21">
        <v>0</v>
      </c>
      <c r="S187" s="21">
        <v>0</v>
      </c>
      <c r="T187" s="27">
        <v>2.7434842249657065</v>
      </c>
      <c r="U187" s="21" t="s">
        <v>106</v>
      </c>
      <c r="V187" s="25" t="s">
        <v>252</v>
      </c>
      <c r="W187" s="27">
        <v>4.8010973936899859</v>
      </c>
      <c r="X187" s="28">
        <v>4.8010973936899859</v>
      </c>
      <c r="Y187" s="20"/>
    </row>
    <row r="188" spans="1:25" ht="30" customHeight="1">
      <c r="A188" s="21">
        <v>179</v>
      </c>
      <c r="B188" s="38">
        <v>916</v>
      </c>
      <c r="C188" s="23">
        <v>15812</v>
      </c>
      <c r="D188" s="39" t="s">
        <v>260</v>
      </c>
      <c r="E188" s="25" t="s">
        <v>258</v>
      </c>
      <c r="F188" s="21">
        <v>3355</v>
      </c>
      <c r="G188" s="21">
        <v>2456</v>
      </c>
      <c r="H188" s="21">
        <v>181</v>
      </c>
      <c r="I188" s="21">
        <v>1178</v>
      </c>
      <c r="J188" s="21">
        <v>26</v>
      </c>
      <c r="K188" s="21">
        <v>1234</v>
      </c>
      <c r="L188" s="21">
        <v>35</v>
      </c>
      <c r="M188" s="21">
        <v>659</v>
      </c>
      <c r="N188" s="21">
        <v>0</v>
      </c>
      <c r="O188" s="21">
        <v>0</v>
      </c>
      <c r="P188" s="21">
        <f t="shared" si="3"/>
        <v>3597</v>
      </c>
      <c r="Q188" s="26">
        <f t="shared" si="3"/>
        <v>5527</v>
      </c>
      <c r="R188" s="21">
        <v>0</v>
      </c>
      <c r="S188" s="21">
        <v>0</v>
      </c>
      <c r="T188" s="27">
        <v>1.2955342173449169</v>
      </c>
      <c r="U188" s="21" t="s">
        <v>106</v>
      </c>
      <c r="V188" s="25" t="s">
        <v>252</v>
      </c>
      <c r="W188" s="27">
        <v>5.4869684499314131</v>
      </c>
      <c r="X188" s="28">
        <v>5.4869684499314131</v>
      </c>
      <c r="Y188" s="20"/>
    </row>
    <row r="189" spans="1:25" ht="30" customHeight="1">
      <c r="A189" s="21">
        <v>180</v>
      </c>
      <c r="B189" s="38">
        <v>905</v>
      </c>
      <c r="C189" s="23">
        <v>15812</v>
      </c>
      <c r="D189" s="39" t="s">
        <v>261</v>
      </c>
      <c r="E189" s="25" t="s">
        <v>258</v>
      </c>
      <c r="F189" s="21">
        <v>6608</v>
      </c>
      <c r="G189" s="21">
        <v>6466</v>
      </c>
      <c r="H189" s="21">
        <v>237</v>
      </c>
      <c r="I189" s="21">
        <v>884</v>
      </c>
      <c r="J189" s="21">
        <v>53</v>
      </c>
      <c r="K189" s="21">
        <v>1318</v>
      </c>
      <c r="L189" s="21">
        <v>381</v>
      </c>
      <c r="M189" s="21">
        <v>3725</v>
      </c>
      <c r="N189" s="21">
        <v>0</v>
      </c>
      <c r="O189" s="21">
        <v>0</v>
      </c>
      <c r="P189" s="21">
        <f t="shared" si="3"/>
        <v>7279</v>
      </c>
      <c r="Q189" s="26">
        <f t="shared" si="3"/>
        <v>12393</v>
      </c>
      <c r="R189" s="21">
        <v>0</v>
      </c>
      <c r="S189" s="21">
        <v>0</v>
      </c>
      <c r="T189" s="27">
        <v>2.7434842249657065</v>
      </c>
      <c r="U189" s="21" t="s">
        <v>106</v>
      </c>
      <c r="V189" s="25" t="s">
        <v>252</v>
      </c>
      <c r="W189" s="27">
        <v>5.4869684499314131</v>
      </c>
      <c r="X189" s="28">
        <v>5.4869684499314131</v>
      </c>
      <c r="Y189" s="20"/>
    </row>
    <row r="190" spans="1:25" ht="30" customHeight="1">
      <c r="A190" s="21">
        <v>181</v>
      </c>
      <c r="B190" s="38">
        <v>913</v>
      </c>
      <c r="C190" s="23">
        <v>15813</v>
      </c>
      <c r="D190" s="39" t="s">
        <v>16</v>
      </c>
      <c r="E190" s="25" t="s">
        <v>178</v>
      </c>
      <c r="F190" s="21">
        <v>4877</v>
      </c>
      <c r="G190" s="21">
        <v>5233</v>
      </c>
      <c r="H190" s="21">
        <v>176</v>
      </c>
      <c r="I190" s="21">
        <v>334</v>
      </c>
      <c r="J190" s="21">
        <v>57</v>
      </c>
      <c r="K190" s="21">
        <v>3933</v>
      </c>
      <c r="L190" s="21">
        <v>16</v>
      </c>
      <c r="M190" s="21">
        <v>178</v>
      </c>
      <c r="N190" s="21">
        <v>1</v>
      </c>
      <c r="O190" s="21">
        <v>24</v>
      </c>
      <c r="P190" s="21">
        <f t="shared" si="3"/>
        <v>5127</v>
      </c>
      <c r="Q190" s="26">
        <f t="shared" si="3"/>
        <v>9702</v>
      </c>
      <c r="R190" s="21">
        <v>0</v>
      </c>
      <c r="S190" s="21">
        <v>0</v>
      </c>
      <c r="T190" s="27">
        <v>2.4386526444139611</v>
      </c>
      <c r="U190" s="21" t="s">
        <v>106</v>
      </c>
      <c r="V190" s="25" t="s">
        <v>252</v>
      </c>
      <c r="W190" s="27">
        <v>4.8010973936899859</v>
      </c>
      <c r="X190" s="28">
        <v>4.8010973936899859</v>
      </c>
      <c r="Y190" s="20"/>
    </row>
    <row r="191" spans="1:25" ht="30" customHeight="1">
      <c r="A191" s="21">
        <v>182</v>
      </c>
      <c r="B191" s="38">
        <v>909</v>
      </c>
      <c r="C191" s="23">
        <v>15813</v>
      </c>
      <c r="D191" s="39" t="s">
        <v>262</v>
      </c>
      <c r="E191" s="25" t="s">
        <v>178</v>
      </c>
      <c r="F191" s="21">
        <v>8305</v>
      </c>
      <c r="G191" s="21">
        <v>9050</v>
      </c>
      <c r="H191" s="21">
        <v>150</v>
      </c>
      <c r="I191" s="21">
        <v>212</v>
      </c>
      <c r="J191" s="21">
        <v>51</v>
      </c>
      <c r="K191" s="21">
        <v>2997</v>
      </c>
      <c r="L191" s="21">
        <v>59</v>
      </c>
      <c r="M191" s="21">
        <v>968</v>
      </c>
      <c r="N191" s="21">
        <v>1</v>
      </c>
      <c r="O191" s="21">
        <v>28</v>
      </c>
      <c r="P191" s="21">
        <f t="shared" si="3"/>
        <v>8566</v>
      </c>
      <c r="Q191" s="26">
        <f t="shared" si="3"/>
        <v>13255</v>
      </c>
      <c r="R191" s="21">
        <v>0</v>
      </c>
      <c r="S191" s="21">
        <v>0</v>
      </c>
      <c r="T191" s="27">
        <v>2.1338210638622161</v>
      </c>
      <c r="U191" s="21" t="s">
        <v>106</v>
      </c>
      <c r="V191" s="25" t="s">
        <v>252</v>
      </c>
      <c r="W191" s="27">
        <v>4.8010973936899859</v>
      </c>
      <c r="X191" s="28">
        <v>4.8010973936899859</v>
      </c>
      <c r="Y191" s="20"/>
    </row>
    <row r="192" spans="1:25" ht="30" customHeight="1">
      <c r="A192" s="21">
        <v>183</v>
      </c>
      <c r="B192" s="38">
        <v>910</v>
      </c>
      <c r="C192" s="23">
        <v>15813</v>
      </c>
      <c r="D192" s="39" t="s">
        <v>263</v>
      </c>
      <c r="E192" s="25" t="s">
        <v>178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1</v>
      </c>
      <c r="O192" s="21">
        <v>517</v>
      </c>
      <c r="P192" s="21">
        <f t="shared" si="3"/>
        <v>1</v>
      </c>
      <c r="Q192" s="26">
        <f t="shared" si="3"/>
        <v>517</v>
      </c>
      <c r="R192" s="21">
        <v>0</v>
      </c>
      <c r="S192" s="21">
        <v>0</v>
      </c>
      <c r="T192" s="27">
        <v>0.45724737082761774</v>
      </c>
      <c r="U192" s="21" t="s">
        <v>106</v>
      </c>
      <c r="V192" s="25" t="s">
        <v>31</v>
      </c>
      <c r="W192" s="27">
        <v>5.4869684499314131</v>
      </c>
      <c r="X192" s="28">
        <v>5.4869684499314131</v>
      </c>
      <c r="Y192" s="20"/>
    </row>
    <row r="193" spans="1:25" ht="30" customHeight="1">
      <c r="A193" s="21">
        <v>184</v>
      </c>
      <c r="B193" s="38">
        <v>54501</v>
      </c>
      <c r="C193" s="23">
        <v>15814</v>
      </c>
      <c r="D193" s="39" t="s">
        <v>264</v>
      </c>
      <c r="E193" s="25" t="s">
        <v>265</v>
      </c>
      <c r="F193" s="21">
        <v>4428</v>
      </c>
      <c r="G193" s="21">
        <v>4656</v>
      </c>
      <c r="H193" s="21">
        <v>117</v>
      </c>
      <c r="I193" s="21">
        <v>178</v>
      </c>
      <c r="J193" s="21">
        <v>41</v>
      </c>
      <c r="K193" s="21">
        <v>764</v>
      </c>
      <c r="L193" s="21">
        <v>57</v>
      </c>
      <c r="M193" s="21">
        <v>509</v>
      </c>
      <c r="N193" s="21">
        <v>0</v>
      </c>
      <c r="O193" s="21">
        <v>0</v>
      </c>
      <c r="P193" s="21">
        <f t="shared" si="3"/>
        <v>4643</v>
      </c>
      <c r="Q193" s="26">
        <f t="shared" si="3"/>
        <v>6107</v>
      </c>
      <c r="R193" s="21">
        <v>0</v>
      </c>
      <c r="S193" s="21">
        <v>0</v>
      </c>
      <c r="T193" s="27">
        <v>0.76207895137936288</v>
      </c>
      <c r="U193" s="21" t="s">
        <v>106</v>
      </c>
      <c r="V193" s="25" t="s">
        <v>252</v>
      </c>
      <c r="W193" s="27">
        <v>4.8010973936899859</v>
      </c>
      <c r="X193" s="28">
        <v>4.8010973936899859</v>
      </c>
      <c r="Y193" s="20"/>
    </row>
    <row r="194" spans="1:25" ht="30" customHeight="1">
      <c r="A194" s="21">
        <v>185</v>
      </c>
      <c r="B194" s="38">
        <v>54503</v>
      </c>
      <c r="C194" s="23">
        <v>15814</v>
      </c>
      <c r="D194" s="39" t="s">
        <v>266</v>
      </c>
      <c r="E194" s="25" t="s">
        <v>265</v>
      </c>
      <c r="F194" s="21">
        <v>4206</v>
      </c>
      <c r="G194" s="21">
        <v>3609</v>
      </c>
      <c r="H194" s="21">
        <v>45</v>
      </c>
      <c r="I194" s="21">
        <v>83</v>
      </c>
      <c r="J194" s="21">
        <v>33</v>
      </c>
      <c r="K194" s="21">
        <v>382</v>
      </c>
      <c r="L194" s="21">
        <v>172</v>
      </c>
      <c r="M194" s="21">
        <v>1671</v>
      </c>
      <c r="N194" s="21">
        <v>0</v>
      </c>
      <c r="O194" s="21">
        <v>0</v>
      </c>
      <c r="P194" s="21">
        <f t="shared" si="3"/>
        <v>4456</v>
      </c>
      <c r="Q194" s="26">
        <f t="shared" si="3"/>
        <v>5745</v>
      </c>
      <c r="R194" s="21">
        <v>0</v>
      </c>
      <c r="S194" s="21">
        <v>0</v>
      </c>
      <c r="T194" s="27">
        <v>1.2193263222069806</v>
      </c>
      <c r="U194" s="21" t="s">
        <v>106</v>
      </c>
      <c r="V194" s="25" t="s">
        <v>252</v>
      </c>
      <c r="W194" s="27">
        <v>2.7434842249657065</v>
      </c>
      <c r="X194" s="28">
        <v>2.7434842249657065</v>
      </c>
      <c r="Y194" s="20"/>
    </row>
    <row r="195" spans="1:25" ht="30" customHeight="1">
      <c r="A195" s="21">
        <v>186</v>
      </c>
      <c r="B195" s="38">
        <v>32704</v>
      </c>
      <c r="C195" s="23">
        <v>15814</v>
      </c>
      <c r="D195" s="39" t="s">
        <v>267</v>
      </c>
      <c r="E195" s="25" t="s">
        <v>265</v>
      </c>
      <c r="F195" s="21">
        <v>5951</v>
      </c>
      <c r="G195" s="21">
        <v>6145</v>
      </c>
      <c r="H195" s="21">
        <v>74</v>
      </c>
      <c r="I195" s="21">
        <v>149</v>
      </c>
      <c r="J195" s="21">
        <v>32</v>
      </c>
      <c r="K195" s="21">
        <v>309</v>
      </c>
      <c r="L195" s="21">
        <v>52</v>
      </c>
      <c r="M195" s="21">
        <v>502</v>
      </c>
      <c r="N195" s="21">
        <v>0</v>
      </c>
      <c r="O195" s="21">
        <v>0</v>
      </c>
      <c r="P195" s="21">
        <f t="shared" si="3"/>
        <v>6109</v>
      </c>
      <c r="Q195" s="26">
        <f t="shared" si="3"/>
        <v>7105</v>
      </c>
      <c r="R195" s="21">
        <v>0</v>
      </c>
      <c r="S195" s="21">
        <v>0</v>
      </c>
      <c r="T195" s="27">
        <v>1.5241579027587258</v>
      </c>
      <c r="U195" s="21" t="s">
        <v>106</v>
      </c>
      <c r="V195" s="25" t="s">
        <v>252</v>
      </c>
      <c r="W195" s="27">
        <v>2.7434842249657065</v>
      </c>
      <c r="X195" s="28">
        <v>2.7434842249657065</v>
      </c>
      <c r="Y195" s="20"/>
    </row>
    <row r="196" spans="1:25" ht="30" customHeight="1">
      <c r="A196" s="21">
        <v>187</v>
      </c>
      <c r="B196" s="38">
        <v>32701</v>
      </c>
      <c r="C196" s="23">
        <v>15815</v>
      </c>
      <c r="D196" s="39" t="s">
        <v>268</v>
      </c>
      <c r="E196" s="25" t="s">
        <v>269</v>
      </c>
      <c r="F196" s="21">
        <v>9482</v>
      </c>
      <c r="G196" s="21">
        <v>8875</v>
      </c>
      <c r="H196" s="21">
        <v>216</v>
      </c>
      <c r="I196" s="21">
        <v>375</v>
      </c>
      <c r="J196" s="21">
        <v>60</v>
      </c>
      <c r="K196" s="21">
        <v>3653</v>
      </c>
      <c r="L196" s="21">
        <v>165</v>
      </c>
      <c r="M196" s="21">
        <v>1356</v>
      </c>
      <c r="N196" s="21">
        <v>0</v>
      </c>
      <c r="O196" s="21">
        <v>0</v>
      </c>
      <c r="P196" s="21">
        <f t="shared" si="3"/>
        <v>9923</v>
      </c>
      <c r="Q196" s="26">
        <f t="shared" si="3"/>
        <v>14259</v>
      </c>
      <c r="R196" s="21">
        <v>0</v>
      </c>
      <c r="S196" s="21">
        <v>0</v>
      </c>
      <c r="T196" s="27">
        <v>3.0483158055174515</v>
      </c>
      <c r="U196" s="21" t="s">
        <v>106</v>
      </c>
      <c r="V196" s="25" t="s">
        <v>252</v>
      </c>
      <c r="W196" s="27">
        <v>2.7434842249657065</v>
      </c>
      <c r="X196" s="28">
        <v>2.7434842249657065</v>
      </c>
      <c r="Y196" s="20"/>
    </row>
    <row r="197" spans="1:25" ht="30" customHeight="1">
      <c r="A197" s="21">
        <v>188</v>
      </c>
      <c r="B197" s="38">
        <v>32705</v>
      </c>
      <c r="C197" s="23">
        <v>15815</v>
      </c>
      <c r="D197" s="39" t="s">
        <v>270</v>
      </c>
      <c r="E197" s="25" t="s">
        <v>269</v>
      </c>
      <c r="F197" s="21">
        <v>10729</v>
      </c>
      <c r="G197" s="21">
        <v>11379</v>
      </c>
      <c r="H197" s="21">
        <v>740</v>
      </c>
      <c r="I197" s="21">
        <v>914</v>
      </c>
      <c r="J197" s="21">
        <v>61</v>
      </c>
      <c r="K197" s="21">
        <v>898</v>
      </c>
      <c r="L197" s="21">
        <v>112</v>
      </c>
      <c r="M197" s="21">
        <v>973</v>
      </c>
      <c r="N197" s="21">
        <v>1</v>
      </c>
      <c r="O197" s="21">
        <v>2</v>
      </c>
      <c r="P197" s="21">
        <f t="shared" si="3"/>
        <v>11643</v>
      </c>
      <c r="Q197" s="26">
        <f t="shared" si="3"/>
        <v>14166</v>
      </c>
      <c r="R197" s="21">
        <v>0</v>
      </c>
      <c r="S197" s="21">
        <v>0</v>
      </c>
      <c r="T197" s="27">
        <v>2.2862368541380889</v>
      </c>
      <c r="U197" s="21" t="s">
        <v>106</v>
      </c>
      <c r="V197" s="25" t="s">
        <v>252</v>
      </c>
      <c r="W197" s="27">
        <v>5.4869684499314131</v>
      </c>
      <c r="X197" s="28">
        <v>5.4869684499314131</v>
      </c>
      <c r="Y197" s="20"/>
    </row>
    <row r="198" spans="1:25" ht="30" customHeight="1">
      <c r="A198" s="21">
        <v>189</v>
      </c>
      <c r="B198" s="38">
        <v>54602</v>
      </c>
      <c r="C198" s="23">
        <v>15816</v>
      </c>
      <c r="D198" s="39" t="s">
        <v>271</v>
      </c>
      <c r="E198" s="25" t="s">
        <v>272</v>
      </c>
      <c r="F198" s="21">
        <v>4844</v>
      </c>
      <c r="G198" s="21">
        <v>5562</v>
      </c>
      <c r="H198" s="21">
        <v>182</v>
      </c>
      <c r="I198" s="21">
        <v>352</v>
      </c>
      <c r="J198" s="21">
        <v>27</v>
      </c>
      <c r="K198" s="21">
        <v>1019</v>
      </c>
      <c r="L198" s="21">
        <v>56</v>
      </c>
      <c r="M198" s="21">
        <v>678</v>
      </c>
      <c r="N198" s="21">
        <v>0</v>
      </c>
      <c r="O198" s="21">
        <v>0</v>
      </c>
      <c r="P198" s="21">
        <f t="shared" si="3"/>
        <v>5109</v>
      </c>
      <c r="Q198" s="26">
        <f t="shared" si="3"/>
        <v>7611</v>
      </c>
      <c r="R198" s="21">
        <v>0</v>
      </c>
      <c r="S198" s="21">
        <v>0</v>
      </c>
      <c r="T198" s="27">
        <v>1.2193263222069806</v>
      </c>
      <c r="U198" s="21" t="s">
        <v>106</v>
      </c>
      <c r="V198" s="25" t="s">
        <v>252</v>
      </c>
      <c r="W198" s="27">
        <v>4.8010973936899859</v>
      </c>
      <c r="X198" s="28">
        <v>4.8010973936899859</v>
      </c>
      <c r="Y198" s="20"/>
    </row>
    <row r="199" spans="1:25" ht="30" customHeight="1">
      <c r="A199" s="21">
        <v>190</v>
      </c>
      <c r="B199" s="38">
        <v>54603</v>
      </c>
      <c r="C199" s="23">
        <v>15816</v>
      </c>
      <c r="D199" s="39" t="s">
        <v>273</v>
      </c>
      <c r="E199" s="25" t="s">
        <v>272</v>
      </c>
      <c r="F199" s="21">
        <v>5085</v>
      </c>
      <c r="G199" s="21">
        <v>4913</v>
      </c>
      <c r="H199" s="21">
        <v>83</v>
      </c>
      <c r="I199" s="21">
        <v>186</v>
      </c>
      <c r="J199" s="21">
        <v>28</v>
      </c>
      <c r="K199" s="21">
        <v>451</v>
      </c>
      <c r="L199" s="21">
        <v>11</v>
      </c>
      <c r="M199" s="21">
        <v>114</v>
      </c>
      <c r="N199" s="21">
        <v>0</v>
      </c>
      <c r="O199" s="21">
        <v>0</v>
      </c>
      <c r="P199" s="21">
        <f t="shared" si="3"/>
        <v>5207</v>
      </c>
      <c r="Q199" s="26">
        <f t="shared" si="3"/>
        <v>5664</v>
      </c>
      <c r="R199" s="21">
        <v>0</v>
      </c>
      <c r="S199" s="21">
        <v>0</v>
      </c>
      <c r="T199" s="27">
        <v>1.0669105319311081</v>
      </c>
      <c r="U199" s="21" t="s">
        <v>106</v>
      </c>
      <c r="V199" s="25" t="s">
        <v>252</v>
      </c>
      <c r="W199" s="27">
        <v>4.8010973936899859</v>
      </c>
      <c r="X199" s="28">
        <v>4.8010973936899859</v>
      </c>
      <c r="Y199" s="20"/>
    </row>
    <row r="200" spans="1:25" ht="30" customHeight="1">
      <c r="A200" s="21">
        <v>191</v>
      </c>
      <c r="B200" s="38">
        <v>54604</v>
      </c>
      <c r="C200" s="23">
        <v>15816</v>
      </c>
      <c r="D200" s="39" t="s">
        <v>274</v>
      </c>
      <c r="E200" s="25" t="s">
        <v>272</v>
      </c>
      <c r="F200" s="21">
        <v>3179</v>
      </c>
      <c r="G200" s="21">
        <v>3483</v>
      </c>
      <c r="H200" s="21">
        <v>197</v>
      </c>
      <c r="I200" s="21">
        <v>263</v>
      </c>
      <c r="J200" s="21">
        <v>14</v>
      </c>
      <c r="K200" s="21">
        <v>606</v>
      </c>
      <c r="L200" s="21">
        <v>95</v>
      </c>
      <c r="M200" s="21">
        <v>1172</v>
      </c>
      <c r="N200" s="21">
        <v>0</v>
      </c>
      <c r="O200" s="21">
        <v>0</v>
      </c>
      <c r="P200" s="21">
        <f t="shared" si="3"/>
        <v>3485</v>
      </c>
      <c r="Q200" s="26">
        <f t="shared" si="3"/>
        <v>5524</v>
      </c>
      <c r="R200" s="21">
        <v>0</v>
      </c>
      <c r="S200" s="21">
        <v>0</v>
      </c>
      <c r="T200" s="27">
        <v>1.3717421124828533</v>
      </c>
      <c r="U200" s="21" t="s">
        <v>106</v>
      </c>
      <c r="V200" s="25" t="s">
        <v>252</v>
      </c>
      <c r="W200" s="27">
        <v>2.7434842249657065</v>
      </c>
      <c r="X200" s="28">
        <v>2.7434842249657065</v>
      </c>
      <c r="Y200" s="20"/>
    </row>
    <row r="201" spans="1:25" ht="30" customHeight="1">
      <c r="A201" s="21">
        <v>192</v>
      </c>
      <c r="B201" s="40">
        <v>92403</v>
      </c>
      <c r="C201" s="23">
        <v>15821</v>
      </c>
      <c r="D201" s="41" t="s">
        <v>275</v>
      </c>
      <c r="E201" s="42" t="s">
        <v>276</v>
      </c>
      <c r="F201" s="43">
        <v>8980</v>
      </c>
      <c r="G201" s="43">
        <v>13470</v>
      </c>
      <c r="H201" s="43">
        <v>1661</v>
      </c>
      <c r="I201" s="43">
        <v>1993.1999999999998</v>
      </c>
      <c r="J201" s="43">
        <v>104</v>
      </c>
      <c r="K201" s="43">
        <v>1664</v>
      </c>
      <c r="L201" s="43">
        <v>26</v>
      </c>
      <c r="M201" s="43">
        <v>221</v>
      </c>
      <c r="N201" s="43">
        <v>5</v>
      </c>
      <c r="O201" s="43">
        <v>10</v>
      </c>
      <c r="P201" s="21">
        <f t="shared" si="3"/>
        <v>10776</v>
      </c>
      <c r="Q201" s="26">
        <f t="shared" si="3"/>
        <v>17358.2</v>
      </c>
      <c r="R201" s="21">
        <v>0</v>
      </c>
      <c r="S201" s="21">
        <v>0</v>
      </c>
      <c r="T201" s="44">
        <v>4.1152263374485596</v>
      </c>
      <c r="U201" s="43" t="s">
        <v>277</v>
      </c>
      <c r="V201" s="25" t="s">
        <v>250</v>
      </c>
      <c r="W201" s="44">
        <v>6.8587105624142657</v>
      </c>
      <c r="X201" s="28">
        <v>6.8587105624142657</v>
      </c>
      <c r="Y201" s="20"/>
    </row>
    <row r="202" spans="1:25" ht="30" customHeight="1">
      <c r="A202" s="21">
        <v>193</v>
      </c>
      <c r="B202" s="40">
        <v>92405</v>
      </c>
      <c r="C202" s="23">
        <v>15821</v>
      </c>
      <c r="D202" s="41" t="s">
        <v>278</v>
      </c>
      <c r="E202" s="42" t="s">
        <v>276</v>
      </c>
      <c r="F202" s="43">
        <v>5770</v>
      </c>
      <c r="G202" s="43">
        <v>8655</v>
      </c>
      <c r="H202" s="43">
        <v>101</v>
      </c>
      <c r="I202" s="43">
        <v>121.19999999999999</v>
      </c>
      <c r="J202" s="43">
        <v>32</v>
      </c>
      <c r="K202" s="43">
        <v>512</v>
      </c>
      <c r="L202" s="43">
        <v>47</v>
      </c>
      <c r="M202" s="43">
        <v>399.5</v>
      </c>
      <c r="N202" s="43">
        <v>0</v>
      </c>
      <c r="O202" s="43">
        <v>0</v>
      </c>
      <c r="P202" s="21">
        <f t="shared" ref="P202:Q265" si="4">SUM(F202,H202,J202,L202,N202)</f>
        <v>5950</v>
      </c>
      <c r="Q202" s="26">
        <f t="shared" si="4"/>
        <v>9687.7000000000007</v>
      </c>
      <c r="R202" s="21">
        <v>0</v>
      </c>
      <c r="S202" s="21">
        <v>0</v>
      </c>
      <c r="T202" s="44">
        <v>2.4386526444139611</v>
      </c>
      <c r="U202" s="43" t="s">
        <v>277</v>
      </c>
      <c r="V202" s="25" t="s">
        <v>250</v>
      </c>
      <c r="W202" s="44">
        <v>6.0013717421124833</v>
      </c>
      <c r="X202" s="28">
        <v>6.0013717421124833</v>
      </c>
      <c r="Y202" s="20"/>
    </row>
    <row r="203" spans="1:25" ht="30" customHeight="1">
      <c r="A203" s="21">
        <v>194</v>
      </c>
      <c r="B203" s="40">
        <v>92402</v>
      </c>
      <c r="C203" s="23">
        <v>15822</v>
      </c>
      <c r="D203" s="41" t="s">
        <v>279</v>
      </c>
      <c r="E203" s="42" t="s">
        <v>280</v>
      </c>
      <c r="F203" s="43">
        <v>4203</v>
      </c>
      <c r="G203" s="43">
        <v>6304.5</v>
      </c>
      <c r="H203" s="43">
        <v>264</v>
      </c>
      <c r="I203" s="43">
        <v>316.8</v>
      </c>
      <c r="J203" s="43">
        <v>34</v>
      </c>
      <c r="K203" s="43">
        <v>544</v>
      </c>
      <c r="L203" s="43">
        <v>5</v>
      </c>
      <c r="M203" s="43">
        <v>42.5</v>
      </c>
      <c r="N203" s="43">
        <v>0</v>
      </c>
      <c r="O203" s="43">
        <v>0</v>
      </c>
      <c r="P203" s="21">
        <f t="shared" si="4"/>
        <v>4506</v>
      </c>
      <c r="Q203" s="26">
        <f t="shared" si="4"/>
        <v>7207.8</v>
      </c>
      <c r="R203" s="21">
        <v>0</v>
      </c>
      <c r="S203" s="21">
        <v>0</v>
      </c>
      <c r="T203" s="44">
        <v>5.9442158207590303</v>
      </c>
      <c r="U203" s="43" t="s">
        <v>277</v>
      </c>
      <c r="V203" s="25" t="s">
        <v>250</v>
      </c>
      <c r="W203" s="44">
        <v>6.8587105624142657</v>
      </c>
      <c r="X203" s="28">
        <v>6.8587105624142657</v>
      </c>
      <c r="Y203" s="20"/>
    </row>
    <row r="204" spans="1:25" ht="30" customHeight="1">
      <c r="A204" s="21">
        <v>195</v>
      </c>
      <c r="B204" s="40">
        <v>92406</v>
      </c>
      <c r="C204" s="23">
        <v>15822</v>
      </c>
      <c r="D204" s="41" t="s">
        <v>281</v>
      </c>
      <c r="E204" s="42" t="s">
        <v>280</v>
      </c>
      <c r="F204" s="43">
        <v>8887</v>
      </c>
      <c r="G204" s="43">
        <v>13330.5</v>
      </c>
      <c r="H204" s="43">
        <v>338</v>
      </c>
      <c r="I204" s="43">
        <v>405.59999999999997</v>
      </c>
      <c r="J204" s="43">
        <v>51</v>
      </c>
      <c r="K204" s="43">
        <v>816</v>
      </c>
      <c r="L204" s="43">
        <v>9</v>
      </c>
      <c r="M204" s="43">
        <v>76.5</v>
      </c>
      <c r="N204" s="43">
        <v>0</v>
      </c>
      <c r="O204" s="43">
        <v>0</v>
      </c>
      <c r="P204" s="21">
        <f t="shared" si="4"/>
        <v>9285</v>
      </c>
      <c r="Q204" s="26">
        <f t="shared" si="4"/>
        <v>14628.6</v>
      </c>
      <c r="R204" s="21">
        <v>0</v>
      </c>
      <c r="S204" s="21">
        <v>0</v>
      </c>
      <c r="T204" s="44">
        <v>3.9628105471726873</v>
      </c>
      <c r="U204" s="43" t="s">
        <v>277</v>
      </c>
      <c r="V204" s="25" t="s">
        <v>250</v>
      </c>
      <c r="W204" s="44">
        <v>6.8587105624142657</v>
      </c>
      <c r="X204" s="28">
        <v>6.8587105624142657</v>
      </c>
      <c r="Y204" s="20"/>
    </row>
    <row r="205" spans="1:25" ht="30" customHeight="1">
      <c r="A205" s="21">
        <v>196</v>
      </c>
      <c r="B205" s="40">
        <v>92407</v>
      </c>
      <c r="C205" s="23">
        <v>15822</v>
      </c>
      <c r="D205" s="41" t="s">
        <v>282</v>
      </c>
      <c r="E205" s="42" t="s">
        <v>280</v>
      </c>
      <c r="F205" s="43">
        <v>8454</v>
      </c>
      <c r="G205" s="43">
        <v>12681</v>
      </c>
      <c r="H205" s="43">
        <v>259</v>
      </c>
      <c r="I205" s="43">
        <v>310.8</v>
      </c>
      <c r="J205" s="43">
        <v>46</v>
      </c>
      <c r="K205" s="43">
        <v>736</v>
      </c>
      <c r="L205" s="43">
        <v>75</v>
      </c>
      <c r="M205" s="43">
        <v>637.5</v>
      </c>
      <c r="N205" s="43">
        <v>0</v>
      </c>
      <c r="O205" s="43">
        <v>0</v>
      </c>
      <c r="P205" s="21">
        <f t="shared" si="4"/>
        <v>8834</v>
      </c>
      <c r="Q205" s="26">
        <f t="shared" si="4"/>
        <v>14365.3</v>
      </c>
      <c r="R205" s="21">
        <v>0</v>
      </c>
      <c r="S205" s="21">
        <v>0</v>
      </c>
      <c r="T205" s="44">
        <v>3.6579789666209419</v>
      </c>
      <c r="U205" s="43" t="s">
        <v>277</v>
      </c>
      <c r="V205" s="25" t="s">
        <v>250</v>
      </c>
      <c r="W205" s="44">
        <v>6.0013717421124833</v>
      </c>
      <c r="X205" s="28">
        <v>6.0013717421124833</v>
      </c>
      <c r="Y205" s="20"/>
    </row>
    <row r="206" spans="1:25" ht="30" customHeight="1">
      <c r="A206" s="21">
        <v>197</v>
      </c>
      <c r="B206" s="40">
        <v>92410</v>
      </c>
      <c r="C206" s="23">
        <v>15822</v>
      </c>
      <c r="D206" s="41" t="s">
        <v>190</v>
      </c>
      <c r="E206" s="42" t="s">
        <v>280</v>
      </c>
      <c r="F206" s="43">
        <v>9</v>
      </c>
      <c r="G206" s="43">
        <v>13.5</v>
      </c>
      <c r="H206" s="43">
        <v>2</v>
      </c>
      <c r="I206" s="43">
        <v>2.4</v>
      </c>
      <c r="J206" s="43">
        <v>0</v>
      </c>
      <c r="K206" s="43">
        <v>0</v>
      </c>
      <c r="L206" s="43">
        <v>0</v>
      </c>
      <c r="M206" s="43">
        <v>0</v>
      </c>
      <c r="N206" s="43">
        <v>0</v>
      </c>
      <c r="O206" s="43">
        <v>0</v>
      </c>
      <c r="P206" s="21">
        <f t="shared" si="4"/>
        <v>11</v>
      </c>
      <c r="Q206" s="26">
        <f t="shared" si="4"/>
        <v>15.9</v>
      </c>
      <c r="R206" s="21">
        <v>0</v>
      </c>
      <c r="S206" s="21">
        <v>0</v>
      </c>
      <c r="T206" s="44">
        <v>0.30483158055174514</v>
      </c>
      <c r="U206" s="43" t="s">
        <v>277</v>
      </c>
      <c r="V206" s="25" t="s">
        <v>250</v>
      </c>
      <c r="W206" s="34">
        <v>6.7</v>
      </c>
      <c r="X206" s="28">
        <v>6.7</v>
      </c>
      <c r="Y206" s="20"/>
    </row>
    <row r="207" spans="1:25" ht="30" customHeight="1">
      <c r="A207" s="21">
        <v>198</v>
      </c>
      <c r="B207" s="40">
        <v>54101</v>
      </c>
      <c r="C207" s="23">
        <v>15823</v>
      </c>
      <c r="D207" s="41" t="s">
        <v>283</v>
      </c>
      <c r="E207" s="42" t="s">
        <v>284</v>
      </c>
      <c r="F207" s="43">
        <v>6162</v>
      </c>
      <c r="G207" s="43">
        <v>9243</v>
      </c>
      <c r="H207" s="43">
        <v>1450</v>
      </c>
      <c r="I207" s="43">
        <v>1740</v>
      </c>
      <c r="J207" s="43">
        <v>62</v>
      </c>
      <c r="K207" s="43">
        <v>992</v>
      </c>
      <c r="L207" s="43">
        <v>16</v>
      </c>
      <c r="M207" s="43">
        <v>136</v>
      </c>
      <c r="N207" s="43">
        <v>1</v>
      </c>
      <c r="O207" s="43">
        <v>2</v>
      </c>
      <c r="P207" s="21">
        <f t="shared" si="4"/>
        <v>7691</v>
      </c>
      <c r="Q207" s="26">
        <f t="shared" si="4"/>
        <v>12113</v>
      </c>
      <c r="R207" s="21">
        <v>0</v>
      </c>
      <c r="S207" s="21">
        <v>0</v>
      </c>
      <c r="T207" s="44">
        <v>3.9628105471726873</v>
      </c>
      <c r="U207" s="43" t="s">
        <v>277</v>
      </c>
      <c r="V207" s="25" t="s">
        <v>250</v>
      </c>
      <c r="W207" s="44">
        <v>6.8587105624142657</v>
      </c>
      <c r="X207" s="28">
        <v>6.8587105624142657</v>
      </c>
      <c r="Y207" s="20"/>
    </row>
    <row r="208" spans="1:25" ht="30" customHeight="1">
      <c r="A208" s="21">
        <v>199</v>
      </c>
      <c r="B208" s="40">
        <v>54102</v>
      </c>
      <c r="C208" s="23">
        <v>15823</v>
      </c>
      <c r="D208" s="41" t="s">
        <v>285</v>
      </c>
      <c r="E208" s="42" t="s">
        <v>284</v>
      </c>
      <c r="F208" s="43">
        <v>8260</v>
      </c>
      <c r="G208" s="43">
        <v>12390</v>
      </c>
      <c r="H208" s="43">
        <v>569</v>
      </c>
      <c r="I208" s="43">
        <v>682.8</v>
      </c>
      <c r="J208" s="43">
        <v>29</v>
      </c>
      <c r="K208" s="43">
        <v>464</v>
      </c>
      <c r="L208" s="43">
        <v>9</v>
      </c>
      <c r="M208" s="43">
        <v>76.5</v>
      </c>
      <c r="N208" s="43">
        <v>0</v>
      </c>
      <c r="O208" s="43">
        <v>0</v>
      </c>
      <c r="P208" s="21">
        <f t="shared" si="4"/>
        <v>8867</v>
      </c>
      <c r="Q208" s="26">
        <f t="shared" si="4"/>
        <v>13613.3</v>
      </c>
      <c r="R208" s="21">
        <v>0</v>
      </c>
      <c r="S208" s="21">
        <v>0</v>
      </c>
      <c r="T208" s="44">
        <v>2.7434842249657065</v>
      </c>
      <c r="U208" s="43" t="s">
        <v>277</v>
      </c>
      <c r="V208" s="25" t="s">
        <v>256</v>
      </c>
      <c r="W208" s="44">
        <v>6.1728395061728394</v>
      </c>
      <c r="X208" s="28">
        <v>6.1728395061728394</v>
      </c>
      <c r="Y208" s="20"/>
    </row>
    <row r="209" spans="1:25" ht="30" customHeight="1">
      <c r="A209" s="21">
        <v>200</v>
      </c>
      <c r="B209" s="40">
        <v>54103</v>
      </c>
      <c r="C209" s="23">
        <v>15823</v>
      </c>
      <c r="D209" s="41" t="s">
        <v>286</v>
      </c>
      <c r="E209" s="42" t="s">
        <v>284</v>
      </c>
      <c r="F209" s="43">
        <v>9347</v>
      </c>
      <c r="G209" s="43">
        <v>14020.5</v>
      </c>
      <c r="H209" s="43">
        <v>231</v>
      </c>
      <c r="I209" s="43">
        <v>277.2</v>
      </c>
      <c r="J209" s="43">
        <v>21</v>
      </c>
      <c r="K209" s="43">
        <v>336</v>
      </c>
      <c r="L209" s="43">
        <v>24</v>
      </c>
      <c r="M209" s="43">
        <v>204</v>
      </c>
      <c r="N209" s="43">
        <v>0</v>
      </c>
      <c r="O209" s="43">
        <v>0</v>
      </c>
      <c r="P209" s="21">
        <f t="shared" si="4"/>
        <v>9623</v>
      </c>
      <c r="Q209" s="26">
        <f t="shared" si="4"/>
        <v>14837.7</v>
      </c>
      <c r="R209" s="21">
        <v>0</v>
      </c>
      <c r="S209" s="21">
        <v>0</v>
      </c>
      <c r="T209" s="44">
        <v>1.5241579027587258</v>
      </c>
      <c r="U209" s="43" t="s">
        <v>277</v>
      </c>
      <c r="V209" s="25" t="s">
        <v>256</v>
      </c>
      <c r="W209" s="44">
        <v>6.1728395061728394</v>
      </c>
      <c r="X209" s="28">
        <v>6.1728395061728394</v>
      </c>
      <c r="Y209" s="20"/>
    </row>
    <row r="210" spans="1:25" ht="30" customHeight="1">
      <c r="A210" s="21">
        <v>201</v>
      </c>
      <c r="B210" s="40">
        <v>54104</v>
      </c>
      <c r="C210" s="23">
        <v>15823</v>
      </c>
      <c r="D210" s="41" t="s">
        <v>287</v>
      </c>
      <c r="E210" s="42" t="s">
        <v>284</v>
      </c>
      <c r="F210" s="43">
        <v>6439</v>
      </c>
      <c r="G210" s="43">
        <v>9658.5</v>
      </c>
      <c r="H210" s="43">
        <v>99</v>
      </c>
      <c r="I210" s="43">
        <v>118.8</v>
      </c>
      <c r="J210" s="43">
        <v>11</v>
      </c>
      <c r="K210" s="43">
        <v>176</v>
      </c>
      <c r="L210" s="43">
        <v>14</v>
      </c>
      <c r="M210" s="43">
        <v>119</v>
      </c>
      <c r="N210" s="43">
        <v>0</v>
      </c>
      <c r="O210" s="43">
        <v>0</v>
      </c>
      <c r="P210" s="21">
        <f t="shared" si="4"/>
        <v>6563</v>
      </c>
      <c r="Q210" s="26">
        <f t="shared" si="4"/>
        <v>10072.299999999999</v>
      </c>
      <c r="R210" s="21">
        <v>0</v>
      </c>
      <c r="S210" s="21">
        <v>0</v>
      </c>
      <c r="T210" s="44">
        <v>2.7434842249657065</v>
      </c>
      <c r="U210" s="43" t="s">
        <v>277</v>
      </c>
      <c r="V210" s="25" t="s">
        <v>250</v>
      </c>
      <c r="W210" s="44">
        <v>6.1728395061728394</v>
      </c>
      <c r="X210" s="28">
        <v>6.1728395061728394</v>
      </c>
      <c r="Y210" s="20"/>
    </row>
    <row r="211" spans="1:25" ht="30" customHeight="1">
      <c r="A211" s="21">
        <v>202</v>
      </c>
      <c r="B211" s="40">
        <v>27602</v>
      </c>
      <c r="C211" s="23">
        <v>15824</v>
      </c>
      <c r="D211" s="41" t="s">
        <v>288</v>
      </c>
      <c r="E211" s="42" t="s">
        <v>289</v>
      </c>
      <c r="F211" s="43">
        <v>5597</v>
      </c>
      <c r="G211" s="43">
        <v>8395.5</v>
      </c>
      <c r="H211" s="43">
        <v>163</v>
      </c>
      <c r="I211" s="43">
        <v>195.6</v>
      </c>
      <c r="J211" s="43">
        <v>37</v>
      </c>
      <c r="K211" s="43">
        <v>592</v>
      </c>
      <c r="L211" s="43">
        <v>65</v>
      </c>
      <c r="M211" s="43">
        <v>2080</v>
      </c>
      <c r="N211" s="43">
        <v>1</v>
      </c>
      <c r="O211" s="43">
        <v>2</v>
      </c>
      <c r="P211" s="21">
        <f t="shared" si="4"/>
        <v>5863</v>
      </c>
      <c r="Q211" s="26">
        <f t="shared" si="4"/>
        <v>11265.1</v>
      </c>
      <c r="R211" s="21">
        <v>0</v>
      </c>
      <c r="S211" s="21">
        <v>0</v>
      </c>
      <c r="T211" s="44">
        <v>3.6579789666209419</v>
      </c>
      <c r="U211" s="43" t="s">
        <v>277</v>
      </c>
      <c r="V211" s="25" t="s">
        <v>256</v>
      </c>
      <c r="W211" s="44">
        <v>6.8587105624142657</v>
      </c>
      <c r="X211" s="28">
        <v>6.8587105624142657</v>
      </c>
      <c r="Y211" s="20"/>
    </row>
    <row r="212" spans="1:25" ht="30" customHeight="1">
      <c r="A212" s="21">
        <v>203</v>
      </c>
      <c r="B212" s="40">
        <v>27604</v>
      </c>
      <c r="C212" s="23">
        <v>15824</v>
      </c>
      <c r="D212" s="41" t="s">
        <v>290</v>
      </c>
      <c r="E212" s="42" t="s">
        <v>289</v>
      </c>
      <c r="F212" s="43">
        <v>9161</v>
      </c>
      <c r="G212" s="43">
        <v>13741.5</v>
      </c>
      <c r="H212" s="43">
        <v>176</v>
      </c>
      <c r="I212" s="43">
        <v>211.2</v>
      </c>
      <c r="J212" s="43">
        <v>22</v>
      </c>
      <c r="K212" s="43">
        <v>352</v>
      </c>
      <c r="L212" s="43">
        <v>38</v>
      </c>
      <c r="M212" s="43">
        <v>1216</v>
      </c>
      <c r="N212" s="43">
        <v>0</v>
      </c>
      <c r="O212" s="43">
        <v>0</v>
      </c>
      <c r="P212" s="21">
        <f t="shared" si="4"/>
        <v>9397</v>
      </c>
      <c r="Q212" s="26">
        <f t="shared" si="4"/>
        <v>15520.7</v>
      </c>
      <c r="R212" s="21">
        <v>0</v>
      </c>
      <c r="S212" s="21">
        <v>0</v>
      </c>
      <c r="T212" s="44">
        <v>3.6579789666209419</v>
      </c>
      <c r="U212" s="43" t="s">
        <v>277</v>
      </c>
      <c r="V212" s="25" t="s">
        <v>250</v>
      </c>
      <c r="W212" s="44">
        <v>6.0013717421124833</v>
      </c>
      <c r="X212" s="28">
        <v>6.0013717421124833</v>
      </c>
      <c r="Y212" s="20"/>
    </row>
    <row r="213" spans="1:25" ht="30" customHeight="1">
      <c r="A213" s="21">
        <v>204</v>
      </c>
      <c r="B213" s="40">
        <v>27603</v>
      </c>
      <c r="C213" s="23">
        <v>15824</v>
      </c>
      <c r="D213" s="41" t="s">
        <v>291</v>
      </c>
      <c r="E213" s="42" t="s">
        <v>289</v>
      </c>
      <c r="F213" s="43">
        <v>5662</v>
      </c>
      <c r="G213" s="43">
        <v>8493</v>
      </c>
      <c r="H213" s="43">
        <v>158</v>
      </c>
      <c r="I213" s="43">
        <v>189.6</v>
      </c>
      <c r="J213" s="43">
        <v>22</v>
      </c>
      <c r="K213" s="43">
        <v>352</v>
      </c>
      <c r="L213" s="43">
        <v>13</v>
      </c>
      <c r="M213" s="43">
        <v>416</v>
      </c>
      <c r="N213" s="43">
        <v>3</v>
      </c>
      <c r="O213" s="43">
        <v>6</v>
      </c>
      <c r="P213" s="21">
        <f t="shared" si="4"/>
        <v>5858</v>
      </c>
      <c r="Q213" s="26">
        <f t="shared" si="4"/>
        <v>9456.6</v>
      </c>
      <c r="R213" s="21">
        <v>0</v>
      </c>
      <c r="S213" s="21">
        <v>0</v>
      </c>
      <c r="T213" s="44">
        <v>3.3531473860691969</v>
      </c>
      <c r="U213" s="43" t="s">
        <v>277</v>
      </c>
      <c r="V213" s="25" t="s">
        <v>256</v>
      </c>
      <c r="W213" s="44">
        <v>6.8587105624142657</v>
      </c>
      <c r="X213" s="28">
        <v>6.8587105624142657</v>
      </c>
      <c r="Y213" s="20"/>
    </row>
    <row r="214" spans="1:25" ht="30" customHeight="1">
      <c r="A214" s="21">
        <v>205</v>
      </c>
      <c r="B214" s="40">
        <v>60601</v>
      </c>
      <c r="C214" s="23">
        <v>15825</v>
      </c>
      <c r="D214" s="41" t="s">
        <v>292</v>
      </c>
      <c r="E214" s="42" t="s">
        <v>293</v>
      </c>
      <c r="F214" s="43">
        <v>3277</v>
      </c>
      <c r="G214" s="43">
        <v>4915.5</v>
      </c>
      <c r="H214" s="43">
        <v>649</v>
      </c>
      <c r="I214" s="43">
        <v>778.8</v>
      </c>
      <c r="J214" s="43">
        <v>11</v>
      </c>
      <c r="K214" s="43">
        <v>176</v>
      </c>
      <c r="L214" s="43">
        <v>79</v>
      </c>
      <c r="M214" s="43">
        <v>2528</v>
      </c>
      <c r="N214" s="43">
        <v>4</v>
      </c>
      <c r="O214" s="43">
        <v>8</v>
      </c>
      <c r="P214" s="21">
        <f t="shared" si="4"/>
        <v>4020</v>
      </c>
      <c r="Q214" s="26">
        <f t="shared" si="4"/>
        <v>8406.2999999999993</v>
      </c>
      <c r="R214" s="21">
        <v>0</v>
      </c>
      <c r="S214" s="21">
        <v>0</v>
      </c>
      <c r="T214" s="44">
        <v>3.5055631763450692</v>
      </c>
      <c r="U214" s="43" t="s">
        <v>277</v>
      </c>
      <c r="V214" s="25" t="s">
        <v>256</v>
      </c>
      <c r="W214" s="44">
        <v>6.0013717421124833</v>
      </c>
      <c r="X214" s="28">
        <v>6.0013717421124833</v>
      </c>
      <c r="Y214" s="20"/>
    </row>
    <row r="215" spans="1:25" ht="30" customHeight="1">
      <c r="A215" s="21">
        <v>206</v>
      </c>
      <c r="B215" s="40">
        <v>60603</v>
      </c>
      <c r="C215" s="23">
        <v>15825</v>
      </c>
      <c r="D215" s="41" t="s">
        <v>294</v>
      </c>
      <c r="E215" s="42" t="s">
        <v>293</v>
      </c>
      <c r="F215" s="43">
        <v>3277</v>
      </c>
      <c r="G215" s="43">
        <v>4915.5</v>
      </c>
      <c r="H215" s="43">
        <v>66</v>
      </c>
      <c r="I215" s="43">
        <v>79.2</v>
      </c>
      <c r="J215" s="43">
        <v>5</v>
      </c>
      <c r="K215" s="43">
        <v>80</v>
      </c>
      <c r="L215" s="43">
        <v>129</v>
      </c>
      <c r="M215" s="43">
        <v>4128</v>
      </c>
      <c r="N215" s="43">
        <v>0</v>
      </c>
      <c r="O215" s="43">
        <v>0</v>
      </c>
      <c r="P215" s="21">
        <f t="shared" si="4"/>
        <v>3477</v>
      </c>
      <c r="Q215" s="26">
        <f t="shared" si="4"/>
        <v>9202.7000000000007</v>
      </c>
      <c r="R215" s="21">
        <v>0</v>
      </c>
      <c r="S215" s="21">
        <v>0</v>
      </c>
      <c r="T215" s="44">
        <v>5.7918000304831585</v>
      </c>
      <c r="U215" s="43" t="s">
        <v>277</v>
      </c>
      <c r="V215" s="25" t="s">
        <v>250</v>
      </c>
      <c r="W215" s="44">
        <v>6.8587105624142657</v>
      </c>
      <c r="X215" s="28">
        <v>6.8587105624142657</v>
      </c>
      <c r="Y215" s="20"/>
    </row>
    <row r="216" spans="1:25" ht="30" customHeight="1">
      <c r="A216" s="21">
        <v>207</v>
      </c>
      <c r="B216" s="40">
        <v>60604</v>
      </c>
      <c r="C216" s="23">
        <v>15825</v>
      </c>
      <c r="D216" s="41" t="s">
        <v>295</v>
      </c>
      <c r="E216" s="42" t="s">
        <v>293</v>
      </c>
      <c r="F216" s="43">
        <v>1652</v>
      </c>
      <c r="G216" s="43">
        <v>2478</v>
      </c>
      <c r="H216" s="43">
        <v>53</v>
      </c>
      <c r="I216" s="43">
        <v>63.599999999999994</v>
      </c>
      <c r="J216" s="43">
        <v>6</v>
      </c>
      <c r="K216" s="43">
        <v>96</v>
      </c>
      <c r="L216" s="43">
        <v>104</v>
      </c>
      <c r="M216" s="43">
        <v>3328</v>
      </c>
      <c r="N216" s="43">
        <v>0</v>
      </c>
      <c r="O216" s="43">
        <v>0</v>
      </c>
      <c r="P216" s="21">
        <f t="shared" si="4"/>
        <v>1815</v>
      </c>
      <c r="Q216" s="26">
        <f t="shared" si="4"/>
        <v>5965.6</v>
      </c>
      <c r="R216" s="21">
        <v>0</v>
      </c>
      <c r="S216" s="21">
        <v>0</v>
      </c>
      <c r="T216" s="44">
        <v>3.9628105471726873</v>
      </c>
      <c r="U216" s="43" t="s">
        <v>277</v>
      </c>
      <c r="V216" s="25" t="s">
        <v>250</v>
      </c>
      <c r="W216" s="44">
        <v>6.8587105624142657</v>
      </c>
      <c r="X216" s="28">
        <v>6.8587105624142657</v>
      </c>
      <c r="Y216" s="20"/>
    </row>
    <row r="217" spans="1:25" ht="30" customHeight="1">
      <c r="A217" s="21">
        <v>208</v>
      </c>
      <c r="B217" s="40">
        <v>60605</v>
      </c>
      <c r="C217" s="23">
        <v>15825</v>
      </c>
      <c r="D217" s="41" t="s">
        <v>296</v>
      </c>
      <c r="E217" s="42" t="s">
        <v>293</v>
      </c>
      <c r="F217" s="43">
        <v>4732</v>
      </c>
      <c r="G217" s="43">
        <v>7098</v>
      </c>
      <c r="H217" s="43">
        <v>114</v>
      </c>
      <c r="I217" s="43">
        <v>136.79999999999998</v>
      </c>
      <c r="J217" s="43">
        <v>20</v>
      </c>
      <c r="K217" s="43">
        <v>320</v>
      </c>
      <c r="L217" s="43">
        <v>119</v>
      </c>
      <c r="M217" s="43">
        <v>3808</v>
      </c>
      <c r="N217" s="43">
        <v>0</v>
      </c>
      <c r="O217" s="43">
        <v>0</v>
      </c>
      <c r="P217" s="21">
        <f t="shared" si="4"/>
        <v>4985</v>
      </c>
      <c r="Q217" s="26">
        <f t="shared" si="4"/>
        <v>11362.8</v>
      </c>
      <c r="R217" s="21">
        <v>0</v>
      </c>
      <c r="S217" s="21">
        <v>0</v>
      </c>
      <c r="T217" s="44">
        <v>3.6579789666209419</v>
      </c>
      <c r="U217" s="43" t="s">
        <v>277</v>
      </c>
      <c r="V217" s="25" t="s">
        <v>250</v>
      </c>
      <c r="W217" s="44">
        <v>6.0013717421124833</v>
      </c>
      <c r="X217" s="28">
        <v>6.0013717421124833</v>
      </c>
      <c r="Y217" s="20"/>
    </row>
    <row r="218" spans="1:25" ht="30" customHeight="1">
      <c r="A218" s="21">
        <v>209</v>
      </c>
      <c r="B218" s="40">
        <v>60606</v>
      </c>
      <c r="C218" s="23">
        <v>15825</v>
      </c>
      <c r="D218" s="41" t="s">
        <v>297</v>
      </c>
      <c r="E218" s="42" t="s">
        <v>293</v>
      </c>
      <c r="F218" s="43">
        <v>943</v>
      </c>
      <c r="G218" s="43">
        <v>1414.5</v>
      </c>
      <c r="H218" s="43">
        <v>5</v>
      </c>
      <c r="I218" s="43">
        <v>6</v>
      </c>
      <c r="J218" s="43">
        <v>3</v>
      </c>
      <c r="K218" s="43">
        <v>48</v>
      </c>
      <c r="L218" s="43">
        <v>101</v>
      </c>
      <c r="M218" s="43">
        <v>3232</v>
      </c>
      <c r="N218" s="43">
        <v>0</v>
      </c>
      <c r="O218" s="43">
        <v>0</v>
      </c>
      <c r="P218" s="21">
        <f t="shared" si="4"/>
        <v>1052</v>
      </c>
      <c r="Q218" s="26">
        <f t="shared" si="4"/>
        <v>4700.5</v>
      </c>
      <c r="R218" s="21">
        <v>0</v>
      </c>
      <c r="S218" s="21">
        <v>0</v>
      </c>
      <c r="T218" s="44">
        <v>2.1338210638622161</v>
      </c>
      <c r="U218" s="43" t="s">
        <v>277</v>
      </c>
      <c r="V218" s="25" t="s">
        <v>250</v>
      </c>
      <c r="W218" s="44">
        <v>6.8587105624142657</v>
      </c>
      <c r="X218" s="28">
        <v>6.8587105624142657</v>
      </c>
      <c r="Y218" s="20"/>
    </row>
    <row r="219" spans="1:25" ht="30" customHeight="1">
      <c r="A219" s="21">
        <v>210</v>
      </c>
      <c r="B219" s="45">
        <v>72802</v>
      </c>
      <c r="C219" s="23">
        <v>15831</v>
      </c>
      <c r="D219" s="39" t="s">
        <v>298</v>
      </c>
      <c r="E219" s="25" t="s">
        <v>299</v>
      </c>
      <c r="F219" s="21">
        <v>5865</v>
      </c>
      <c r="G219" s="21">
        <v>6065</v>
      </c>
      <c r="H219" s="21">
        <v>275</v>
      </c>
      <c r="I219" s="21">
        <v>280</v>
      </c>
      <c r="J219" s="21">
        <v>33</v>
      </c>
      <c r="K219" s="21">
        <v>981</v>
      </c>
      <c r="L219" s="21">
        <v>238</v>
      </c>
      <c r="M219" s="21">
        <v>2618</v>
      </c>
      <c r="N219" s="21">
        <v>0</v>
      </c>
      <c r="O219" s="21">
        <v>0</v>
      </c>
      <c r="P219" s="21">
        <f t="shared" si="4"/>
        <v>6411</v>
      </c>
      <c r="Q219" s="26">
        <f t="shared" si="4"/>
        <v>9944</v>
      </c>
      <c r="R219" s="21">
        <v>0</v>
      </c>
      <c r="S219" s="21">
        <v>0</v>
      </c>
      <c r="T219" s="27">
        <v>2.268308489954634</v>
      </c>
      <c r="U219" s="21" t="s">
        <v>106</v>
      </c>
      <c r="V219" s="25" t="s">
        <v>31</v>
      </c>
      <c r="W219" s="27">
        <v>4.8606610499027871</v>
      </c>
      <c r="X219" s="28">
        <v>4.8606610499027871</v>
      </c>
      <c r="Y219" s="20"/>
    </row>
    <row r="220" spans="1:25" ht="30" customHeight="1">
      <c r="A220" s="21">
        <v>211</v>
      </c>
      <c r="B220" s="45">
        <v>72804</v>
      </c>
      <c r="C220" s="23">
        <v>15831</v>
      </c>
      <c r="D220" s="39" t="s">
        <v>300</v>
      </c>
      <c r="E220" s="25" t="s">
        <v>299</v>
      </c>
      <c r="F220" s="21">
        <v>5143</v>
      </c>
      <c r="G220" s="21">
        <v>5175</v>
      </c>
      <c r="H220" s="21">
        <v>111</v>
      </c>
      <c r="I220" s="21">
        <v>135</v>
      </c>
      <c r="J220" s="21">
        <v>25</v>
      </c>
      <c r="K220" s="21">
        <v>250</v>
      </c>
      <c r="L220" s="21">
        <v>254</v>
      </c>
      <c r="M220" s="21">
        <v>2794</v>
      </c>
      <c r="N220" s="21">
        <v>2</v>
      </c>
      <c r="O220" s="21">
        <v>20</v>
      </c>
      <c r="P220" s="21">
        <f t="shared" si="4"/>
        <v>5535</v>
      </c>
      <c r="Q220" s="26">
        <f t="shared" si="4"/>
        <v>8374</v>
      </c>
      <c r="R220" s="21">
        <v>0</v>
      </c>
      <c r="S220" s="21">
        <v>0</v>
      </c>
      <c r="T220" s="27">
        <v>1.7822423849643552</v>
      </c>
      <c r="U220" s="21" t="s">
        <v>106</v>
      </c>
      <c r="V220" s="25" t="s">
        <v>31</v>
      </c>
      <c r="W220" s="27">
        <v>4.8606610499027871</v>
      </c>
      <c r="X220" s="28">
        <v>4.8606610499027871</v>
      </c>
      <c r="Y220" s="20"/>
    </row>
    <row r="221" spans="1:25" ht="30" customHeight="1">
      <c r="A221" s="21">
        <v>212</v>
      </c>
      <c r="B221" s="45">
        <v>72810</v>
      </c>
      <c r="C221" s="23">
        <v>15831</v>
      </c>
      <c r="D221" s="39" t="s">
        <v>301</v>
      </c>
      <c r="E221" s="25" t="s">
        <v>299</v>
      </c>
      <c r="F221" s="21">
        <v>8417</v>
      </c>
      <c r="G221" s="21">
        <v>16920</v>
      </c>
      <c r="H221" s="21">
        <v>762</v>
      </c>
      <c r="I221" s="21">
        <v>772</v>
      </c>
      <c r="J221" s="21">
        <v>66</v>
      </c>
      <c r="K221" s="21">
        <v>1280</v>
      </c>
      <c r="L221" s="21">
        <v>30</v>
      </c>
      <c r="M221" s="21">
        <v>330</v>
      </c>
      <c r="N221" s="21">
        <v>7</v>
      </c>
      <c r="O221" s="21">
        <v>75</v>
      </c>
      <c r="P221" s="21">
        <f t="shared" si="4"/>
        <v>9282</v>
      </c>
      <c r="Q221" s="26">
        <f t="shared" si="4"/>
        <v>19377</v>
      </c>
      <c r="R221" s="21">
        <v>0</v>
      </c>
      <c r="S221" s="21">
        <v>0</v>
      </c>
      <c r="T221" s="27">
        <v>2.9163966299416719</v>
      </c>
      <c r="U221" s="21" t="s">
        <v>106</v>
      </c>
      <c r="V221" s="25" t="s">
        <v>31</v>
      </c>
      <c r="W221" s="27">
        <v>4.8606610499027871</v>
      </c>
      <c r="X221" s="28">
        <v>4.8606610499027871</v>
      </c>
      <c r="Y221" s="20"/>
    </row>
    <row r="222" spans="1:25" ht="30" customHeight="1">
      <c r="A222" s="21">
        <v>213</v>
      </c>
      <c r="B222" s="45">
        <v>72803</v>
      </c>
      <c r="C222" s="23">
        <v>15832</v>
      </c>
      <c r="D222" s="39" t="s">
        <v>302</v>
      </c>
      <c r="E222" s="25" t="s">
        <v>303</v>
      </c>
      <c r="F222" s="21">
        <v>4118</v>
      </c>
      <c r="G222" s="21">
        <v>4218</v>
      </c>
      <c r="H222" s="21">
        <v>182</v>
      </c>
      <c r="I222" s="21">
        <v>184</v>
      </c>
      <c r="J222" s="21">
        <v>32</v>
      </c>
      <c r="K222" s="21">
        <v>465</v>
      </c>
      <c r="L222" s="21">
        <v>39</v>
      </c>
      <c r="M222" s="21">
        <v>429</v>
      </c>
      <c r="N222" s="21">
        <v>1</v>
      </c>
      <c r="O222" s="21">
        <v>475</v>
      </c>
      <c r="P222" s="21">
        <f t="shared" si="4"/>
        <v>4372</v>
      </c>
      <c r="Q222" s="26">
        <f t="shared" si="4"/>
        <v>5771</v>
      </c>
      <c r="R222" s="21">
        <v>0</v>
      </c>
      <c r="S222" s="21">
        <v>0</v>
      </c>
      <c r="T222" s="27">
        <v>2.5923525599481532</v>
      </c>
      <c r="U222" s="21" t="s">
        <v>106</v>
      </c>
      <c r="V222" s="25" t="s">
        <v>31</v>
      </c>
      <c r="W222" s="27">
        <v>4.8606610499027871</v>
      </c>
      <c r="X222" s="28">
        <v>4.8606610499027871</v>
      </c>
      <c r="Y222" s="20"/>
    </row>
    <row r="223" spans="1:25" ht="30" customHeight="1">
      <c r="A223" s="21">
        <v>214</v>
      </c>
      <c r="B223" s="45">
        <v>72805</v>
      </c>
      <c r="C223" s="23">
        <v>15832</v>
      </c>
      <c r="D223" s="39" t="s">
        <v>304</v>
      </c>
      <c r="E223" s="25" t="s">
        <v>303</v>
      </c>
      <c r="F223" s="21">
        <v>7250</v>
      </c>
      <c r="G223" s="21">
        <v>7275</v>
      </c>
      <c r="H223" s="21">
        <v>129</v>
      </c>
      <c r="I223" s="21">
        <v>135</v>
      </c>
      <c r="J223" s="21">
        <v>37</v>
      </c>
      <c r="K223" s="21">
        <v>905</v>
      </c>
      <c r="L223" s="21">
        <v>66</v>
      </c>
      <c r="M223" s="21">
        <v>726</v>
      </c>
      <c r="N223" s="21">
        <v>0</v>
      </c>
      <c r="O223" s="21">
        <v>0</v>
      </c>
      <c r="P223" s="21">
        <f t="shared" si="4"/>
        <v>7482</v>
      </c>
      <c r="Q223" s="26">
        <f t="shared" si="4"/>
        <v>9041</v>
      </c>
      <c r="R223" s="21">
        <v>0</v>
      </c>
      <c r="S223" s="21">
        <v>0</v>
      </c>
      <c r="T223" s="27">
        <v>2.268308489954634</v>
      </c>
      <c r="U223" s="21" t="s">
        <v>106</v>
      </c>
      <c r="V223" s="25" t="s">
        <v>31</v>
      </c>
      <c r="W223" s="27">
        <v>4.8606610499027871</v>
      </c>
      <c r="X223" s="28">
        <v>4.8606610499027871</v>
      </c>
      <c r="Y223" s="20"/>
    </row>
    <row r="224" spans="1:25" ht="30" customHeight="1">
      <c r="A224" s="21">
        <v>215</v>
      </c>
      <c r="B224" s="45">
        <v>72806</v>
      </c>
      <c r="C224" s="23">
        <v>15832</v>
      </c>
      <c r="D224" s="39" t="s">
        <v>305</v>
      </c>
      <c r="E224" s="25" t="s">
        <v>303</v>
      </c>
      <c r="F224" s="21">
        <v>2881</v>
      </c>
      <c r="G224" s="21">
        <v>2910</v>
      </c>
      <c r="H224" s="21">
        <v>80</v>
      </c>
      <c r="I224" s="21">
        <v>82</v>
      </c>
      <c r="J224" s="21">
        <v>26</v>
      </c>
      <c r="K224" s="21">
        <v>310</v>
      </c>
      <c r="L224" s="21">
        <v>183</v>
      </c>
      <c r="M224" s="21">
        <v>2013</v>
      </c>
      <c r="N224" s="21">
        <v>0</v>
      </c>
      <c r="O224" s="21">
        <v>0</v>
      </c>
      <c r="P224" s="21">
        <f t="shared" si="4"/>
        <v>3170</v>
      </c>
      <c r="Q224" s="26">
        <f t="shared" si="4"/>
        <v>5315</v>
      </c>
      <c r="R224" s="21">
        <v>0</v>
      </c>
      <c r="S224" s="21">
        <v>0</v>
      </c>
      <c r="T224" s="27">
        <v>1.7822423849643552</v>
      </c>
      <c r="U224" s="21" t="s">
        <v>106</v>
      </c>
      <c r="V224" s="25" t="s">
        <v>31</v>
      </c>
      <c r="W224" s="27">
        <v>4.8606610499027871</v>
      </c>
      <c r="X224" s="28">
        <v>4.8606610499027871</v>
      </c>
      <c r="Y224" s="20"/>
    </row>
    <row r="225" spans="1:25" ht="30" customHeight="1">
      <c r="A225" s="21">
        <v>216</v>
      </c>
      <c r="B225" s="45">
        <v>72808</v>
      </c>
      <c r="C225" s="23">
        <v>15832</v>
      </c>
      <c r="D225" s="39" t="s">
        <v>306</v>
      </c>
      <c r="E225" s="25" t="s">
        <v>303</v>
      </c>
      <c r="F225" s="21">
        <v>4864</v>
      </c>
      <c r="G225" s="21">
        <v>9828</v>
      </c>
      <c r="H225" s="21">
        <v>296</v>
      </c>
      <c r="I225" s="21">
        <v>310</v>
      </c>
      <c r="J225" s="21">
        <v>113</v>
      </c>
      <c r="K225" s="21">
        <v>1575</v>
      </c>
      <c r="L225" s="21">
        <v>47</v>
      </c>
      <c r="M225" s="21">
        <v>517</v>
      </c>
      <c r="N225" s="21">
        <v>2</v>
      </c>
      <c r="O225" s="21">
        <v>45</v>
      </c>
      <c r="P225" s="21">
        <f t="shared" si="4"/>
        <v>5322</v>
      </c>
      <c r="Q225" s="26">
        <f t="shared" si="4"/>
        <v>12275</v>
      </c>
      <c r="R225" s="21">
        <v>0</v>
      </c>
      <c r="S225" s="21">
        <v>0</v>
      </c>
      <c r="T225" s="27">
        <v>2.268308489954634</v>
      </c>
      <c r="U225" s="21" t="s">
        <v>106</v>
      </c>
      <c r="V225" s="25" t="s">
        <v>307</v>
      </c>
      <c r="W225" s="34">
        <v>6.7</v>
      </c>
      <c r="X225" s="28">
        <v>6.7</v>
      </c>
      <c r="Y225" s="20"/>
    </row>
    <row r="226" spans="1:25" ht="30" customHeight="1">
      <c r="A226" s="21">
        <v>217</v>
      </c>
      <c r="B226" s="45">
        <v>72809</v>
      </c>
      <c r="C226" s="23">
        <v>15832</v>
      </c>
      <c r="D226" s="39" t="s">
        <v>308</v>
      </c>
      <c r="E226" s="25" t="s">
        <v>303</v>
      </c>
      <c r="F226" s="21">
        <v>3929</v>
      </c>
      <c r="G226" s="21">
        <v>7948</v>
      </c>
      <c r="H226" s="21">
        <v>271</v>
      </c>
      <c r="I226" s="21">
        <v>281</v>
      </c>
      <c r="J226" s="21">
        <v>40</v>
      </c>
      <c r="K226" s="21">
        <v>839</v>
      </c>
      <c r="L226" s="21">
        <v>7</v>
      </c>
      <c r="M226" s="21">
        <v>77</v>
      </c>
      <c r="N226" s="21">
        <v>2</v>
      </c>
      <c r="O226" s="21">
        <v>75</v>
      </c>
      <c r="P226" s="21">
        <f t="shared" si="4"/>
        <v>4249</v>
      </c>
      <c r="Q226" s="26">
        <f t="shared" si="4"/>
        <v>9220</v>
      </c>
      <c r="R226" s="21">
        <v>0</v>
      </c>
      <c r="S226" s="21">
        <v>0</v>
      </c>
      <c r="T226" s="27">
        <v>1.2961762799740766</v>
      </c>
      <c r="U226" s="21" t="s">
        <v>106</v>
      </c>
      <c r="V226" s="25" t="s">
        <v>31</v>
      </c>
      <c r="W226" s="27">
        <v>4.8606610499027871</v>
      </c>
      <c r="X226" s="28">
        <v>4.8606610499027871</v>
      </c>
      <c r="Y226" s="20"/>
    </row>
    <row r="227" spans="1:25" ht="30" customHeight="1">
      <c r="A227" s="21">
        <v>218</v>
      </c>
      <c r="B227" s="45">
        <v>72812</v>
      </c>
      <c r="C227" s="23">
        <v>15832</v>
      </c>
      <c r="D227" s="39" t="s">
        <v>309</v>
      </c>
      <c r="E227" s="25" t="s">
        <v>303</v>
      </c>
      <c r="F227" s="21">
        <v>4174</v>
      </c>
      <c r="G227" s="21">
        <v>4274</v>
      </c>
      <c r="H227" s="21">
        <v>66</v>
      </c>
      <c r="I227" s="21">
        <v>77</v>
      </c>
      <c r="J227" s="21">
        <v>23</v>
      </c>
      <c r="K227" s="21">
        <v>230</v>
      </c>
      <c r="L227" s="21">
        <v>234</v>
      </c>
      <c r="M227" s="21">
        <v>2574</v>
      </c>
      <c r="N227" s="21">
        <v>0</v>
      </c>
      <c r="O227" s="21">
        <v>0</v>
      </c>
      <c r="P227" s="21">
        <f t="shared" si="4"/>
        <v>4497</v>
      </c>
      <c r="Q227" s="26">
        <f t="shared" si="4"/>
        <v>7155</v>
      </c>
      <c r="R227" s="21">
        <v>0</v>
      </c>
      <c r="S227" s="21">
        <v>0</v>
      </c>
      <c r="T227" s="27">
        <v>1.9442644199611148</v>
      </c>
      <c r="U227" s="21" t="s">
        <v>106</v>
      </c>
      <c r="V227" s="25" t="s">
        <v>307</v>
      </c>
      <c r="W227" s="34">
        <v>6.7</v>
      </c>
      <c r="X227" s="28">
        <v>6.7</v>
      </c>
      <c r="Y227" s="20"/>
    </row>
    <row r="228" spans="1:25" ht="30" customHeight="1">
      <c r="A228" s="21">
        <v>219</v>
      </c>
      <c r="B228" s="45">
        <v>26101</v>
      </c>
      <c r="C228" s="23">
        <v>15834</v>
      </c>
      <c r="D228" s="39" t="s">
        <v>310</v>
      </c>
      <c r="E228" s="25" t="s">
        <v>311</v>
      </c>
      <c r="F228" s="21">
        <v>8341</v>
      </c>
      <c r="G228" s="21">
        <v>16785</v>
      </c>
      <c r="H228" s="21">
        <v>1562</v>
      </c>
      <c r="I228" s="21">
        <v>1563</v>
      </c>
      <c r="J228" s="21">
        <v>73</v>
      </c>
      <c r="K228" s="21">
        <v>1435</v>
      </c>
      <c r="L228" s="21">
        <v>28</v>
      </c>
      <c r="M228" s="21">
        <v>308</v>
      </c>
      <c r="N228" s="21">
        <v>3</v>
      </c>
      <c r="O228" s="21">
        <v>35</v>
      </c>
      <c r="P228" s="21">
        <f t="shared" si="4"/>
        <v>10007</v>
      </c>
      <c r="Q228" s="26">
        <f t="shared" si="4"/>
        <v>20126</v>
      </c>
      <c r="R228" s="21">
        <v>0</v>
      </c>
      <c r="S228" s="21">
        <v>0</v>
      </c>
      <c r="T228" s="27">
        <v>2.268308489954634</v>
      </c>
      <c r="U228" s="21" t="s">
        <v>106</v>
      </c>
      <c r="V228" s="25" t="s">
        <v>31</v>
      </c>
      <c r="W228" s="27">
        <v>4.8606610499027871</v>
      </c>
      <c r="X228" s="28">
        <v>4.8606610499027871</v>
      </c>
      <c r="Y228" s="20"/>
    </row>
    <row r="229" spans="1:25" ht="30" customHeight="1">
      <c r="A229" s="21">
        <v>220</v>
      </c>
      <c r="B229" s="45">
        <v>26104</v>
      </c>
      <c r="C229" s="23">
        <v>15834</v>
      </c>
      <c r="D229" s="39" t="s">
        <v>312</v>
      </c>
      <c r="E229" s="25" t="s">
        <v>311</v>
      </c>
      <c r="F229" s="21">
        <v>6524</v>
      </c>
      <c r="G229" s="21">
        <v>6566</v>
      </c>
      <c r="H229" s="21">
        <v>418</v>
      </c>
      <c r="I229" s="21">
        <v>423</v>
      </c>
      <c r="J229" s="21">
        <v>26</v>
      </c>
      <c r="K229" s="21">
        <v>549</v>
      </c>
      <c r="L229" s="21">
        <v>25</v>
      </c>
      <c r="M229" s="21">
        <v>275</v>
      </c>
      <c r="N229" s="21">
        <v>1</v>
      </c>
      <c r="O229" s="21">
        <v>12</v>
      </c>
      <c r="P229" s="21">
        <f t="shared" si="4"/>
        <v>6994</v>
      </c>
      <c r="Q229" s="26">
        <f t="shared" si="4"/>
        <v>7825</v>
      </c>
      <c r="R229" s="21">
        <v>0</v>
      </c>
      <c r="S229" s="21">
        <v>0</v>
      </c>
      <c r="T229" s="27">
        <v>1.9442644199611148</v>
      </c>
      <c r="U229" s="21" t="s">
        <v>106</v>
      </c>
      <c r="V229" s="25" t="s">
        <v>31</v>
      </c>
      <c r="W229" s="27">
        <v>4.8606610499027871</v>
      </c>
      <c r="X229" s="28">
        <v>4.8606610499027871</v>
      </c>
      <c r="Y229" s="20"/>
    </row>
    <row r="230" spans="1:25" ht="30" customHeight="1">
      <c r="A230" s="21">
        <v>221</v>
      </c>
      <c r="B230" s="45">
        <v>26106</v>
      </c>
      <c r="C230" s="23">
        <v>15834</v>
      </c>
      <c r="D230" s="39" t="s">
        <v>313</v>
      </c>
      <c r="E230" s="25" t="s">
        <v>311</v>
      </c>
      <c r="F230" s="21">
        <v>7790</v>
      </c>
      <c r="G230" s="21">
        <v>7830</v>
      </c>
      <c r="H230" s="21">
        <v>180</v>
      </c>
      <c r="I230" s="21">
        <v>195</v>
      </c>
      <c r="J230" s="21">
        <v>32</v>
      </c>
      <c r="K230" s="21">
        <v>557</v>
      </c>
      <c r="L230" s="21">
        <v>26</v>
      </c>
      <c r="M230" s="21">
        <v>286</v>
      </c>
      <c r="N230" s="21">
        <v>0</v>
      </c>
      <c r="O230" s="21">
        <v>0</v>
      </c>
      <c r="P230" s="21">
        <f t="shared" si="4"/>
        <v>8028</v>
      </c>
      <c r="Q230" s="26">
        <f t="shared" si="4"/>
        <v>8868</v>
      </c>
      <c r="R230" s="21">
        <v>0</v>
      </c>
      <c r="S230" s="21">
        <v>0</v>
      </c>
      <c r="T230" s="27">
        <v>2.1062864549578744</v>
      </c>
      <c r="U230" s="21" t="s">
        <v>106</v>
      </c>
      <c r="V230" s="25" t="s">
        <v>31</v>
      </c>
      <c r="W230" s="27">
        <v>4.8606610499027871</v>
      </c>
      <c r="X230" s="28">
        <v>4.8606610499027871</v>
      </c>
      <c r="Y230" s="20"/>
    </row>
    <row r="231" spans="1:25" ht="30" customHeight="1">
      <c r="A231" s="21">
        <v>222</v>
      </c>
      <c r="B231" s="45">
        <v>26102</v>
      </c>
      <c r="C231" s="23">
        <v>15836</v>
      </c>
      <c r="D231" s="39" t="s">
        <v>314</v>
      </c>
      <c r="E231" s="25" t="s">
        <v>315</v>
      </c>
      <c r="F231" s="21">
        <v>5057</v>
      </c>
      <c r="G231" s="21">
        <v>5147</v>
      </c>
      <c r="H231" s="21">
        <v>199</v>
      </c>
      <c r="I231" s="21">
        <v>205</v>
      </c>
      <c r="J231" s="21">
        <v>25</v>
      </c>
      <c r="K231" s="21">
        <v>415</v>
      </c>
      <c r="L231" s="21">
        <v>20</v>
      </c>
      <c r="M231" s="21">
        <v>220</v>
      </c>
      <c r="N231" s="21">
        <v>1</v>
      </c>
      <c r="O231" s="21">
        <v>10</v>
      </c>
      <c r="P231" s="21">
        <f t="shared" si="4"/>
        <v>5302</v>
      </c>
      <c r="Q231" s="26">
        <f t="shared" si="4"/>
        <v>5997</v>
      </c>
      <c r="R231" s="21">
        <v>0</v>
      </c>
      <c r="S231" s="21">
        <v>0</v>
      </c>
      <c r="T231" s="27">
        <v>1.458198314970836</v>
      </c>
      <c r="U231" s="21" t="s">
        <v>106</v>
      </c>
      <c r="V231" s="25" t="s">
        <v>31</v>
      </c>
      <c r="W231" s="27">
        <v>4.8606610499027871</v>
      </c>
      <c r="X231" s="28">
        <v>4.8606610499027871</v>
      </c>
      <c r="Y231" s="20"/>
    </row>
    <row r="232" spans="1:25" ht="30" customHeight="1">
      <c r="A232" s="21">
        <v>223</v>
      </c>
      <c r="B232" s="45">
        <v>26103</v>
      </c>
      <c r="C232" s="23">
        <v>15836</v>
      </c>
      <c r="D232" s="39" t="s">
        <v>316</v>
      </c>
      <c r="E232" s="25" t="s">
        <v>315</v>
      </c>
      <c r="F232" s="21">
        <v>4417</v>
      </c>
      <c r="G232" s="21">
        <v>4520</v>
      </c>
      <c r="H232" s="21">
        <v>136</v>
      </c>
      <c r="I232" s="21">
        <v>146</v>
      </c>
      <c r="J232" s="21">
        <v>13</v>
      </c>
      <c r="K232" s="21">
        <v>175</v>
      </c>
      <c r="L232" s="21">
        <v>5</v>
      </c>
      <c r="M232" s="21">
        <v>55</v>
      </c>
      <c r="N232" s="21">
        <v>0</v>
      </c>
      <c r="O232" s="21">
        <v>0</v>
      </c>
      <c r="P232" s="21">
        <f t="shared" si="4"/>
        <v>4571</v>
      </c>
      <c r="Q232" s="26">
        <f t="shared" si="4"/>
        <v>4896</v>
      </c>
      <c r="R232" s="21">
        <v>0</v>
      </c>
      <c r="S232" s="21">
        <v>0</v>
      </c>
      <c r="T232" s="27">
        <v>1.458198314970836</v>
      </c>
      <c r="U232" s="21" t="s">
        <v>106</v>
      </c>
      <c r="V232" s="25" t="s">
        <v>31</v>
      </c>
      <c r="W232" s="27">
        <v>4.8606610499027871</v>
      </c>
      <c r="X232" s="28">
        <v>4.8606610499027871</v>
      </c>
      <c r="Y232" s="20"/>
    </row>
    <row r="233" spans="1:25" ht="30" customHeight="1">
      <c r="A233" s="21">
        <v>224</v>
      </c>
      <c r="B233" s="45">
        <v>26105</v>
      </c>
      <c r="C233" s="23">
        <v>15836</v>
      </c>
      <c r="D233" s="39" t="s">
        <v>317</v>
      </c>
      <c r="E233" s="25" t="s">
        <v>315</v>
      </c>
      <c r="F233" s="21">
        <v>3572</v>
      </c>
      <c r="G233" s="21">
        <v>3672</v>
      </c>
      <c r="H233" s="21">
        <v>108</v>
      </c>
      <c r="I233" s="21">
        <v>118</v>
      </c>
      <c r="J233" s="21">
        <v>7</v>
      </c>
      <c r="K233" s="21">
        <v>81</v>
      </c>
      <c r="L233" s="21">
        <v>30</v>
      </c>
      <c r="M233" s="21">
        <v>330</v>
      </c>
      <c r="N233" s="21">
        <v>0</v>
      </c>
      <c r="O233" s="21">
        <v>0</v>
      </c>
      <c r="P233" s="21">
        <f t="shared" si="4"/>
        <v>3717</v>
      </c>
      <c r="Q233" s="26">
        <f t="shared" si="4"/>
        <v>4201</v>
      </c>
      <c r="R233" s="21">
        <v>0</v>
      </c>
      <c r="S233" s="21">
        <v>0</v>
      </c>
      <c r="T233" s="27">
        <v>1.134154244977317</v>
      </c>
      <c r="U233" s="21" t="s">
        <v>255</v>
      </c>
      <c r="V233" s="25" t="s">
        <v>31</v>
      </c>
      <c r="W233" s="27">
        <v>4.8606610499027871</v>
      </c>
      <c r="X233" s="28">
        <v>4.8606610499027871</v>
      </c>
      <c r="Y233" s="20"/>
    </row>
    <row r="234" spans="1:25" ht="30" customHeight="1">
      <c r="A234" s="21">
        <v>225</v>
      </c>
      <c r="B234" s="38">
        <v>25308</v>
      </c>
      <c r="C234" s="23">
        <v>15832</v>
      </c>
      <c r="D234" s="39" t="s">
        <v>318</v>
      </c>
      <c r="E234" s="25" t="s">
        <v>299</v>
      </c>
      <c r="F234" s="21">
        <v>2199</v>
      </c>
      <c r="G234" s="21">
        <v>4498</v>
      </c>
      <c r="H234" s="21">
        <v>111</v>
      </c>
      <c r="I234" s="21">
        <v>133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f t="shared" si="4"/>
        <v>2310</v>
      </c>
      <c r="Q234" s="26">
        <f t="shared" si="4"/>
        <v>4631</v>
      </c>
      <c r="R234" s="21">
        <v>0</v>
      </c>
      <c r="S234" s="21">
        <v>0</v>
      </c>
      <c r="T234" s="27">
        <v>0.71289695398574204</v>
      </c>
      <c r="U234" s="21" t="s">
        <v>255</v>
      </c>
      <c r="V234" s="25" t="s">
        <v>31</v>
      </c>
      <c r="W234" s="27">
        <v>4.8606610499027871</v>
      </c>
      <c r="X234" s="28">
        <v>4.8606610499027871</v>
      </c>
      <c r="Y234" s="20"/>
    </row>
    <row r="235" spans="1:25" ht="30" customHeight="1">
      <c r="A235" s="21">
        <v>226</v>
      </c>
      <c r="B235" s="38">
        <v>77301</v>
      </c>
      <c r="C235" s="23">
        <v>15836</v>
      </c>
      <c r="D235" s="39" t="s">
        <v>319</v>
      </c>
      <c r="E235" s="25" t="s">
        <v>315</v>
      </c>
      <c r="F235" s="21">
        <v>4329</v>
      </c>
      <c r="G235" s="21">
        <v>4430</v>
      </c>
      <c r="H235" s="21">
        <v>1389</v>
      </c>
      <c r="I235" s="21">
        <v>1415</v>
      </c>
      <c r="J235" s="21">
        <v>22</v>
      </c>
      <c r="K235" s="21">
        <v>633</v>
      </c>
      <c r="L235" s="21">
        <v>8</v>
      </c>
      <c r="M235" s="21">
        <v>88</v>
      </c>
      <c r="N235" s="21">
        <v>0</v>
      </c>
      <c r="O235" s="21">
        <v>0</v>
      </c>
      <c r="P235" s="21">
        <f t="shared" si="4"/>
        <v>5748</v>
      </c>
      <c r="Q235" s="26">
        <f t="shared" si="4"/>
        <v>6566</v>
      </c>
      <c r="R235" s="21">
        <v>0</v>
      </c>
      <c r="S235" s="21">
        <v>0</v>
      </c>
      <c r="T235" s="27">
        <v>1.2961762799740766</v>
      </c>
      <c r="U235" s="21" t="s">
        <v>106</v>
      </c>
      <c r="V235" s="25" t="s">
        <v>31</v>
      </c>
      <c r="W235" s="27">
        <v>4.8606610499027871</v>
      </c>
      <c r="X235" s="28">
        <v>4.8606610499027871</v>
      </c>
      <c r="Y235" s="20"/>
    </row>
    <row r="236" spans="1:25" ht="30" customHeight="1">
      <c r="A236" s="21">
        <v>227</v>
      </c>
      <c r="B236" s="38">
        <v>77302</v>
      </c>
      <c r="C236" s="23">
        <v>15836</v>
      </c>
      <c r="D236" s="39" t="s">
        <v>320</v>
      </c>
      <c r="E236" s="25" t="s">
        <v>315</v>
      </c>
      <c r="F236" s="21">
        <v>2554</v>
      </c>
      <c r="G236" s="21">
        <v>2654</v>
      </c>
      <c r="H236" s="21">
        <v>20</v>
      </c>
      <c r="I236" s="21">
        <v>25</v>
      </c>
      <c r="J236" s="21">
        <v>3</v>
      </c>
      <c r="K236" s="21">
        <v>65</v>
      </c>
      <c r="L236" s="21">
        <v>10</v>
      </c>
      <c r="M236" s="21">
        <v>110</v>
      </c>
      <c r="N236" s="21">
        <v>0</v>
      </c>
      <c r="O236" s="21">
        <v>0</v>
      </c>
      <c r="P236" s="21">
        <f t="shared" si="4"/>
        <v>2587</v>
      </c>
      <c r="Q236" s="26">
        <f t="shared" si="4"/>
        <v>2854</v>
      </c>
      <c r="R236" s="21">
        <v>0</v>
      </c>
      <c r="S236" s="21">
        <v>0</v>
      </c>
      <c r="T236" s="27">
        <v>0.64808813998703829</v>
      </c>
      <c r="U236" s="21" t="s">
        <v>106</v>
      </c>
      <c r="V236" s="25" t="s">
        <v>31</v>
      </c>
      <c r="W236" s="27">
        <v>4.8606610499027871</v>
      </c>
      <c r="X236" s="28">
        <v>4.8606610499027871</v>
      </c>
      <c r="Y236" s="29">
        <f>SUM(X182:X236)</f>
        <v>293.17236006319064</v>
      </c>
    </row>
    <row r="237" spans="1:25" ht="30" customHeight="1">
      <c r="A237" s="21">
        <v>228</v>
      </c>
      <c r="B237" s="31">
        <v>506</v>
      </c>
      <c r="C237" s="23">
        <v>15531</v>
      </c>
      <c r="D237" s="32" t="s">
        <v>321</v>
      </c>
      <c r="E237" s="25" t="s">
        <v>322</v>
      </c>
      <c r="F237" s="21">
        <v>6625</v>
      </c>
      <c r="G237" s="26">
        <v>16562.5</v>
      </c>
      <c r="H237" s="21">
        <v>2622</v>
      </c>
      <c r="I237" s="26">
        <v>7341.5999999999995</v>
      </c>
      <c r="J237" s="21">
        <v>138</v>
      </c>
      <c r="K237" s="21">
        <v>2484</v>
      </c>
      <c r="L237" s="21">
        <v>118</v>
      </c>
      <c r="M237" s="21">
        <v>2006</v>
      </c>
      <c r="N237" s="21">
        <v>2</v>
      </c>
      <c r="O237" s="26">
        <v>3.4</v>
      </c>
      <c r="P237" s="21">
        <f t="shared" si="4"/>
        <v>9505</v>
      </c>
      <c r="Q237" s="26">
        <f t="shared" si="4"/>
        <v>28397.5</v>
      </c>
      <c r="R237" s="21">
        <v>0</v>
      </c>
      <c r="S237" s="21">
        <v>0</v>
      </c>
      <c r="T237" s="26">
        <v>5.1724137931034484</v>
      </c>
      <c r="U237" s="21" t="s">
        <v>277</v>
      </c>
      <c r="V237" s="25" t="s">
        <v>323</v>
      </c>
      <c r="W237" s="27">
        <v>5.1440329218106999</v>
      </c>
      <c r="X237" s="28">
        <v>5.1440329218106999</v>
      </c>
      <c r="Y237" s="20"/>
    </row>
    <row r="238" spans="1:25" ht="30" customHeight="1">
      <c r="A238" s="21">
        <v>229</v>
      </c>
      <c r="B238" s="31">
        <v>508</v>
      </c>
      <c r="C238" s="23">
        <v>15531</v>
      </c>
      <c r="D238" s="32" t="s">
        <v>324</v>
      </c>
      <c r="E238" s="25" t="s">
        <v>322</v>
      </c>
      <c r="F238" s="21">
        <v>5155</v>
      </c>
      <c r="G238" s="26">
        <v>12887.5</v>
      </c>
      <c r="H238" s="21">
        <v>175</v>
      </c>
      <c r="I238" s="26">
        <v>489.99999999999994</v>
      </c>
      <c r="J238" s="21">
        <v>91</v>
      </c>
      <c r="K238" s="21">
        <v>1638</v>
      </c>
      <c r="L238" s="21">
        <v>203</v>
      </c>
      <c r="M238" s="21">
        <v>3451</v>
      </c>
      <c r="N238" s="21">
        <v>1</v>
      </c>
      <c r="O238" s="26">
        <v>1.7</v>
      </c>
      <c r="P238" s="21">
        <f t="shared" si="4"/>
        <v>5625</v>
      </c>
      <c r="Q238" s="26">
        <f t="shared" si="4"/>
        <v>18468.2</v>
      </c>
      <c r="R238" s="21">
        <v>0</v>
      </c>
      <c r="S238" s="21">
        <v>0</v>
      </c>
      <c r="T238" s="26">
        <v>5.1724137931034484</v>
      </c>
      <c r="U238" s="21" t="s">
        <v>277</v>
      </c>
      <c r="V238" s="25" t="s">
        <v>323</v>
      </c>
      <c r="W238" s="27">
        <v>5.1440329218106999</v>
      </c>
      <c r="X238" s="28">
        <v>5.1440329218106999</v>
      </c>
      <c r="Y238" s="20"/>
    </row>
    <row r="239" spans="1:25" ht="30" customHeight="1">
      <c r="A239" s="21">
        <v>230</v>
      </c>
      <c r="B239" s="31">
        <v>512</v>
      </c>
      <c r="C239" s="23">
        <v>15531</v>
      </c>
      <c r="D239" s="32" t="s">
        <v>325</v>
      </c>
      <c r="E239" s="25" t="s">
        <v>322</v>
      </c>
      <c r="F239" s="21">
        <v>6857</v>
      </c>
      <c r="G239" s="26">
        <v>17142.5</v>
      </c>
      <c r="H239" s="21">
        <v>245</v>
      </c>
      <c r="I239" s="26">
        <v>686</v>
      </c>
      <c r="J239" s="21">
        <v>61</v>
      </c>
      <c r="K239" s="21">
        <v>1098</v>
      </c>
      <c r="L239" s="21">
        <v>138</v>
      </c>
      <c r="M239" s="21">
        <v>2346</v>
      </c>
      <c r="N239" s="21">
        <v>3</v>
      </c>
      <c r="O239" s="26">
        <v>5.0999999999999996</v>
      </c>
      <c r="P239" s="21">
        <f t="shared" si="4"/>
        <v>7304</v>
      </c>
      <c r="Q239" s="26">
        <f t="shared" si="4"/>
        <v>21277.599999999999</v>
      </c>
      <c r="R239" s="21">
        <v>0</v>
      </c>
      <c r="S239" s="21">
        <v>0</v>
      </c>
      <c r="T239" s="26">
        <v>6.2068965517241379</v>
      </c>
      <c r="U239" s="21" t="s">
        <v>277</v>
      </c>
      <c r="V239" s="25" t="s">
        <v>323</v>
      </c>
      <c r="W239" s="27">
        <v>6.1728395061728394</v>
      </c>
      <c r="X239" s="28">
        <v>6.1728395061728394</v>
      </c>
      <c r="Y239" s="20"/>
    </row>
    <row r="240" spans="1:25" ht="30" customHeight="1">
      <c r="A240" s="21">
        <v>231</v>
      </c>
      <c r="B240" s="31">
        <v>513</v>
      </c>
      <c r="C240" s="23">
        <v>15531</v>
      </c>
      <c r="D240" s="32" t="s">
        <v>326</v>
      </c>
      <c r="E240" s="25" t="s">
        <v>322</v>
      </c>
      <c r="F240" s="21">
        <v>3387</v>
      </c>
      <c r="G240" s="26">
        <v>8467.5</v>
      </c>
      <c r="H240" s="21">
        <v>170</v>
      </c>
      <c r="I240" s="26">
        <v>475.99999999999994</v>
      </c>
      <c r="J240" s="21">
        <v>35</v>
      </c>
      <c r="K240" s="21">
        <v>630</v>
      </c>
      <c r="L240" s="21">
        <v>146</v>
      </c>
      <c r="M240" s="21">
        <v>2482</v>
      </c>
      <c r="N240" s="21">
        <v>1</v>
      </c>
      <c r="O240" s="26">
        <v>1.7</v>
      </c>
      <c r="P240" s="21">
        <f t="shared" si="4"/>
        <v>3739</v>
      </c>
      <c r="Q240" s="26">
        <f t="shared" si="4"/>
        <v>12057.2</v>
      </c>
      <c r="R240" s="21">
        <v>0</v>
      </c>
      <c r="S240" s="21">
        <v>0</v>
      </c>
      <c r="T240" s="26">
        <v>5.1724137931034484</v>
      </c>
      <c r="U240" s="21" t="s">
        <v>277</v>
      </c>
      <c r="V240" s="25" t="s">
        <v>323</v>
      </c>
      <c r="W240" s="27">
        <v>5.1440329218106999</v>
      </c>
      <c r="X240" s="28">
        <v>5.1440329218106999</v>
      </c>
      <c r="Y240" s="20"/>
    </row>
    <row r="241" spans="1:25" ht="30" customHeight="1">
      <c r="A241" s="21">
        <v>232</v>
      </c>
      <c r="B241" s="31">
        <v>517</v>
      </c>
      <c r="C241" s="23">
        <v>15531</v>
      </c>
      <c r="D241" s="32" t="s">
        <v>327</v>
      </c>
      <c r="E241" s="25" t="s">
        <v>322</v>
      </c>
      <c r="F241" s="21">
        <v>4158</v>
      </c>
      <c r="G241" s="26">
        <v>10395</v>
      </c>
      <c r="H241" s="21">
        <v>63</v>
      </c>
      <c r="I241" s="26">
        <v>176.39999999999998</v>
      </c>
      <c r="J241" s="21">
        <v>22</v>
      </c>
      <c r="K241" s="21">
        <v>396</v>
      </c>
      <c r="L241" s="21">
        <v>125</v>
      </c>
      <c r="M241" s="21">
        <v>2125</v>
      </c>
      <c r="N241" s="21">
        <v>0</v>
      </c>
      <c r="O241" s="26">
        <v>0</v>
      </c>
      <c r="P241" s="21">
        <f t="shared" si="4"/>
        <v>4368</v>
      </c>
      <c r="Q241" s="26">
        <f t="shared" si="4"/>
        <v>13092.4</v>
      </c>
      <c r="R241" s="21">
        <v>0</v>
      </c>
      <c r="S241" s="21">
        <v>0</v>
      </c>
      <c r="T241" s="26">
        <v>3.4482758620689653</v>
      </c>
      <c r="U241" s="21" t="s">
        <v>277</v>
      </c>
      <c r="V241" s="25" t="s">
        <v>323</v>
      </c>
      <c r="W241" s="27">
        <v>3.4293552812071328</v>
      </c>
      <c r="X241" s="28">
        <v>3.4293552812071328</v>
      </c>
      <c r="Y241" s="20"/>
    </row>
    <row r="242" spans="1:25" ht="30" customHeight="1">
      <c r="A242" s="21">
        <v>233</v>
      </c>
      <c r="B242" s="31">
        <v>502</v>
      </c>
      <c r="C242" s="23">
        <v>15532</v>
      </c>
      <c r="D242" s="32" t="s">
        <v>328</v>
      </c>
      <c r="E242" s="25" t="s">
        <v>329</v>
      </c>
      <c r="F242" s="21">
        <v>5116</v>
      </c>
      <c r="G242" s="26">
        <v>12790</v>
      </c>
      <c r="H242" s="21">
        <v>184</v>
      </c>
      <c r="I242" s="26">
        <v>515.19999999999993</v>
      </c>
      <c r="J242" s="21">
        <v>85</v>
      </c>
      <c r="K242" s="21">
        <v>1530</v>
      </c>
      <c r="L242" s="21">
        <v>92</v>
      </c>
      <c r="M242" s="21">
        <v>1564</v>
      </c>
      <c r="N242" s="21">
        <v>0</v>
      </c>
      <c r="O242" s="26">
        <v>0</v>
      </c>
      <c r="P242" s="21">
        <f t="shared" si="4"/>
        <v>5477</v>
      </c>
      <c r="Q242" s="26">
        <f t="shared" si="4"/>
        <v>16399.2</v>
      </c>
      <c r="R242" s="21">
        <v>0</v>
      </c>
      <c r="S242" s="21">
        <v>0</v>
      </c>
      <c r="T242" s="26">
        <v>4.1379310344827589</v>
      </c>
      <c r="U242" s="21" t="s">
        <v>277</v>
      </c>
      <c r="V242" s="25" t="s">
        <v>323</v>
      </c>
      <c r="W242" s="27">
        <v>4.1152263374485596</v>
      </c>
      <c r="X242" s="28">
        <v>4.1152263374485596</v>
      </c>
      <c r="Y242" s="20"/>
    </row>
    <row r="243" spans="1:25" ht="30" customHeight="1">
      <c r="A243" s="21">
        <v>234</v>
      </c>
      <c r="B243" s="31">
        <v>503</v>
      </c>
      <c r="C243" s="23">
        <v>15532</v>
      </c>
      <c r="D243" s="32" t="s">
        <v>330</v>
      </c>
      <c r="E243" s="25" t="s">
        <v>329</v>
      </c>
      <c r="F243" s="21">
        <v>4385</v>
      </c>
      <c r="G243" s="26">
        <v>10962.5</v>
      </c>
      <c r="H243" s="21">
        <v>104</v>
      </c>
      <c r="I243" s="26">
        <v>291.2</v>
      </c>
      <c r="J243" s="21">
        <v>60</v>
      </c>
      <c r="K243" s="21">
        <v>1080</v>
      </c>
      <c r="L243" s="21">
        <v>176</v>
      </c>
      <c r="M243" s="21">
        <v>2992</v>
      </c>
      <c r="N243" s="21">
        <v>0</v>
      </c>
      <c r="O243" s="26">
        <v>0</v>
      </c>
      <c r="P243" s="21">
        <f t="shared" si="4"/>
        <v>4725</v>
      </c>
      <c r="Q243" s="26">
        <f t="shared" si="4"/>
        <v>15325.7</v>
      </c>
      <c r="R243" s="21">
        <v>0</v>
      </c>
      <c r="S243" s="21">
        <v>0</v>
      </c>
      <c r="T243" s="26">
        <v>4.4827586206896548</v>
      </c>
      <c r="U243" s="21" t="s">
        <v>277</v>
      </c>
      <c r="V243" s="25" t="s">
        <v>331</v>
      </c>
      <c r="W243" s="27">
        <v>4.4581618655692727</v>
      </c>
      <c r="X243" s="28">
        <v>4.4581618655692727</v>
      </c>
      <c r="Y243" s="20"/>
    </row>
    <row r="244" spans="1:25" ht="30" customHeight="1">
      <c r="A244" s="21">
        <v>235</v>
      </c>
      <c r="B244" s="31">
        <v>509</v>
      </c>
      <c r="C244" s="23">
        <v>15532</v>
      </c>
      <c r="D244" s="32" t="s">
        <v>332</v>
      </c>
      <c r="E244" s="25" t="s">
        <v>329</v>
      </c>
      <c r="F244" s="21">
        <v>4805</v>
      </c>
      <c r="G244" s="26">
        <v>12012.5</v>
      </c>
      <c r="H244" s="21">
        <v>153</v>
      </c>
      <c r="I244" s="26">
        <v>428.4</v>
      </c>
      <c r="J244" s="21">
        <v>40</v>
      </c>
      <c r="K244" s="21">
        <v>720</v>
      </c>
      <c r="L244" s="21">
        <v>117</v>
      </c>
      <c r="M244" s="21">
        <v>1989</v>
      </c>
      <c r="N244" s="21">
        <v>0</v>
      </c>
      <c r="O244" s="26">
        <v>0</v>
      </c>
      <c r="P244" s="21">
        <f t="shared" si="4"/>
        <v>5115</v>
      </c>
      <c r="Q244" s="26">
        <f t="shared" si="4"/>
        <v>15149.9</v>
      </c>
      <c r="R244" s="21">
        <v>0</v>
      </c>
      <c r="S244" s="21">
        <v>0</v>
      </c>
      <c r="T244" s="26">
        <v>3.4482758620689653</v>
      </c>
      <c r="U244" s="21" t="s">
        <v>277</v>
      </c>
      <c r="V244" s="25" t="s">
        <v>331</v>
      </c>
      <c r="W244" s="27">
        <v>3.4293552812071328</v>
      </c>
      <c r="X244" s="28">
        <v>3.4293552812071328</v>
      </c>
      <c r="Y244" s="20"/>
    </row>
    <row r="245" spans="1:25" ht="30" customHeight="1">
      <c r="A245" s="21">
        <v>236</v>
      </c>
      <c r="B245" s="31">
        <v>510</v>
      </c>
      <c r="C245" s="23">
        <v>15532</v>
      </c>
      <c r="D245" s="32" t="s">
        <v>333</v>
      </c>
      <c r="E245" s="25" t="s">
        <v>329</v>
      </c>
      <c r="F245" s="21">
        <v>2544</v>
      </c>
      <c r="G245" s="26">
        <v>6360</v>
      </c>
      <c r="H245" s="21">
        <v>45</v>
      </c>
      <c r="I245" s="26">
        <v>125.99999999999999</v>
      </c>
      <c r="J245" s="21">
        <v>28</v>
      </c>
      <c r="K245" s="21">
        <v>504</v>
      </c>
      <c r="L245" s="21">
        <v>115</v>
      </c>
      <c r="M245" s="21">
        <v>1955</v>
      </c>
      <c r="N245" s="21">
        <v>0</v>
      </c>
      <c r="O245" s="26">
        <v>0</v>
      </c>
      <c r="P245" s="21">
        <f t="shared" si="4"/>
        <v>2732</v>
      </c>
      <c r="Q245" s="26">
        <f t="shared" si="4"/>
        <v>8945</v>
      </c>
      <c r="R245" s="21">
        <v>0</v>
      </c>
      <c r="S245" s="21">
        <v>0</v>
      </c>
      <c r="T245" s="26">
        <v>2.7586206896551726</v>
      </c>
      <c r="U245" s="21" t="s">
        <v>277</v>
      </c>
      <c r="V245" s="25" t="s">
        <v>331</v>
      </c>
      <c r="W245" s="27">
        <v>2.7434842249657065</v>
      </c>
      <c r="X245" s="28">
        <v>2.7434842249657065</v>
      </c>
      <c r="Y245" s="20"/>
    </row>
    <row r="246" spans="1:25" ht="30" customHeight="1">
      <c r="A246" s="21">
        <v>237</v>
      </c>
      <c r="B246" s="31">
        <v>514</v>
      </c>
      <c r="C246" s="23">
        <v>15532</v>
      </c>
      <c r="D246" s="32" t="s">
        <v>334</v>
      </c>
      <c r="E246" s="25" t="s">
        <v>329</v>
      </c>
      <c r="F246" s="21">
        <v>1128</v>
      </c>
      <c r="G246" s="26">
        <v>2820</v>
      </c>
      <c r="H246" s="21">
        <v>55</v>
      </c>
      <c r="I246" s="26">
        <v>154</v>
      </c>
      <c r="J246" s="21">
        <v>16</v>
      </c>
      <c r="K246" s="21">
        <v>288</v>
      </c>
      <c r="L246" s="21">
        <v>61</v>
      </c>
      <c r="M246" s="21">
        <v>1037</v>
      </c>
      <c r="N246" s="21">
        <v>0</v>
      </c>
      <c r="O246" s="26">
        <v>0</v>
      </c>
      <c r="P246" s="21">
        <f t="shared" si="4"/>
        <v>1260</v>
      </c>
      <c r="Q246" s="26">
        <f t="shared" si="4"/>
        <v>4299</v>
      </c>
      <c r="R246" s="21">
        <v>0</v>
      </c>
      <c r="S246" s="21">
        <v>0</v>
      </c>
      <c r="T246" s="26">
        <v>1.7241379310344827</v>
      </c>
      <c r="U246" s="21" t="s">
        <v>277</v>
      </c>
      <c r="V246" s="25" t="s">
        <v>323</v>
      </c>
      <c r="W246" s="27">
        <v>1.7146776406035664</v>
      </c>
      <c r="X246" s="28">
        <v>1.7146776406035664</v>
      </c>
      <c r="Y246" s="20"/>
    </row>
    <row r="247" spans="1:25" ht="30" customHeight="1">
      <c r="A247" s="21">
        <v>238</v>
      </c>
      <c r="B247" s="31">
        <v>504</v>
      </c>
      <c r="C247" s="23">
        <v>15533</v>
      </c>
      <c r="D247" s="32" t="s">
        <v>335</v>
      </c>
      <c r="E247" s="25" t="s">
        <v>336</v>
      </c>
      <c r="F247" s="21">
        <v>4747</v>
      </c>
      <c r="G247" s="26">
        <v>11867.5</v>
      </c>
      <c r="H247" s="21">
        <v>44</v>
      </c>
      <c r="I247" s="26">
        <v>123.19999999999999</v>
      </c>
      <c r="J247" s="21">
        <v>50</v>
      </c>
      <c r="K247" s="21">
        <v>900</v>
      </c>
      <c r="L247" s="21">
        <v>141</v>
      </c>
      <c r="M247" s="21">
        <v>2397</v>
      </c>
      <c r="N247" s="21">
        <v>0</v>
      </c>
      <c r="O247" s="26">
        <v>0</v>
      </c>
      <c r="P247" s="21">
        <f t="shared" si="4"/>
        <v>4982</v>
      </c>
      <c r="Q247" s="26">
        <f t="shared" si="4"/>
        <v>15287.7</v>
      </c>
      <c r="R247" s="21">
        <v>0</v>
      </c>
      <c r="S247" s="21">
        <v>0</v>
      </c>
      <c r="T247" s="26">
        <v>4.4827586206896548</v>
      </c>
      <c r="U247" s="21" t="s">
        <v>277</v>
      </c>
      <c r="V247" s="25" t="s">
        <v>323</v>
      </c>
      <c r="W247" s="27">
        <v>4.4581618655692727</v>
      </c>
      <c r="X247" s="28">
        <v>4.4581618655692727</v>
      </c>
      <c r="Y247" s="20"/>
    </row>
    <row r="248" spans="1:25" ht="30" customHeight="1">
      <c r="A248" s="21">
        <v>239</v>
      </c>
      <c r="B248" s="31">
        <v>507</v>
      </c>
      <c r="C248" s="23">
        <v>15533</v>
      </c>
      <c r="D248" s="32" t="s">
        <v>337</v>
      </c>
      <c r="E248" s="25" t="s">
        <v>336</v>
      </c>
      <c r="F248" s="21">
        <v>3377</v>
      </c>
      <c r="G248" s="26">
        <v>8442.5</v>
      </c>
      <c r="H248" s="21">
        <v>252</v>
      </c>
      <c r="I248" s="26">
        <v>705.59999999999991</v>
      </c>
      <c r="J248" s="21">
        <v>146</v>
      </c>
      <c r="K248" s="21">
        <v>2628</v>
      </c>
      <c r="L248" s="21">
        <v>131</v>
      </c>
      <c r="M248" s="21">
        <v>2227</v>
      </c>
      <c r="N248" s="21">
        <v>0</v>
      </c>
      <c r="O248" s="26">
        <v>0</v>
      </c>
      <c r="P248" s="21">
        <f t="shared" si="4"/>
        <v>3906</v>
      </c>
      <c r="Q248" s="26">
        <f t="shared" si="4"/>
        <v>14003.1</v>
      </c>
      <c r="R248" s="21">
        <v>0</v>
      </c>
      <c r="S248" s="21">
        <v>0</v>
      </c>
      <c r="T248" s="26">
        <v>2.4137931034482758</v>
      </c>
      <c r="U248" s="21" t="s">
        <v>277</v>
      </c>
      <c r="V248" s="25" t="s">
        <v>331</v>
      </c>
      <c r="W248" s="27">
        <v>2.4005486968449929</v>
      </c>
      <c r="X248" s="28">
        <v>2.4005486968449929</v>
      </c>
      <c r="Y248" s="20"/>
    </row>
    <row r="249" spans="1:25" ht="30" customHeight="1">
      <c r="A249" s="21">
        <v>240</v>
      </c>
      <c r="B249" s="31">
        <v>515</v>
      </c>
      <c r="C249" s="23">
        <v>15533</v>
      </c>
      <c r="D249" s="32" t="s">
        <v>338</v>
      </c>
      <c r="E249" s="25" t="s">
        <v>336</v>
      </c>
      <c r="F249" s="21">
        <v>2857</v>
      </c>
      <c r="G249" s="26">
        <v>7142.5</v>
      </c>
      <c r="H249" s="21">
        <v>9</v>
      </c>
      <c r="I249" s="26">
        <v>25.2</v>
      </c>
      <c r="J249" s="21">
        <v>6</v>
      </c>
      <c r="K249" s="21">
        <v>108</v>
      </c>
      <c r="L249" s="21">
        <v>110</v>
      </c>
      <c r="M249" s="21">
        <v>1870</v>
      </c>
      <c r="N249" s="21">
        <v>0</v>
      </c>
      <c r="O249" s="26">
        <v>0</v>
      </c>
      <c r="P249" s="21">
        <f t="shared" si="4"/>
        <v>2982</v>
      </c>
      <c r="Q249" s="26">
        <f t="shared" si="4"/>
        <v>9145.7000000000007</v>
      </c>
      <c r="R249" s="21">
        <v>0</v>
      </c>
      <c r="S249" s="21">
        <v>0</v>
      </c>
      <c r="T249" s="26">
        <v>2.7586206896551726</v>
      </c>
      <c r="U249" s="21" t="s">
        <v>277</v>
      </c>
      <c r="V249" s="25" t="s">
        <v>323</v>
      </c>
      <c r="W249" s="27">
        <v>2.7434842249657065</v>
      </c>
      <c r="X249" s="28">
        <v>2.7434842249657065</v>
      </c>
      <c r="Y249" s="20"/>
    </row>
    <row r="250" spans="1:25" ht="30" customHeight="1">
      <c r="A250" s="21">
        <v>241</v>
      </c>
      <c r="B250" s="31">
        <v>518</v>
      </c>
      <c r="C250" s="23">
        <v>15534</v>
      </c>
      <c r="D250" s="32" t="s">
        <v>339</v>
      </c>
      <c r="E250" s="25" t="s">
        <v>340</v>
      </c>
      <c r="F250" s="21">
        <v>4794</v>
      </c>
      <c r="G250" s="26">
        <v>11985</v>
      </c>
      <c r="H250" s="21">
        <v>86</v>
      </c>
      <c r="I250" s="26">
        <v>240.79999999999998</v>
      </c>
      <c r="J250" s="21">
        <v>46</v>
      </c>
      <c r="K250" s="21">
        <v>828</v>
      </c>
      <c r="L250" s="21">
        <v>133</v>
      </c>
      <c r="M250" s="21">
        <v>2261</v>
      </c>
      <c r="N250" s="21">
        <v>0</v>
      </c>
      <c r="O250" s="26">
        <v>0</v>
      </c>
      <c r="P250" s="21">
        <f t="shared" si="4"/>
        <v>5059</v>
      </c>
      <c r="Q250" s="26">
        <f t="shared" si="4"/>
        <v>15314.8</v>
      </c>
      <c r="R250" s="21">
        <v>0</v>
      </c>
      <c r="S250" s="21">
        <v>0</v>
      </c>
      <c r="T250" s="26">
        <v>4.4827586206896548</v>
      </c>
      <c r="U250" s="21" t="s">
        <v>277</v>
      </c>
      <c r="V250" s="25" t="s">
        <v>323</v>
      </c>
      <c r="W250" s="27">
        <v>4.4581618655692727</v>
      </c>
      <c r="X250" s="28">
        <v>4.4581618655692727</v>
      </c>
      <c r="Y250" s="20"/>
    </row>
    <row r="251" spans="1:25" ht="30" customHeight="1">
      <c r="A251" s="21">
        <v>242</v>
      </c>
      <c r="B251" s="31">
        <v>2703</v>
      </c>
      <c r="C251" s="23">
        <v>15541</v>
      </c>
      <c r="D251" s="46" t="s">
        <v>137</v>
      </c>
      <c r="E251" s="25" t="s">
        <v>341</v>
      </c>
      <c r="F251" s="21">
        <v>6815</v>
      </c>
      <c r="G251" s="26">
        <v>17037.5</v>
      </c>
      <c r="H251" s="21">
        <v>1420</v>
      </c>
      <c r="I251" s="26">
        <v>3975.9999999999995</v>
      </c>
      <c r="J251" s="21">
        <v>86</v>
      </c>
      <c r="K251" s="21">
        <v>1548</v>
      </c>
      <c r="L251" s="21">
        <v>7</v>
      </c>
      <c r="M251" s="21">
        <v>119</v>
      </c>
      <c r="N251" s="21">
        <v>0</v>
      </c>
      <c r="O251" s="26">
        <v>0</v>
      </c>
      <c r="P251" s="21">
        <f t="shared" si="4"/>
        <v>8328</v>
      </c>
      <c r="Q251" s="26">
        <f t="shared" si="4"/>
        <v>22680.5</v>
      </c>
      <c r="R251" s="21">
        <v>0</v>
      </c>
      <c r="S251" s="21">
        <v>0</v>
      </c>
      <c r="T251" s="26">
        <v>3.7931034482758621</v>
      </c>
      <c r="U251" s="21" t="s">
        <v>277</v>
      </c>
      <c r="V251" s="25" t="s">
        <v>331</v>
      </c>
      <c r="W251" s="27">
        <v>3.7722908093278464</v>
      </c>
      <c r="X251" s="28">
        <v>3.7722908093278464</v>
      </c>
      <c r="Y251" s="20"/>
    </row>
    <row r="252" spans="1:25" ht="30" customHeight="1">
      <c r="A252" s="21">
        <v>243</v>
      </c>
      <c r="B252" s="31">
        <v>2706</v>
      </c>
      <c r="C252" s="23">
        <v>15541</v>
      </c>
      <c r="D252" s="46" t="s">
        <v>342</v>
      </c>
      <c r="E252" s="25" t="s">
        <v>341</v>
      </c>
      <c r="F252" s="21">
        <v>11051</v>
      </c>
      <c r="G252" s="26">
        <v>27627.5</v>
      </c>
      <c r="H252" s="21">
        <v>543</v>
      </c>
      <c r="I252" s="26">
        <v>1520.3999999999999</v>
      </c>
      <c r="J252" s="21">
        <v>134</v>
      </c>
      <c r="K252" s="21">
        <v>2412</v>
      </c>
      <c r="L252" s="21">
        <v>193</v>
      </c>
      <c r="M252" s="21">
        <v>3281</v>
      </c>
      <c r="N252" s="21">
        <v>1</v>
      </c>
      <c r="O252" s="26">
        <v>1.7</v>
      </c>
      <c r="P252" s="21">
        <f t="shared" si="4"/>
        <v>11922</v>
      </c>
      <c r="Q252" s="26">
        <f t="shared" si="4"/>
        <v>34842.6</v>
      </c>
      <c r="R252" s="21">
        <v>0</v>
      </c>
      <c r="S252" s="21">
        <v>0</v>
      </c>
      <c r="T252" s="26">
        <v>6.5517241379310347</v>
      </c>
      <c r="U252" s="21" t="s">
        <v>277</v>
      </c>
      <c r="V252" s="25" t="s">
        <v>331</v>
      </c>
      <c r="W252" s="27">
        <v>6.5157750342935525</v>
      </c>
      <c r="X252" s="28">
        <v>6.5157750342935525</v>
      </c>
      <c r="Y252" s="20"/>
    </row>
    <row r="253" spans="1:25" ht="30" customHeight="1">
      <c r="A253" s="21">
        <v>244</v>
      </c>
      <c r="B253" s="31">
        <v>2707</v>
      </c>
      <c r="C253" s="23">
        <v>15541</v>
      </c>
      <c r="D253" s="46" t="s">
        <v>343</v>
      </c>
      <c r="E253" s="25" t="s">
        <v>341</v>
      </c>
      <c r="F253" s="21">
        <v>9821</v>
      </c>
      <c r="G253" s="26">
        <v>24552.5</v>
      </c>
      <c r="H253" s="21">
        <v>437</v>
      </c>
      <c r="I253" s="26">
        <v>1223.5999999999999</v>
      </c>
      <c r="J253" s="21">
        <v>46</v>
      </c>
      <c r="K253" s="21">
        <v>828</v>
      </c>
      <c r="L253" s="21">
        <v>52</v>
      </c>
      <c r="M253" s="21">
        <v>884</v>
      </c>
      <c r="N253" s="21">
        <v>2</v>
      </c>
      <c r="O253" s="26">
        <v>3.4</v>
      </c>
      <c r="P253" s="21">
        <f t="shared" si="4"/>
        <v>10358</v>
      </c>
      <c r="Q253" s="26">
        <f t="shared" si="4"/>
        <v>27491.5</v>
      </c>
      <c r="R253" s="21">
        <v>0</v>
      </c>
      <c r="S253" s="21">
        <v>0</v>
      </c>
      <c r="T253" s="26">
        <v>4.3103448275862073</v>
      </c>
      <c r="U253" s="21" t="s">
        <v>277</v>
      </c>
      <c r="V253" s="25" t="s">
        <v>331</v>
      </c>
      <c r="W253" s="27">
        <v>4.2866941015089166</v>
      </c>
      <c r="X253" s="28">
        <v>4.2866941015089166</v>
      </c>
      <c r="Y253" s="20"/>
    </row>
    <row r="254" spans="1:25" ht="30" customHeight="1">
      <c r="A254" s="21">
        <v>245</v>
      </c>
      <c r="B254" s="31">
        <v>2715</v>
      </c>
      <c r="C254" s="23">
        <v>15541</v>
      </c>
      <c r="D254" s="46" t="s">
        <v>344</v>
      </c>
      <c r="E254" s="25" t="s">
        <v>341</v>
      </c>
      <c r="F254" s="21">
        <v>8409</v>
      </c>
      <c r="G254" s="26">
        <v>21022.5</v>
      </c>
      <c r="H254" s="21">
        <v>2344</v>
      </c>
      <c r="I254" s="26">
        <v>6563.2</v>
      </c>
      <c r="J254" s="21">
        <v>39</v>
      </c>
      <c r="K254" s="21">
        <v>702</v>
      </c>
      <c r="L254" s="21">
        <v>2</v>
      </c>
      <c r="M254" s="21">
        <v>34</v>
      </c>
      <c r="N254" s="21">
        <v>0</v>
      </c>
      <c r="O254" s="26">
        <v>0</v>
      </c>
      <c r="P254" s="21">
        <f t="shared" si="4"/>
        <v>10794</v>
      </c>
      <c r="Q254" s="26">
        <f t="shared" si="4"/>
        <v>28321.7</v>
      </c>
      <c r="R254" s="21">
        <v>0</v>
      </c>
      <c r="S254" s="21">
        <v>0</v>
      </c>
      <c r="T254" s="26">
        <v>4.6551724137931032</v>
      </c>
      <c r="U254" s="21" t="s">
        <v>277</v>
      </c>
      <c r="V254" s="25" t="s">
        <v>331</v>
      </c>
      <c r="W254" s="27">
        <v>4.6296296296296298</v>
      </c>
      <c r="X254" s="28">
        <v>4.6296296296296298</v>
      </c>
      <c r="Y254" s="20"/>
    </row>
    <row r="255" spans="1:25" ht="30" customHeight="1">
      <c r="A255" s="21">
        <v>246</v>
      </c>
      <c r="B255" s="31">
        <v>2702</v>
      </c>
      <c r="C255" s="23">
        <v>15542</v>
      </c>
      <c r="D255" s="46" t="s">
        <v>345</v>
      </c>
      <c r="E255" s="25" t="s">
        <v>346</v>
      </c>
      <c r="F255" s="21">
        <v>9493</v>
      </c>
      <c r="G255" s="26">
        <v>23732.5</v>
      </c>
      <c r="H255" s="21">
        <v>421</v>
      </c>
      <c r="I255" s="26">
        <v>1178.8</v>
      </c>
      <c r="J255" s="21">
        <v>95</v>
      </c>
      <c r="K255" s="21">
        <v>1710</v>
      </c>
      <c r="L255" s="21">
        <v>96</v>
      </c>
      <c r="M255" s="21">
        <v>1632</v>
      </c>
      <c r="N255" s="21">
        <v>0</v>
      </c>
      <c r="O255" s="26">
        <v>0</v>
      </c>
      <c r="P255" s="21">
        <f t="shared" si="4"/>
        <v>10105</v>
      </c>
      <c r="Q255" s="26">
        <f t="shared" si="4"/>
        <v>28253.3</v>
      </c>
      <c r="R255" s="21">
        <v>0</v>
      </c>
      <c r="S255" s="21">
        <v>0</v>
      </c>
      <c r="T255" s="26">
        <v>6.5517241379310347</v>
      </c>
      <c r="U255" s="21" t="s">
        <v>277</v>
      </c>
      <c r="V255" s="25" t="s">
        <v>331</v>
      </c>
      <c r="W255" s="27">
        <v>6.5157750342935525</v>
      </c>
      <c r="X255" s="28">
        <v>6.5157750342935525</v>
      </c>
      <c r="Y255" s="20"/>
    </row>
    <row r="256" spans="1:25" ht="30" customHeight="1">
      <c r="A256" s="21">
        <v>247</v>
      </c>
      <c r="B256" s="31">
        <v>2710</v>
      </c>
      <c r="C256" s="23">
        <v>15542</v>
      </c>
      <c r="D256" s="46" t="s">
        <v>347</v>
      </c>
      <c r="E256" s="25" t="s">
        <v>346</v>
      </c>
      <c r="F256" s="21">
        <v>5563</v>
      </c>
      <c r="G256" s="26">
        <v>13907.5</v>
      </c>
      <c r="H256" s="21">
        <v>107</v>
      </c>
      <c r="I256" s="26">
        <v>299.59999999999997</v>
      </c>
      <c r="J256" s="21">
        <v>65</v>
      </c>
      <c r="K256" s="21">
        <v>1170</v>
      </c>
      <c r="L256" s="21">
        <v>139</v>
      </c>
      <c r="M256" s="21">
        <v>2363</v>
      </c>
      <c r="N256" s="21">
        <v>0</v>
      </c>
      <c r="O256" s="26">
        <v>0</v>
      </c>
      <c r="P256" s="21">
        <f t="shared" si="4"/>
        <v>5874</v>
      </c>
      <c r="Q256" s="26">
        <f t="shared" si="4"/>
        <v>17740.099999999999</v>
      </c>
      <c r="R256" s="21">
        <v>0</v>
      </c>
      <c r="S256" s="21">
        <v>0</v>
      </c>
      <c r="T256" s="26">
        <v>4.4827586206896548</v>
      </c>
      <c r="U256" s="21" t="s">
        <v>277</v>
      </c>
      <c r="V256" s="25" t="s">
        <v>331</v>
      </c>
      <c r="W256" s="27">
        <v>4.4581618655692727</v>
      </c>
      <c r="X256" s="28">
        <v>4.4581618655692727</v>
      </c>
      <c r="Y256" s="20"/>
    </row>
    <row r="257" spans="1:25" ht="30" customHeight="1">
      <c r="A257" s="21">
        <v>248</v>
      </c>
      <c r="B257" s="31">
        <v>2713</v>
      </c>
      <c r="C257" s="23">
        <v>15542</v>
      </c>
      <c r="D257" s="46" t="s">
        <v>348</v>
      </c>
      <c r="E257" s="25" t="s">
        <v>346</v>
      </c>
      <c r="F257" s="21">
        <v>6407</v>
      </c>
      <c r="G257" s="26">
        <v>16017.5</v>
      </c>
      <c r="H257" s="21">
        <v>156</v>
      </c>
      <c r="I257" s="26">
        <v>436.79999999999995</v>
      </c>
      <c r="J257" s="21">
        <v>59</v>
      </c>
      <c r="K257" s="21">
        <v>1062</v>
      </c>
      <c r="L257" s="21">
        <v>92</v>
      </c>
      <c r="M257" s="21">
        <v>1564</v>
      </c>
      <c r="N257" s="21">
        <v>0</v>
      </c>
      <c r="O257" s="26">
        <v>0</v>
      </c>
      <c r="P257" s="21">
        <f t="shared" si="4"/>
        <v>6714</v>
      </c>
      <c r="Q257" s="26">
        <f t="shared" si="4"/>
        <v>19080.3</v>
      </c>
      <c r="R257" s="21">
        <v>0</v>
      </c>
      <c r="S257" s="21">
        <v>0</v>
      </c>
      <c r="T257" s="26">
        <v>3.4482758620689653</v>
      </c>
      <c r="U257" s="21" t="s">
        <v>277</v>
      </c>
      <c r="V257" s="25" t="s">
        <v>323</v>
      </c>
      <c r="W257" s="27">
        <v>3.4293552812071328</v>
      </c>
      <c r="X257" s="28">
        <v>3.4293552812071328</v>
      </c>
      <c r="Y257" s="20"/>
    </row>
    <row r="258" spans="1:25" ht="30" customHeight="1">
      <c r="A258" s="21">
        <v>249</v>
      </c>
      <c r="B258" s="31">
        <v>2716</v>
      </c>
      <c r="C258" s="23">
        <v>15542</v>
      </c>
      <c r="D258" s="46" t="s">
        <v>349</v>
      </c>
      <c r="E258" s="25" t="s">
        <v>346</v>
      </c>
      <c r="F258" s="21">
        <v>4021</v>
      </c>
      <c r="G258" s="26">
        <v>10052.5</v>
      </c>
      <c r="H258" s="21">
        <v>335</v>
      </c>
      <c r="I258" s="26">
        <v>937.99999999999989</v>
      </c>
      <c r="J258" s="21">
        <v>39</v>
      </c>
      <c r="K258" s="21">
        <v>702</v>
      </c>
      <c r="L258" s="21">
        <v>117</v>
      </c>
      <c r="M258" s="21">
        <v>1989</v>
      </c>
      <c r="N258" s="21">
        <v>0</v>
      </c>
      <c r="O258" s="26">
        <v>0</v>
      </c>
      <c r="P258" s="21">
        <f t="shared" si="4"/>
        <v>4512</v>
      </c>
      <c r="Q258" s="26">
        <f t="shared" si="4"/>
        <v>13681.5</v>
      </c>
      <c r="R258" s="21">
        <v>0</v>
      </c>
      <c r="S258" s="21">
        <v>0</v>
      </c>
      <c r="T258" s="26">
        <v>3.7931034482758621</v>
      </c>
      <c r="U258" s="21" t="s">
        <v>277</v>
      </c>
      <c r="V258" s="25" t="s">
        <v>323</v>
      </c>
      <c r="W258" s="27">
        <v>3.7722908093278464</v>
      </c>
      <c r="X258" s="28">
        <v>3.7722908093278464</v>
      </c>
      <c r="Y258" s="20"/>
    </row>
    <row r="259" spans="1:25" ht="30" customHeight="1">
      <c r="A259" s="21">
        <v>250</v>
      </c>
      <c r="B259" s="31">
        <v>2701</v>
      </c>
      <c r="C259" s="23">
        <v>15544</v>
      </c>
      <c r="D259" s="46" t="s">
        <v>350</v>
      </c>
      <c r="E259" s="25" t="s">
        <v>351</v>
      </c>
      <c r="F259" s="21">
        <v>5312</v>
      </c>
      <c r="G259" s="26">
        <v>13280</v>
      </c>
      <c r="H259" s="21">
        <v>742</v>
      </c>
      <c r="I259" s="26">
        <v>2077.6</v>
      </c>
      <c r="J259" s="21">
        <v>80</v>
      </c>
      <c r="K259" s="21">
        <v>1440</v>
      </c>
      <c r="L259" s="21">
        <v>145</v>
      </c>
      <c r="M259" s="21">
        <v>2465</v>
      </c>
      <c r="N259" s="21">
        <v>2</v>
      </c>
      <c r="O259" s="26">
        <v>3.4</v>
      </c>
      <c r="P259" s="21">
        <f t="shared" si="4"/>
        <v>6281</v>
      </c>
      <c r="Q259" s="26">
        <f t="shared" si="4"/>
        <v>19266</v>
      </c>
      <c r="R259" s="21">
        <v>0</v>
      </c>
      <c r="S259" s="21">
        <v>0</v>
      </c>
      <c r="T259" s="26">
        <v>4.1379310344827589</v>
      </c>
      <c r="U259" s="21" t="s">
        <v>277</v>
      </c>
      <c r="V259" s="25" t="s">
        <v>331</v>
      </c>
      <c r="W259" s="27">
        <v>4.1152263374485596</v>
      </c>
      <c r="X259" s="28">
        <v>4.1152263374485596</v>
      </c>
      <c r="Y259" s="20"/>
    </row>
    <row r="260" spans="1:25" ht="30" customHeight="1">
      <c r="A260" s="21">
        <v>251</v>
      </c>
      <c r="B260" s="31">
        <v>2708</v>
      </c>
      <c r="C260" s="23">
        <v>15544</v>
      </c>
      <c r="D260" s="46" t="s">
        <v>352</v>
      </c>
      <c r="E260" s="25" t="s">
        <v>351</v>
      </c>
      <c r="F260" s="21">
        <v>5870</v>
      </c>
      <c r="G260" s="26">
        <v>14675</v>
      </c>
      <c r="H260" s="21">
        <v>173</v>
      </c>
      <c r="I260" s="26">
        <v>484.4</v>
      </c>
      <c r="J260" s="21">
        <v>58</v>
      </c>
      <c r="K260" s="21">
        <v>1044</v>
      </c>
      <c r="L260" s="21">
        <v>125</v>
      </c>
      <c r="M260" s="21">
        <v>2125</v>
      </c>
      <c r="N260" s="21">
        <v>0</v>
      </c>
      <c r="O260" s="26">
        <v>0</v>
      </c>
      <c r="P260" s="21">
        <f t="shared" si="4"/>
        <v>6226</v>
      </c>
      <c r="Q260" s="26">
        <f t="shared" si="4"/>
        <v>18328.400000000001</v>
      </c>
      <c r="R260" s="21">
        <v>0</v>
      </c>
      <c r="S260" s="21">
        <v>0</v>
      </c>
      <c r="T260" s="26">
        <v>4.1379310344827589</v>
      </c>
      <c r="U260" s="21" t="s">
        <v>277</v>
      </c>
      <c r="V260" s="25" t="s">
        <v>323</v>
      </c>
      <c r="W260" s="27">
        <v>4.1152263374485596</v>
      </c>
      <c r="X260" s="28">
        <v>4.1152263374485596</v>
      </c>
      <c r="Y260" s="20"/>
    </row>
    <row r="261" spans="1:25" ht="30" customHeight="1">
      <c r="A261" s="21">
        <v>252</v>
      </c>
      <c r="B261" s="31">
        <v>2709</v>
      </c>
      <c r="C261" s="23">
        <v>15545</v>
      </c>
      <c r="D261" s="46" t="s">
        <v>353</v>
      </c>
      <c r="E261" s="25" t="s">
        <v>351</v>
      </c>
      <c r="F261" s="21">
        <v>6709</v>
      </c>
      <c r="G261" s="26">
        <v>16772.5</v>
      </c>
      <c r="H261" s="21">
        <v>303</v>
      </c>
      <c r="I261" s="26">
        <v>848.4</v>
      </c>
      <c r="J261" s="21">
        <v>71</v>
      </c>
      <c r="K261" s="21">
        <v>1278</v>
      </c>
      <c r="L261" s="21">
        <v>220</v>
      </c>
      <c r="M261" s="21">
        <v>3740</v>
      </c>
      <c r="N261" s="21">
        <v>1</v>
      </c>
      <c r="O261" s="26">
        <v>1.7</v>
      </c>
      <c r="P261" s="21">
        <f t="shared" si="4"/>
        <v>7304</v>
      </c>
      <c r="Q261" s="26">
        <f t="shared" si="4"/>
        <v>22640.600000000002</v>
      </c>
      <c r="R261" s="21">
        <v>0</v>
      </c>
      <c r="S261" s="21">
        <v>0</v>
      </c>
      <c r="T261" s="26">
        <v>6.2068965517241379</v>
      </c>
      <c r="U261" s="21" t="s">
        <v>277</v>
      </c>
      <c r="V261" s="25" t="s">
        <v>323</v>
      </c>
      <c r="W261" s="27">
        <v>6.1728395061728394</v>
      </c>
      <c r="X261" s="28">
        <v>6.1728395061728394</v>
      </c>
      <c r="Y261" s="20"/>
    </row>
    <row r="262" spans="1:25" ht="30" customHeight="1">
      <c r="A262" s="21">
        <v>253</v>
      </c>
      <c r="B262" s="31">
        <v>2711</v>
      </c>
      <c r="C262" s="23">
        <v>15545</v>
      </c>
      <c r="D262" s="46" t="s">
        <v>354</v>
      </c>
      <c r="E262" s="25" t="s">
        <v>355</v>
      </c>
      <c r="F262" s="21">
        <v>5386</v>
      </c>
      <c r="G262" s="26">
        <v>13465</v>
      </c>
      <c r="H262" s="21">
        <v>235</v>
      </c>
      <c r="I262" s="26">
        <v>658</v>
      </c>
      <c r="J262" s="21">
        <v>105</v>
      </c>
      <c r="K262" s="21">
        <v>1890</v>
      </c>
      <c r="L262" s="21">
        <v>161</v>
      </c>
      <c r="M262" s="21">
        <v>2737</v>
      </c>
      <c r="N262" s="21">
        <v>0</v>
      </c>
      <c r="O262" s="26">
        <v>0</v>
      </c>
      <c r="P262" s="21">
        <f t="shared" si="4"/>
        <v>5887</v>
      </c>
      <c r="Q262" s="26">
        <f t="shared" si="4"/>
        <v>18750</v>
      </c>
      <c r="R262" s="21">
        <v>0</v>
      </c>
      <c r="S262" s="21">
        <v>0</v>
      </c>
      <c r="T262" s="26">
        <v>4.8275862068965516</v>
      </c>
      <c r="U262" s="21" t="s">
        <v>277</v>
      </c>
      <c r="V262" s="25" t="s">
        <v>323</v>
      </c>
      <c r="W262" s="27">
        <v>4.8010973936899859</v>
      </c>
      <c r="X262" s="28">
        <v>4.8010973936899859</v>
      </c>
      <c r="Y262" s="20"/>
    </row>
    <row r="263" spans="1:25" ht="30" customHeight="1">
      <c r="A263" s="21">
        <v>254</v>
      </c>
      <c r="B263" s="31">
        <v>53803</v>
      </c>
      <c r="C263" s="23">
        <v>15544</v>
      </c>
      <c r="D263" s="32" t="s">
        <v>356</v>
      </c>
      <c r="E263" s="25" t="s">
        <v>351</v>
      </c>
      <c r="F263" s="35">
        <v>5643</v>
      </c>
      <c r="G263" s="26">
        <v>14107.5</v>
      </c>
      <c r="H263" s="35">
        <v>506</v>
      </c>
      <c r="I263" s="26">
        <v>1416.8</v>
      </c>
      <c r="J263" s="35">
        <v>63</v>
      </c>
      <c r="K263" s="21">
        <v>1134</v>
      </c>
      <c r="L263" s="35">
        <v>180</v>
      </c>
      <c r="M263" s="21">
        <v>3060</v>
      </c>
      <c r="N263" s="21"/>
      <c r="O263" s="26">
        <v>0</v>
      </c>
      <c r="P263" s="21">
        <f t="shared" si="4"/>
        <v>6392</v>
      </c>
      <c r="Q263" s="26">
        <f t="shared" si="4"/>
        <v>19718.3</v>
      </c>
      <c r="R263" s="21">
        <v>0</v>
      </c>
      <c r="S263" s="21">
        <v>0</v>
      </c>
      <c r="T263" s="26">
        <v>4.8275862068965516</v>
      </c>
      <c r="U263" s="21" t="s">
        <v>277</v>
      </c>
      <c r="V263" s="25" t="s">
        <v>323</v>
      </c>
      <c r="W263" s="47">
        <v>4.8010973936899859</v>
      </c>
      <c r="X263" s="28">
        <v>4.8010973936899859</v>
      </c>
      <c r="Y263" s="20"/>
    </row>
    <row r="264" spans="1:25" ht="30" customHeight="1">
      <c r="A264" s="21">
        <v>255</v>
      </c>
      <c r="B264" s="31">
        <v>53804</v>
      </c>
      <c r="C264" s="23">
        <v>15544</v>
      </c>
      <c r="D264" s="32" t="s">
        <v>357</v>
      </c>
      <c r="E264" s="25" t="s">
        <v>351</v>
      </c>
      <c r="F264" s="35">
        <v>7964</v>
      </c>
      <c r="G264" s="26">
        <v>19910</v>
      </c>
      <c r="H264" s="35">
        <v>110</v>
      </c>
      <c r="I264" s="26">
        <v>308</v>
      </c>
      <c r="J264" s="35">
        <v>60</v>
      </c>
      <c r="K264" s="21">
        <v>1080</v>
      </c>
      <c r="L264" s="35">
        <v>127</v>
      </c>
      <c r="M264" s="21">
        <v>2159</v>
      </c>
      <c r="N264" s="21"/>
      <c r="O264" s="26">
        <v>0</v>
      </c>
      <c r="P264" s="21">
        <f t="shared" si="4"/>
        <v>8261</v>
      </c>
      <c r="Q264" s="26">
        <f t="shared" si="4"/>
        <v>23457</v>
      </c>
      <c r="R264" s="21">
        <v>0</v>
      </c>
      <c r="S264" s="21">
        <v>0</v>
      </c>
      <c r="T264" s="26">
        <v>4.4827586206896548</v>
      </c>
      <c r="U264" s="21" t="s">
        <v>277</v>
      </c>
      <c r="V264" s="25" t="s">
        <v>323</v>
      </c>
      <c r="W264" s="47">
        <v>4.4581618655692727</v>
      </c>
      <c r="X264" s="28">
        <v>4.4581618655692727</v>
      </c>
      <c r="Y264" s="20"/>
    </row>
    <row r="265" spans="1:25" ht="30" customHeight="1">
      <c r="A265" s="21">
        <v>256</v>
      </c>
      <c r="B265" s="31">
        <v>53806</v>
      </c>
      <c r="C265" s="23">
        <v>15544</v>
      </c>
      <c r="D265" s="32" t="s">
        <v>358</v>
      </c>
      <c r="E265" s="25" t="s">
        <v>351</v>
      </c>
      <c r="F265" s="35">
        <v>4462</v>
      </c>
      <c r="G265" s="26">
        <v>11155</v>
      </c>
      <c r="H265" s="35">
        <v>49</v>
      </c>
      <c r="I265" s="26">
        <v>137.19999999999999</v>
      </c>
      <c r="J265" s="35">
        <v>25</v>
      </c>
      <c r="K265" s="21">
        <v>450</v>
      </c>
      <c r="L265" s="35">
        <v>100</v>
      </c>
      <c r="M265" s="21">
        <v>1700</v>
      </c>
      <c r="N265" s="21"/>
      <c r="O265" s="26">
        <v>0</v>
      </c>
      <c r="P265" s="21">
        <f t="shared" si="4"/>
        <v>4636</v>
      </c>
      <c r="Q265" s="26">
        <f t="shared" si="4"/>
        <v>13442.2</v>
      </c>
      <c r="R265" s="21">
        <v>0</v>
      </c>
      <c r="S265" s="21">
        <v>0</v>
      </c>
      <c r="T265" s="26">
        <v>2.7586206896551726</v>
      </c>
      <c r="U265" s="21" t="s">
        <v>277</v>
      </c>
      <c r="V265" s="25" t="s">
        <v>323</v>
      </c>
      <c r="W265" s="47">
        <v>2.7434842249657065</v>
      </c>
      <c r="X265" s="28">
        <v>2.7434842249657065</v>
      </c>
      <c r="Y265" s="20"/>
    </row>
    <row r="266" spans="1:25" ht="30" customHeight="1">
      <c r="A266" s="21">
        <v>257</v>
      </c>
      <c r="B266" s="31">
        <v>53807</v>
      </c>
      <c r="C266" s="23">
        <v>15544</v>
      </c>
      <c r="D266" s="32" t="s">
        <v>359</v>
      </c>
      <c r="E266" s="25" t="s">
        <v>351</v>
      </c>
      <c r="F266" s="35">
        <v>2818</v>
      </c>
      <c r="G266" s="26">
        <v>7045</v>
      </c>
      <c r="H266" s="35">
        <v>34</v>
      </c>
      <c r="I266" s="26">
        <v>95.199999999999989</v>
      </c>
      <c r="J266" s="35">
        <v>14</v>
      </c>
      <c r="K266" s="21">
        <v>252</v>
      </c>
      <c r="L266" s="35">
        <v>66</v>
      </c>
      <c r="M266" s="21">
        <v>1122</v>
      </c>
      <c r="N266" s="21"/>
      <c r="O266" s="26">
        <v>0</v>
      </c>
      <c r="P266" s="21">
        <f t="shared" ref="P266:Q329" si="5">SUM(F266,H266,J266,L266,N266)</f>
        <v>2932</v>
      </c>
      <c r="Q266" s="26">
        <f t="shared" si="5"/>
        <v>8514.2000000000007</v>
      </c>
      <c r="R266" s="21">
        <v>0</v>
      </c>
      <c r="S266" s="21">
        <v>0</v>
      </c>
      <c r="T266" s="26">
        <v>1.896551724137931</v>
      </c>
      <c r="U266" s="21" t="s">
        <v>277</v>
      </c>
      <c r="V266" s="25" t="s">
        <v>323</v>
      </c>
      <c r="W266" s="47">
        <v>1.8861454046639232</v>
      </c>
      <c r="X266" s="28">
        <v>1.8861454046639232</v>
      </c>
      <c r="Y266" s="20"/>
    </row>
    <row r="267" spans="1:25" ht="30" customHeight="1">
      <c r="A267" s="21">
        <v>258</v>
      </c>
      <c r="B267" s="31">
        <v>5801</v>
      </c>
      <c r="C267" s="23">
        <v>15553</v>
      </c>
      <c r="D267" s="32" t="s">
        <v>137</v>
      </c>
      <c r="E267" s="25" t="s">
        <v>360</v>
      </c>
      <c r="F267" s="35">
        <v>9914</v>
      </c>
      <c r="G267" s="26">
        <v>24785</v>
      </c>
      <c r="H267" s="35">
        <v>1035</v>
      </c>
      <c r="I267" s="26">
        <v>2898</v>
      </c>
      <c r="J267" s="35">
        <v>63</v>
      </c>
      <c r="K267" s="21">
        <v>1134</v>
      </c>
      <c r="L267" s="35">
        <v>51</v>
      </c>
      <c r="M267" s="21">
        <v>867</v>
      </c>
      <c r="N267" s="21">
        <v>4</v>
      </c>
      <c r="O267" s="26">
        <v>6.8</v>
      </c>
      <c r="P267" s="21">
        <f t="shared" si="5"/>
        <v>11067</v>
      </c>
      <c r="Q267" s="26">
        <f t="shared" si="5"/>
        <v>29690.799999999999</v>
      </c>
      <c r="R267" s="21">
        <v>0</v>
      </c>
      <c r="S267" s="21">
        <v>0</v>
      </c>
      <c r="T267" s="26">
        <v>5.5172413793103452</v>
      </c>
      <c r="U267" s="21" t="s">
        <v>277</v>
      </c>
      <c r="V267" s="25" t="s">
        <v>323</v>
      </c>
      <c r="W267" s="47">
        <v>5.4869684499314131</v>
      </c>
      <c r="X267" s="28">
        <v>5.4869684499314131</v>
      </c>
      <c r="Y267" s="20"/>
    </row>
    <row r="268" spans="1:25" ht="30" customHeight="1">
      <c r="A268" s="21">
        <v>259</v>
      </c>
      <c r="B268" s="31">
        <v>5806</v>
      </c>
      <c r="C268" s="23">
        <v>15553</v>
      </c>
      <c r="D268" s="32" t="s">
        <v>361</v>
      </c>
      <c r="E268" s="25" t="s">
        <v>360</v>
      </c>
      <c r="F268" s="35">
        <v>5592</v>
      </c>
      <c r="G268" s="26">
        <v>13980</v>
      </c>
      <c r="H268" s="35">
        <v>212</v>
      </c>
      <c r="I268" s="26">
        <v>593.59999999999991</v>
      </c>
      <c r="J268" s="35">
        <v>42</v>
      </c>
      <c r="K268" s="21">
        <v>756</v>
      </c>
      <c r="L268" s="35">
        <v>82</v>
      </c>
      <c r="M268" s="21">
        <v>1394</v>
      </c>
      <c r="N268" s="21">
        <v>5</v>
      </c>
      <c r="O268" s="26">
        <v>8.5</v>
      </c>
      <c r="P268" s="21">
        <f t="shared" si="5"/>
        <v>5933</v>
      </c>
      <c r="Q268" s="26">
        <f t="shared" si="5"/>
        <v>16732.099999999999</v>
      </c>
      <c r="R268" s="21">
        <v>0</v>
      </c>
      <c r="S268" s="21">
        <v>0</v>
      </c>
      <c r="T268" s="26">
        <v>2.7586206896551726</v>
      </c>
      <c r="U268" s="21" t="s">
        <v>277</v>
      </c>
      <c r="V268" s="25" t="s">
        <v>323</v>
      </c>
      <c r="W268" s="47">
        <v>2.7434842249657065</v>
      </c>
      <c r="X268" s="28">
        <v>2.7434842249657065</v>
      </c>
      <c r="Y268" s="20"/>
    </row>
    <row r="269" spans="1:25" ht="30" customHeight="1">
      <c r="A269" s="21">
        <v>260</v>
      </c>
      <c r="B269" s="31">
        <v>5807</v>
      </c>
      <c r="C269" s="23">
        <v>15553</v>
      </c>
      <c r="D269" s="32" t="s">
        <v>362</v>
      </c>
      <c r="E269" s="25" t="s">
        <v>360</v>
      </c>
      <c r="F269" s="35">
        <v>7378</v>
      </c>
      <c r="G269" s="26">
        <v>18445</v>
      </c>
      <c r="H269" s="35">
        <v>444</v>
      </c>
      <c r="I269" s="26">
        <v>1243.1999999999998</v>
      </c>
      <c r="J269" s="35">
        <v>74</v>
      </c>
      <c r="K269" s="21">
        <v>1332</v>
      </c>
      <c r="L269" s="35">
        <v>203</v>
      </c>
      <c r="M269" s="21">
        <v>3451</v>
      </c>
      <c r="N269" s="21">
        <v>1</v>
      </c>
      <c r="O269" s="26">
        <v>1.7</v>
      </c>
      <c r="P269" s="21">
        <f t="shared" si="5"/>
        <v>8100</v>
      </c>
      <c r="Q269" s="26">
        <f t="shared" si="5"/>
        <v>24472.9</v>
      </c>
      <c r="R269" s="21">
        <v>0</v>
      </c>
      <c r="S269" s="21">
        <v>0</v>
      </c>
      <c r="T269" s="26">
        <v>5.1724137931034484</v>
      </c>
      <c r="U269" s="21" t="s">
        <v>277</v>
      </c>
      <c r="V269" s="25" t="s">
        <v>323</v>
      </c>
      <c r="W269" s="47">
        <v>5.1440329218106999</v>
      </c>
      <c r="X269" s="28">
        <v>5.1440329218106999</v>
      </c>
      <c r="Y269" s="20"/>
    </row>
    <row r="270" spans="1:25" ht="30" customHeight="1">
      <c r="A270" s="21">
        <v>261</v>
      </c>
      <c r="B270" s="31">
        <v>5802</v>
      </c>
      <c r="C270" s="23">
        <v>15554</v>
      </c>
      <c r="D270" s="32" t="s">
        <v>363</v>
      </c>
      <c r="E270" s="25" t="s">
        <v>364</v>
      </c>
      <c r="F270" s="35">
        <v>4417</v>
      </c>
      <c r="G270" s="26">
        <v>11042.5</v>
      </c>
      <c r="H270" s="35">
        <v>383</v>
      </c>
      <c r="I270" s="26">
        <v>1072.3999999999999</v>
      </c>
      <c r="J270" s="35">
        <v>66</v>
      </c>
      <c r="K270" s="21">
        <v>1188</v>
      </c>
      <c r="L270" s="35">
        <v>128</v>
      </c>
      <c r="M270" s="21">
        <v>2176</v>
      </c>
      <c r="N270" s="21">
        <v>1</v>
      </c>
      <c r="O270" s="26">
        <v>1.7</v>
      </c>
      <c r="P270" s="21">
        <f t="shared" si="5"/>
        <v>4995</v>
      </c>
      <c r="Q270" s="26">
        <f t="shared" si="5"/>
        <v>15480.6</v>
      </c>
      <c r="R270" s="21">
        <v>0</v>
      </c>
      <c r="S270" s="21">
        <v>0</v>
      </c>
      <c r="T270" s="26">
        <v>4.3103448275862073</v>
      </c>
      <c r="U270" s="21" t="s">
        <v>277</v>
      </c>
      <c r="V270" s="25" t="s">
        <v>331</v>
      </c>
      <c r="W270" s="47">
        <v>4.2866941015089166</v>
      </c>
      <c r="X270" s="28">
        <v>4.2866941015089166</v>
      </c>
      <c r="Y270" s="20"/>
    </row>
    <row r="271" spans="1:25" ht="30" customHeight="1">
      <c r="A271" s="21">
        <v>262</v>
      </c>
      <c r="B271" s="31">
        <v>5804</v>
      </c>
      <c r="C271" s="23">
        <v>15554</v>
      </c>
      <c r="D271" s="32" t="s">
        <v>365</v>
      </c>
      <c r="E271" s="25" t="s">
        <v>364</v>
      </c>
      <c r="F271" s="35">
        <v>4324</v>
      </c>
      <c r="G271" s="26">
        <v>10810</v>
      </c>
      <c r="H271" s="35">
        <v>319</v>
      </c>
      <c r="I271" s="26">
        <v>893.19999999999993</v>
      </c>
      <c r="J271" s="35">
        <v>46</v>
      </c>
      <c r="K271" s="21">
        <v>828</v>
      </c>
      <c r="L271" s="35">
        <v>295</v>
      </c>
      <c r="M271" s="21">
        <v>5015</v>
      </c>
      <c r="N271" s="21">
        <v>2</v>
      </c>
      <c r="O271" s="26">
        <v>3.4</v>
      </c>
      <c r="P271" s="21">
        <f t="shared" si="5"/>
        <v>4986</v>
      </c>
      <c r="Q271" s="26">
        <f t="shared" si="5"/>
        <v>17549.600000000002</v>
      </c>
      <c r="R271" s="21">
        <v>0</v>
      </c>
      <c r="S271" s="21">
        <v>0</v>
      </c>
      <c r="T271" s="26">
        <v>4.4827586206896548</v>
      </c>
      <c r="U271" s="21" t="s">
        <v>277</v>
      </c>
      <c r="V271" s="25" t="s">
        <v>323</v>
      </c>
      <c r="W271" s="47">
        <v>4.4581618655692727</v>
      </c>
      <c r="X271" s="28">
        <v>4.4581618655692727</v>
      </c>
      <c r="Y271" s="20"/>
    </row>
    <row r="272" spans="1:25" ht="30" customHeight="1">
      <c r="A272" s="21">
        <v>263</v>
      </c>
      <c r="B272" s="31">
        <v>5805</v>
      </c>
      <c r="C272" s="23">
        <v>15554</v>
      </c>
      <c r="D272" s="32" t="s">
        <v>366</v>
      </c>
      <c r="E272" s="25" t="s">
        <v>364</v>
      </c>
      <c r="F272" s="35">
        <v>3726</v>
      </c>
      <c r="G272" s="26">
        <v>9315</v>
      </c>
      <c r="H272" s="35">
        <v>259</v>
      </c>
      <c r="I272" s="26">
        <v>725.19999999999993</v>
      </c>
      <c r="J272" s="35">
        <v>51</v>
      </c>
      <c r="K272" s="21">
        <v>918</v>
      </c>
      <c r="L272" s="35">
        <v>125</v>
      </c>
      <c r="M272" s="21">
        <v>2125</v>
      </c>
      <c r="N272" s="21"/>
      <c r="O272" s="26">
        <v>0</v>
      </c>
      <c r="P272" s="21">
        <f t="shared" si="5"/>
        <v>4161</v>
      </c>
      <c r="Q272" s="26">
        <f t="shared" si="5"/>
        <v>13083.2</v>
      </c>
      <c r="R272" s="21">
        <v>0</v>
      </c>
      <c r="S272" s="21">
        <v>0</v>
      </c>
      <c r="T272" s="26">
        <v>3.6206896551724137</v>
      </c>
      <c r="U272" s="21" t="s">
        <v>277</v>
      </c>
      <c r="V272" s="25" t="s">
        <v>323</v>
      </c>
      <c r="W272" s="47">
        <v>3.6008230452674899</v>
      </c>
      <c r="X272" s="28">
        <v>3.6008230452674899</v>
      </c>
      <c r="Y272" s="20"/>
    </row>
    <row r="273" spans="1:25" ht="30" customHeight="1">
      <c r="A273" s="21">
        <v>264</v>
      </c>
      <c r="B273" s="31">
        <v>5812</v>
      </c>
      <c r="C273" s="23">
        <v>15554</v>
      </c>
      <c r="D273" s="32" t="s">
        <v>367</v>
      </c>
      <c r="E273" s="25" t="s">
        <v>364</v>
      </c>
      <c r="F273" s="35">
        <v>4465</v>
      </c>
      <c r="G273" s="26">
        <v>11162.5</v>
      </c>
      <c r="H273" s="35">
        <v>158</v>
      </c>
      <c r="I273" s="26">
        <v>442.4</v>
      </c>
      <c r="J273" s="35">
        <v>28</v>
      </c>
      <c r="K273" s="21">
        <v>504</v>
      </c>
      <c r="L273" s="35">
        <v>88</v>
      </c>
      <c r="M273" s="21">
        <v>1496</v>
      </c>
      <c r="N273" s="21"/>
      <c r="O273" s="26">
        <v>0</v>
      </c>
      <c r="P273" s="21">
        <f t="shared" si="5"/>
        <v>4739</v>
      </c>
      <c r="Q273" s="26">
        <f t="shared" si="5"/>
        <v>13604.9</v>
      </c>
      <c r="R273" s="21">
        <v>0</v>
      </c>
      <c r="S273" s="21">
        <v>0</v>
      </c>
      <c r="T273" s="26">
        <v>4.1379310344827589</v>
      </c>
      <c r="U273" s="21" t="s">
        <v>277</v>
      </c>
      <c r="V273" s="25" t="s">
        <v>331</v>
      </c>
      <c r="W273" s="47">
        <v>4.1152263374485596</v>
      </c>
      <c r="X273" s="28">
        <v>4.1152263374485596</v>
      </c>
      <c r="Y273" s="20"/>
    </row>
    <row r="274" spans="1:25" ht="30" customHeight="1">
      <c r="A274" s="21">
        <v>265</v>
      </c>
      <c r="B274" s="31">
        <v>5813</v>
      </c>
      <c r="C274" s="23">
        <v>15554</v>
      </c>
      <c r="D274" s="32" t="s">
        <v>368</v>
      </c>
      <c r="E274" s="25" t="s">
        <v>364</v>
      </c>
      <c r="F274" s="35">
        <v>6369</v>
      </c>
      <c r="G274" s="26">
        <v>15922.5</v>
      </c>
      <c r="H274" s="35">
        <v>233</v>
      </c>
      <c r="I274" s="26">
        <v>652.4</v>
      </c>
      <c r="J274" s="35">
        <v>14</v>
      </c>
      <c r="K274" s="21">
        <v>252</v>
      </c>
      <c r="L274" s="35">
        <v>65</v>
      </c>
      <c r="M274" s="21">
        <v>1105</v>
      </c>
      <c r="N274" s="21"/>
      <c r="O274" s="26">
        <v>0</v>
      </c>
      <c r="P274" s="21">
        <f t="shared" si="5"/>
        <v>6681</v>
      </c>
      <c r="Q274" s="26">
        <f t="shared" si="5"/>
        <v>17931.900000000001</v>
      </c>
      <c r="R274" s="21">
        <v>0</v>
      </c>
      <c r="S274" s="21">
        <v>0</v>
      </c>
      <c r="T274" s="26">
        <v>3.7931034482758621</v>
      </c>
      <c r="U274" s="21" t="s">
        <v>277</v>
      </c>
      <c r="V274" s="25" t="s">
        <v>331</v>
      </c>
      <c r="W274" s="47">
        <v>3.7722908093278464</v>
      </c>
      <c r="X274" s="28">
        <v>3.7722908093278464</v>
      </c>
      <c r="Y274" s="20"/>
    </row>
    <row r="275" spans="1:25" ht="30" customHeight="1">
      <c r="A275" s="21">
        <v>266</v>
      </c>
      <c r="B275" s="31">
        <v>77505</v>
      </c>
      <c r="C275" s="23">
        <v>15532</v>
      </c>
      <c r="D275" s="32" t="s">
        <v>369</v>
      </c>
      <c r="E275" s="25" t="s">
        <v>329</v>
      </c>
      <c r="F275" s="21">
        <v>1735</v>
      </c>
      <c r="G275" s="26">
        <v>4337.5</v>
      </c>
      <c r="H275" s="21">
        <v>17</v>
      </c>
      <c r="I275" s="26">
        <v>47.599999999999994</v>
      </c>
      <c r="J275" s="21">
        <v>9</v>
      </c>
      <c r="K275" s="21">
        <v>162</v>
      </c>
      <c r="L275" s="21">
        <v>104</v>
      </c>
      <c r="M275" s="21">
        <v>1768</v>
      </c>
      <c r="N275" s="21"/>
      <c r="O275" s="26">
        <v>0</v>
      </c>
      <c r="P275" s="21">
        <f t="shared" si="5"/>
        <v>1865</v>
      </c>
      <c r="Q275" s="26">
        <f t="shared" si="5"/>
        <v>6315.1</v>
      </c>
      <c r="R275" s="21">
        <v>0</v>
      </c>
      <c r="S275" s="21">
        <v>0</v>
      </c>
      <c r="T275" s="26">
        <v>2.4137931034482758</v>
      </c>
      <c r="U275" s="21" t="s">
        <v>277</v>
      </c>
      <c r="V275" s="25" t="s">
        <v>331</v>
      </c>
      <c r="W275" s="27">
        <v>2.4005486968449929</v>
      </c>
      <c r="X275" s="28">
        <v>2.4005486968449929</v>
      </c>
      <c r="Y275" s="20"/>
    </row>
    <row r="276" spans="1:25" ht="30" customHeight="1">
      <c r="A276" s="21">
        <v>267</v>
      </c>
      <c r="B276" s="31">
        <v>111305</v>
      </c>
      <c r="C276" s="23">
        <v>15521</v>
      </c>
      <c r="D276" s="32" t="s">
        <v>370</v>
      </c>
      <c r="E276" s="25" t="s">
        <v>371</v>
      </c>
      <c r="F276" s="21">
        <v>3988</v>
      </c>
      <c r="G276" s="26">
        <v>9970</v>
      </c>
      <c r="H276" s="21">
        <v>57</v>
      </c>
      <c r="I276" s="26">
        <v>159.6</v>
      </c>
      <c r="J276" s="21">
        <v>14</v>
      </c>
      <c r="K276" s="21">
        <v>252</v>
      </c>
      <c r="L276" s="21">
        <v>106</v>
      </c>
      <c r="M276" s="21">
        <v>1802</v>
      </c>
      <c r="N276" s="21"/>
      <c r="O276" s="26">
        <v>0</v>
      </c>
      <c r="P276" s="21">
        <f t="shared" si="5"/>
        <v>4165</v>
      </c>
      <c r="Q276" s="26">
        <f t="shared" si="5"/>
        <v>12183.6</v>
      </c>
      <c r="R276" s="21">
        <v>0</v>
      </c>
      <c r="S276" s="21">
        <v>0</v>
      </c>
      <c r="T276" s="26">
        <v>3.7931034482758621</v>
      </c>
      <c r="U276" s="21" t="s">
        <v>277</v>
      </c>
      <c r="V276" s="25" t="s">
        <v>331</v>
      </c>
      <c r="W276" s="27">
        <v>3.7722908093278464</v>
      </c>
      <c r="X276" s="28">
        <v>3.7722908093278464</v>
      </c>
      <c r="Y276" s="20"/>
    </row>
    <row r="277" spans="1:25" ht="30" customHeight="1">
      <c r="A277" s="21">
        <v>268</v>
      </c>
      <c r="B277" s="31">
        <v>111301</v>
      </c>
      <c r="C277" s="23">
        <v>15531</v>
      </c>
      <c r="D277" s="32" t="s">
        <v>372</v>
      </c>
      <c r="E277" s="25" t="s">
        <v>322</v>
      </c>
      <c r="F277" s="21">
        <v>1612</v>
      </c>
      <c r="G277" s="26">
        <v>4030</v>
      </c>
      <c r="H277" s="21">
        <v>10</v>
      </c>
      <c r="I277" s="26">
        <v>28</v>
      </c>
      <c r="J277" s="21">
        <v>11</v>
      </c>
      <c r="K277" s="21">
        <v>198</v>
      </c>
      <c r="L277" s="21">
        <v>53</v>
      </c>
      <c r="M277" s="21">
        <v>901</v>
      </c>
      <c r="N277" s="21"/>
      <c r="O277" s="26">
        <v>0</v>
      </c>
      <c r="P277" s="21">
        <f t="shared" si="5"/>
        <v>1686</v>
      </c>
      <c r="Q277" s="26">
        <f t="shared" si="5"/>
        <v>5157</v>
      </c>
      <c r="R277" s="21">
        <v>0</v>
      </c>
      <c r="S277" s="21">
        <v>0</v>
      </c>
      <c r="T277" s="26">
        <v>1.3793103448275863</v>
      </c>
      <c r="U277" s="21" t="s">
        <v>277</v>
      </c>
      <c r="V277" s="25" t="s">
        <v>331</v>
      </c>
      <c r="W277" s="27">
        <v>1.3717421124828533</v>
      </c>
      <c r="X277" s="28">
        <v>1.3717421124828533</v>
      </c>
      <c r="Y277" s="20"/>
    </row>
    <row r="278" spans="1:25" ht="30" customHeight="1">
      <c r="A278" s="21">
        <v>269</v>
      </c>
      <c r="B278" s="31">
        <v>19602</v>
      </c>
      <c r="C278" s="23">
        <v>15525</v>
      </c>
      <c r="D278" s="32" t="s">
        <v>373</v>
      </c>
      <c r="E278" s="25" t="s">
        <v>374</v>
      </c>
      <c r="F278" s="21">
        <v>4350</v>
      </c>
      <c r="G278" s="26">
        <v>10875</v>
      </c>
      <c r="H278" s="21">
        <v>421</v>
      </c>
      <c r="I278" s="26">
        <v>1178.8</v>
      </c>
      <c r="J278" s="21">
        <v>33</v>
      </c>
      <c r="K278" s="21">
        <v>594</v>
      </c>
      <c r="L278" s="21">
        <v>218</v>
      </c>
      <c r="M278" s="21">
        <v>3706</v>
      </c>
      <c r="N278" s="21"/>
      <c r="O278" s="26">
        <v>0</v>
      </c>
      <c r="P278" s="21">
        <f t="shared" si="5"/>
        <v>5022</v>
      </c>
      <c r="Q278" s="26">
        <f t="shared" si="5"/>
        <v>16353.8</v>
      </c>
      <c r="R278" s="21">
        <v>0</v>
      </c>
      <c r="S278" s="21">
        <v>0</v>
      </c>
      <c r="T278" s="26">
        <v>4.8275862068965516</v>
      </c>
      <c r="U278" s="21" t="s">
        <v>277</v>
      </c>
      <c r="V278" s="25" t="s">
        <v>323</v>
      </c>
      <c r="W278" s="27">
        <v>4.8010973936899859</v>
      </c>
      <c r="X278" s="28">
        <v>4.8010973936899859</v>
      </c>
      <c r="Y278" s="20"/>
    </row>
    <row r="279" spans="1:25" ht="30" customHeight="1">
      <c r="A279" s="21">
        <v>270</v>
      </c>
      <c r="B279" s="31">
        <v>19603</v>
      </c>
      <c r="C279" s="23">
        <v>15525</v>
      </c>
      <c r="D279" s="32" t="s">
        <v>375</v>
      </c>
      <c r="E279" s="25" t="s">
        <v>374</v>
      </c>
      <c r="F279" s="21">
        <v>3148</v>
      </c>
      <c r="G279" s="26">
        <v>7870</v>
      </c>
      <c r="H279" s="21">
        <v>127</v>
      </c>
      <c r="I279" s="26">
        <v>355.59999999999997</v>
      </c>
      <c r="J279" s="21">
        <v>26</v>
      </c>
      <c r="K279" s="21">
        <v>468</v>
      </c>
      <c r="L279" s="21">
        <v>192</v>
      </c>
      <c r="M279" s="21">
        <v>3264</v>
      </c>
      <c r="N279" s="21">
        <v>4</v>
      </c>
      <c r="O279" s="26">
        <v>6.8</v>
      </c>
      <c r="P279" s="21">
        <f t="shared" si="5"/>
        <v>3497</v>
      </c>
      <c r="Q279" s="26">
        <f t="shared" si="5"/>
        <v>11964.4</v>
      </c>
      <c r="R279" s="21">
        <v>0</v>
      </c>
      <c r="S279" s="21">
        <v>0</v>
      </c>
      <c r="T279" s="26">
        <v>4.1379310344827589</v>
      </c>
      <c r="U279" s="21" t="s">
        <v>277</v>
      </c>
      <c r="V279" s="25" t="s">
        <v>323</v>
      </c>
      <c r="W279" s="27">
        <v>4.1152263374485596</v>
      </c>
      <c r="X279" s="28">
        <v>4.1152263374485596</v>
      </c>
      <c r="Y279" s="20"/>
    </row>
    <row r="280" spans="1:25" ht="30" customHeight="1">
      <c r="A280" s="21">
        <v>271</v>
      </c>
      <c r="B280" s="31">
        <v>19604</v>
      </c>
      <c r="C280" s="23">
        <v>15525</v>
      </c>
      <c r="D280" s="32" t="s">
        <v>376</v>
      </c>
      <c r="E280" s="25" t="s">
        <v>374</v>
      </c>
      <c r="F280" s="21">
        <v>6582</v>
      </c>
      <c r="G280" s="26">
        <v>16455</v>
      </c>
      <c r="H280" s="21">
        <v>540</v>
      </c>
      <c r="I280" s="26">
        <v>1512</v>
      </c>
      <c r="J280" s="21">
        <v>59</v>
      </c>
      <c r="K280" s="21">
        <v>1062</v>
      </c>
      <c r="L280" s="21">
        <v>168</v>
      </c>
      <c r="M280" s="21">
        <v>2856</v>
      </c>
      <c r="N280" s="21">
        <v>2</v>
      </c>
      <c r="O280" s="26">
        <v>3.4</v>
      </c>
      <c r="P280" s="21">
        <f t="shared" si="5"/>
        <v>7351</v>
      </c>
      <c r="Q280" s="26">
        <f t="shared" si="5"/>
        <v>21888.400000000001</v>
      </c>
      <c r="R280" s="21">
        <v>0</v>
      </c>
      <c r="S280" s="21">
        <v>0</v>
      </c>
      <c r="T280" s="26">
        <v>5.5172413793103452</v>
      </c>
      <c r="U280" s="21" t="s">
        <v>277</v>
      </c>
      <c r="V280" s="25" t="s">
        <v>323</v>
      </c>
      <c r="W280" s="27">
        <v>5.4869684499314131</v>
      </c>
      <c r="X280" s="28">
        <v>5.4869684499314131</v>
      </c>
      <c r="Y280" s="20"/>
    </row>
    <row r="281" spans="1:25" ht="30" customHeight="1">
      <c r="A281" s="21">
        <v>272</v>
      </c>
      <c r="B281" s="31">
        <v>19605</v>
      </c>
      <c r="C281" s="23">
        <v>15525</v>
      </c>
      <c r="D281" s="32" t="s">
        <v>377</v>
      </c>
      <c r="E281" s="25" t="s">
        <v>374</v>
      </c>
      <c r="F281" s="21">
        <v>2911</v>
      </c>
      <c r="G281" s="26">
        <v>7277.5</v>
      </c>
      <c r="H281" s="21">
        <v>114</v>
      </c>
      <c r="I281" s="26">
        <v>319.2</v>
      </c>
      <c r="J281" s="21">
        <v>31</v>
      </c>
      <c r="K281" s="21">
        <v>558</v>
      </c>
      <c r="L281" s="21">
        <v>245</v>
      </c>
      <c r="M281" s="21">
        <v>4165</v>
      </c>
      <c r="N281" s="21"/>
      <c r="O281" s="26">
        <v>0</v>
      </c>
      <c r="P281" s="21">
        <f t="shared" si="5"/>
        <v>3301</v>
      </c>
      <c r="Q281" s="26">
        <f t="shared" si="5"/>
        <v>12319.7</v>
      </c>
      <c r="R281" s="21">
        <v>0</v>
      </c>
      <c r="S281" s="21">
        <v>0</v>
      </c>
      <c r="T281" s="26">
        <v>5.8620689655172411</v>
      </c>
      <c r="U281" s="21" t="s">
        <v>277</v>
      </c>
      <c r="V281" s="25" t="s">
        <v>323</v>
      </c>
      <c r="W281" s="27">
        <v>5.8299039780521262</v>
      </c>
      <c r="X281" s="28">
        <v>5.8299039780521262</v>
      </c>
      <c r="Y281" s="20"/>
    </row>
    <row r="282" spans="1:25" ht="30" customHeight="1">
      <c r="A282" s="21">
        <v>273</v>
      </c>
      <c r="B282" s="31">
        <v>19606</v>
      </c>
      <c r="C282" s="23">
        <v>15525</v>
      </c>
      <c r="D282" s="32" t="s">
        <v>378</v>
      </c>
      <c r="E282" s="25" t="s">
        <v>374</v>
      </c>
      <c r="F282" s="21">
        <v>5948</v>
      </c>
      <c r="G282" s="26">
        <v>14870</v>
      </c>
      <c r="H282" s="21">
        <v>118</v>
      </c>
      <c r="I282" s="26">
        <v>330.4</v>
      </c>
      <c r="J282" s="21">
        <v>27</v>
      </c>
      <c r="K282" s="21">
        <v>486</v>
      </c>
      <c r="L282" s="21">
        <v>259</v>
      </c>
      <c r="M282" s="21">
        <v>4403</v>
      </c>
      <c r="N282" s="21"/>
      <c r="O282" s="26">
        <v>0</v>
      </c>
      <c r="P282" s="21">
        <f t="shared" si="5"/>
        <v>6352</v>
      </c>
      <c r="Q282" s="26">
        <f t="shared" si="5"/>
        <v>20089.400000000001</v>
      </c>
      <c r="R282" s="21">
        <v>0</v>
      </c>
      <c r="S282" s="21">
        <v>0</v>
      </c>
      <c r="T282" s="26">
        <v>5.8620689655172411</v>
      </c>
      <c r="U282" s="21" t="s">
        <v>277</v>
      </c>
      <c r="V282" s="25" t="s">
        <v>323</v>
      </c>
      <c r="W282" s="27">
        <v>5.8299039780521262</v>
      </c>
      <c r="X282" s="28">
        <v>5.8299039780521262</v>
      </c>
      <c r="Y282" s="20"/>
    </row>
    <row r="283" spans="1:25" ht="30" customHeight="1">
      <c r="A283" s="21">
        <v>274</v>
      </c>
      <c r="B283" s="31">
        <v>15402</v>
      </c>
      <c r="C283" s="23">
        <v>15521</v>
      </c>
      <c r="D283" s="46" t="s">
        <v>379</v>
      </c>
      <c r="E283" s="25" t="s">
        <v>371</v>
      </c>
      <c r="F283" s="21">
        <v>4511</v>
      </c>
      <c r="G283" s="26">
        <v>11277.5</v>
      </c>
      <c r="H283" s="21">
        <v>192</v>
      </c>
      <c r="I283" s="26">
        <v>537.59999999999991</v>
      </c>
      <c r="J283" s="21">
        <v>90</v>
      </c>
      <c r="K283" s="21">
        <v>1620</v>
      </c>
      <c r="L283" s="21">
        <v>169</v>
      </c>
      <c r="M283" s="21">
        <v>2873</v>
      </c>
      <c r="N283" s="21">
        <v>3</v>
      </c>
      <c r="O283" s="26">
        <v>5.0999999999999996</v>
      </c>
      <c r="P283" s="21">
        <f t="shared" si="5"/>
        <v>4965</v>
      </c>
      <c r="Q283" s="26">
        <f t="shared" si="5"/>
        <v>16313.2</v>
      </c>
      <c r="R283" s="21">
        <v>0</v>
      </c>
      <c r="S283" s="21">
        <v>0</v>
      </c>
      <c r="T283" s="26">
        <v>5.1724137931034484</v>
      </c>
      <c r="U283" s="21" t="s">
        <v>277</v>
      </c>
      <c r="V283" s="25" t="s">
        <v>323</v>
      </c>
      <c r="W283" s="27">
        <v>5.1440329218106999</v>
      </c>
      <c r="X283" s="28">
        <v>5.1440329218106999</v>
      </c>
      <c r="Y283" s="20"/>
    </row>
    <row r="284" spans="1:25" ht="30" customHeight="1">
      <c r="A284" s="21">
        <v>275</v>
      </c>
      <c r="B284" s="31">
        <v>15403</v>
      </c>
      <c r="C284" s="23">
        <v>15521</v>
      </c>
      <c r="D284" s="46" t="s">
        <v>380</v>
      </c>
      <c r="E284" s="25" t="s">
        <v>371</v>
      </c>
      <c r="F284" s="21">
        <v>3030</v>
      </c>
      <c r="G284" s="26">
        <v>7575</v>
      </c>
      <c r="H284" s="21">
        <v>99</v>
      </c>
      <c r="I284" s="26">
        <v>277.2</v>
      </c>
      <c r="J284" s="21">
        <v>26</v>
      </c>
      <c r="K284" s="21">
        <v>468</v>
      </c>
      <c r="L284" s="21">
        <v>158</v>
      </c>
      <c r="M284" s="21">
        <v>2686</v>
      </c>
      <c r="N284" s="21"/>
      <c r="O284" s="26">
        <v>0</v>
      </c>
      <c r="P284" s="21">
        <f t="shared" si="5"/>
        <v>3313</v>
      </c>
      <c r="Q284" s="26">
        <f t="shared" si="5"/>
        <v>11006.2</v>
      </c>
      <c r="R284" s="21">
        <v>0</v>
      </c>
      <c r="S284" s="21">
        <v>0</v>
      </c>
      <c r="T284" s="26">
        <v>3.4482758620689653</v>
      </c>
      <c r="U284" s="21" t="s">
        <v>277</v>
      </c>
      <c r="V284" s="25" t="s">
        <v>323</v>
      </c>
      <c r="W284" s="27">
        <v>3.4293552812071328</v>
      </c>
      <c r="X284" s="28">
        <v>3.4293552812071328</v>
      </c>
      <c r="Y284" s="20"/>
    </row>
    <row r="285" spans="1:25" ht="30" customHeight="1">
      <c r="A285" s="21">
        <v>276</v>
      </c>
      <c r="B285" s="31">
        <v>15404</v>
      </c>
      <c r="C285" s="23">
        <v>15521</v>
      </c>
      <c r="D285" s="46" t="s">
        <v>381</v>
      </c>
      <c r="E285" s="25" t="s">
        <v>371</v>
      </c>
      <c r="F285" s="21">
        <v>4046</v>
      </c>
      <c r="G285" s="26">
        <v>10115</v>
      </c>
      <c r="H285" s="21">
        <v>138</v>
      </c>
      <c r="I285" s="26">
        <v>386.4</v>
      </c>
      <c r="J285" s="21">
        <v>41</v>
      </c>
      <c r="K285" s="21">
        <v>738</v>
      </c>
      <c r="L285" s="21">
        <v>227</v>
      </c>
      <c r="M285" s="21">
        <v>3859</v>
      </c>
      <c r="N285" s="21">
        <v>1</v>
      </c>
      <c r="O285" s="26">
        <v>1.7</v>
      </c>
      <c r="P285" s="21">
        <f t="shared" si="5"/>
        <v>4453</v>
      </c>
      <c r="Q285" s="26">
        <f t="shared" si="5"/>
        <v>15100.1</v>
      </c>
      <c r="R285" s="21">
        <v>0</v>
      </c>
      <c r="S285" s="21">
        <v>0</v>
      </c>
      <c r="T285" s="26">
        <v>5</v>
      </c>
      <c r="U285" s="21" t="s">
        <v>277</v>
      </c>
      <c r="V285" s="25" t="s">
        <v>323</v>
      </c>
      <c r="W285" s="27">
        <v>4.9725651577503429</v>
      </c>
      <c r="X285" s="28">
        <v>4.9725651577503429</v>
      </c>
      <c r="Y285" s="20"/>
    </row>
    <row r="286" spans="1:25" ht="30" customHeight="1">
      <c r="A286" s="21">
        <v>277</v>
      </c>
      <c r="B286" s="31">
        <v>15407</v>
      </c>
      <c r="C286" s="23">
        <v>15521</v>
      </c>
      <c r="D286" s="46" t="s">
        <v>246</v>
      </c>
      <c r="E286" s="25" t="s">
        <v>371</v>
      </c>
      <c r="F286" s="21">
        <v>4662</v>
      </c>
      <c r="G286" s="26">
        <v>11655</v>
      </c>
      <c r="H286" s="21">
        <v>158</v>
      </c>
      <c r="I286" s="26">
        <v>442.4</v>
      </c>
      <c r="J286" s="21">
        <v>56</v>
      </c>
      <c r="K286" s="21">
        <v>1008</v>
      </c>
      <c r="L286" s="21">
        <v>341</v>
      </c>
      <c r="M286" s="21">
        <v>5797</v>
      </c>
      <c r="N286" s="21"/>
      <c r="O286" s="26">
        <v>0</v>
      </c>
      <c r="P286" s="21">
        <f t="shared" si="5"/>
        <v>5217</v>
      </c>
      <c r="Q286" s="26">
        <f t="shared" si="5"/>
        <v>18902.400000000001</v>
      </c>
      <c r="R286" s="21">
        <v>0</v>
      </c>
      <c r="S286" s="21">
        <v>0</v>
      </c>
      <c r="T286" s="26">
        <v>5.8620689655172411</v>
      </c>
      <c r="U286" s="21" t="s">
        <v>277</v>
      </c>
      <c r="V286" s="25" t="s">
        <v>331</v>
      </c>
      <c r="W286" s="27">
        <v>5.8299039780521262</v>
      </c>
      <c r="X286" s="28">
        <v>5.8299039780521262</v>
      </c>
      <c r="Y286" s="20"/>
    </row>
    <row r="287" spans="1:25" ht="30" customHeight="1">
      <c r="A287" s="21">
        <v>278</v>
      </c>
      <c r="B287" s="31">
        <v>15413</v>
      </c>
      <c r="C287" s="23">
        <v>15521</v>
      </c>
      <c r="D287" s="46" t="s">
        <v>382</v>
      </c>
      <c r="E287" s="25" t="s">
        <v>371</v>
      </c>
      <c r="F287" s="21">
        <v>2860</v>
      </c>
      <c r="G287" s="26">
        <v>7150</v>
      </c>
      <c r="H287" s="21">
        <v>45</v>
      </c>
      <c r="I287" s="26">
        <v>125.99999999999999</v>
      </c>
      <c r="J287" s="21">
        <v>8</v>
      </c>
      <c r="K287" s="21">
        <v>144</v>
      </c>
      <c r="L287" s="21">
        <v>211</v>
      </c>
      <c r="M287" s="21">
        <v>3587</v>
      </c>
      <c r="N287" s="21"/>
      <c r="O287" s="26">
        <v>0</v>
      </c>
      <c r="P287" s="21">
        <f t="shared" si="5"/>
        <v>3124</v>
      </c>
      <c r="Q287" s="26">
        <f t="shared" si="5"/>
        <v>11007</v>
      </c>
      <c r="R287" s="21">
        <v>0</v>
      </c>
      <c r="S287" s="21">
        <v>0</v>
      </c>
      <c r="T287" s="26">
        <v>4.4827586206896548</v>
      </c>
      <c r="U287" s="21" t="s">
        <v>277</v>
      </c>
      <c r="V287" s="25" t="s">
        <v>323</v>
      </c>
      <c r="W287" s="27">
        <v>4.4581618655692727</v>
      </c>
      <c r="X287" s="28">
        <v>4.4581618655692727</v>
      </c>
      <c r="Y287" s="20"/>
    </row>
    <row r="288" spans="1:25" ht="30" customHeight="1">
      <c r="A288" s="21">
        <v>279</v>
      </c>
      <c r="B288" s="31">
        <v>15415</v>
      </c>
      <c r="C288" s="23">
        <v>15521</v>
      </c>
      <c r="D288" s="46" t="s">
        <v>383</v>
      </c>
      <c r="E288" s="25" t="s">
        <v>371</v>
      </c>
      <c r="F288" s="21">
        <v>5841</v>
      </c>
      <c r="G288" s="26">
        <v>14602.5</v>
      </c>
      <c r="H288" s="21">
        <v>326</v>
      </c>
      <c r="I288" s="26">
        <v>912.8</v>
      </c>
      <c r="J288" s="21">
        <v>27</v>
      </c>
      <c r="K288" s="21">
        <v>486</v>
      </c>
      <c r="L288" s="21">
        <v>201</v>
      </c>
      <c r="M288" s="21">
        <v>3417</v>
      </c>
      <c r="N288" s="21"/>
      <c r="O288" s="26">
        <v>0</v>
      </c>
      <c r="P288" s="21">
        <f t="shared" si="5"/>
        <v>6395</v>
      </c>
      <c r="Q288" s="26">
        <f t="shared" si="5"/>
        <v>19418.3</v>
      </c>
      <c r="R288" s="21">
        <v>0</v>
      </c>
      <c r="S288" s="21">
        <v>0</v>
      </c>
      <c r="T288" s="26">
        <v>5.3448275862068968</v>
      </c>
      <c r="U288" s="21" t="s">
        <v>277</v>
      </c>
      <c r="V288" s="25" t="s">
        <v>323</v>
      </c>
      <c r="W288" s="27">
        <v>5.3155006858710561</v>
      </c>
      <c r="X288" s="28">
        <v>5.3155006858710561</v>
      </c>
      <c r="Y288" s="20"/>
    </row>
    <row r="289" spans="1:25" ht="30" customHeight="1">
      <c r="A289" s="21">
        <v>280</v>
      </c>
      <c r="B289" s="31">
        <v>15405</v>
      </c>
      <c r="C289" s="23">
        <v>15522</v>
      </c>
      <c r="D289" s="46" t="s">
        <v>384</v>
      </c>
      <c r="E289" s="25" t="s">
        <v>385</v>
      </c>
      <c r="F289" s="21">
        <v>4024</v>
      </c>
      <c r="G289" s="26">
        <v>10060</v>
      </c>
      <c r="H289" s="21">
        <v>133</v>
      </c>
      <c r="I289" s="26">
        <v>372.4</v>
      </c>
      <c r="J289" s="21">
        <v>41</v>
      </c>
      <c r="K289" s="21">
        <v>738</v>
      </c>
      <c r="L289" s="21">
        <v>224</v>
      </c>
      <c r="M289" s="21">
        <v>3808</v>
      </c>
      <c r="N289" s="21"/>
      <c r="O289" s="26">
        <v>0</v>
      </c>
      <c r="P289" s="21">
        <f t="shared" si="5"/>
        <v>4422</v>
      </c>
      <c r="Q289" s="26">
        <f t="shared" si="5"/>
        <v>14978.4</v>
      </c>
      <c r="R289" s="21">
        <v>0</v>
      </c>
      <c r="S289" s="21">
        <v>0</v>
      </c>
      <c r="T289" s="26">
        <v>5.3448275862068968</v>
      </c>
      <c r="U289" s="21" t="s">
        <v>277</v>
      </c>
      <c r="V289" s="25" t="s">
        <v>323</v>
      </c>
      <c r="W289" s="27">
        <v>5.3155006858710561</v>
      </c>
      <c r="X289" s="28">
        <v>5.3155006858710561</v>
      </c>
      <c r="Y289" s="20"/>
    </row>
    <row r="290" spans="1:25" ht="30" customHeight="1">
      <c r="A290" s="21">
        <v>281</v>
      </c>
      <c r="B290" s="31">
        <v>15408</v>
      </c>
      <c r="C290" s="23">
        <v>15522</v>
      </c>
      <c r="D290" s="46" t="s">
        <v>386</v>
      </c>
      <c r="E290" s="25" t="s">
        <v>385</v>
      </c>
      <c r="F290" s="21">
        <v>2403</v>
      </c>
      <c r="G290" s="26">
        <v>6007.5</v>
      </c>
      <c r="H290" s="21">
        <v>449</v>
      </c>
      <c r="I290" s="26">
        <v>1257.1999999999998</v>
      </c>
      <c r="J290" s="21">
        <v>49</v>
      </c>
      <c r="K290" s="21">
        <v>882</v>
      </c>
      <c r="L290" s="21">
        <v>31</v>
      </c>
      <c r="M290" s="21">
        <v>527</v>
      </c>
      <c r="N290" s="21">
        <v>1</v>
      </c>
      <c r="O290" s="26">
        <v>1.7</v>
      </c>
      <c r="P290" s="21">
        <f t="shared" si="5"/>
        <v>2933</v>
      </c>
      <c r="Q290" s="26">
        <f t="shared" si="5"/>
        <v>8675.4000000000015</v>
      </c>
      <c r="R290" s="21">
        <v>0</v>
      </c>
      <c r="S290" s="21">
        <v>0</v>
      </c>
      <c r="T290" s="26">
        <v>3.103448275862069</v>
      </c>
      <c r="U290" s="21" t="s">
        <v>277</v>
      </c>
      <c r="V290" s="25" t="s">
        <v>323</v>
      </c>
      <c r="W290" s="27">
        <v>3.0864197530864197</v>
      </c>
      <c r="X290" s="28">
        <v>3.0864197530864197</v>
      </c>
      <c r="Y290" s="20"/>
    </row>
    <row r="291" spans="1:25" ht="30" customHeight="1">
      <c r="A291" s="21">
        <v>282</v>
      </c>
      <c r="B291" s="31">
        <v>15409</v>
      </c>
      <c r="C291" s="23">
        <v>15522</v>
      </c>
      <c r="D291" s="46" t="s">
        <v>387</v>
      </c>
      <c r="E291" s="25" t="s">
        <v>385</v>
      </c>
      <c r="F291" s="21">
        <v>4154</v>
      </c>
      <c r="G291" s="26">
        <v>10385</v>
      </c>
      <c r="H291" s="21">
        <v>339</v>
      </c>
      <c r="I291" s="26">
        <v>949.19999999999993</v>
      </c>
      <c r="J291" s="21">
        <v>54</v>
      </c>
      <c r="K291" s="21">
        <v>972</v>
      </c>
      <c r="L291" s="21">
        <v>195</v>
      </c>
      <c r="M291" s="21">
        <v>3315</v>
      </c>
      <c r="N291" s="21"/>
      <c r="O291" s="26">
        <v>0</v>
      </c>
      <c r="P291" s="21">
        <f t="shared" si="5"/>
        <v>4742</v>
      </c>
      <c r="Q291" s="26">
        <f t="shared" si="5"/>
        <v>15621.2</v>
      </c>
      <c r="R291" s="21">
        <v>0</v>
      </c>
      <c r="S291" s="21">
        <v>0</v>
      </c>
      <c r="T291" s="26">
        <v>4.4827586206896548</v>
      </c>
      <c r="U291" s="21" t="s">
        <v>277</v>
      </c>
      <c r="V291" s="25" t="s">
        <v>323</v>
      </c>
      <c r="W291" s="27">
        <v>4.4581618655692727</v>
      </c>
      <c r="X291" s="28">
        <v>4.4581618655692727</v>
      </c>
      <c r="Y291" s="20"/>
    </row>
    <row r="292" spans="1:25" ht="30" customHeight="1">
      <c r="A292" s="21">
        <v>283</v>
      </c>
      <c r="B292" s="31">
        <v>15412</v>
      </c>
      <c r="C292" s="23">
        <v>15522</v>
      </c>
      <c r="D292" s="46" t="s">
        <v>388</v>
      </c>
      <c r="E292" s="25" t="s">
        <v>385</v>
      </c>
      <c r="F292" s="21">
        <v>2200</v>
      </c>
      <c r="G292" s="26">
        <v>5500</v>
      </c>
      <c r="H292" s="21">
        <v>43</v>
      </c>
      <c r="I292" s="26">
        <v>120.39999999999999</v>
      </c>
      <c r="J292" s="21">
        <v>9</v>
      </c>
      <c r="K292" s="21">
        <v>162</v>
      </c>
      <c r="L292" s="21">
        <v>195</v>
      </c>
      <c r="M292" s="21">
        <v>3315</v>
      </c>
      <c r="N292" s="21"/>
      <c r="O292" s="26">
        <v>0</v>
      </c>
      <c r="P292" s="21">
        <f t="shared" si="5"/>
        <v>2447</v>
      </c>
      <c r="Q292" s="26">
        <f t="shared" si="5"/>
        <v>9097.4</v>
      </c>
      <c r="R292" s="21">
        <v>0</v>
      </c>
      <c r="S292" s="21">
        <v>0</v>
      </c>
      <c r="T292" s="26">
        <v>3.4482758620689653</v>
      </c>
      <c r="U292" s="21" t="s">
        <v>277</v>
      </c>
      <c r="V292" s="25" t="s">
        <v>323</v>
      </c>
      <c r="W292" s="27">
        <v>3.4293552812071328</v>
      </c>
      <c r="X292" s="28">
        <v>3.4293552812071328</v>
      </c>
      <c r="Y292" s="20"/>
    </row>
    <row r="293" spans="1:25" ht="30" customHeight="1">
      <c r="A293" s="21">
        <v>284</v>
      </c>
      <c r="B293" s="31">
        <v>15417</v>
      </c>
      <c r="C293" s="23">
        <v>15522</v>
      </c>
      <c r="D293" s="46" t="s">
        <v>389</v>
      </c>
      <c r="E293" s="25" t="s">
        <v>385</v>
      </c>
      <c r="F293" s="21">
        <v>2948</v>
      </c>
      <c r="G293" s="26">
        <v>7370</v>
      </c>
      <c r="H293" s="21">
        <v>50</v>
      </c>
      <c r="I293" s="26">
        <v>140</v>
      </c>
      <c r="J293" s="21">
        <v>12</v>
      </c>
      <c r="K293" s="21">
        <v>216</v>
      </c>
      <c r="L293" s="21">
        <v>142</v>
      </c>
      <c r="M293" s="21">
        <v>2414</v>
      </c>
      <c r="N293" s="21"/>
      <c r="O293" s="26">
        <v>0</v>
      </c>
      <c r="P293" s="21">
        <f t="shared" si="5"/>
        <v>3152</v>
      </c>
      <c r="Q293" s="26">
        <f t="shared" si="5"/>
        <v>10140</v>
      </c>
      <c r="R293" s="21">
        <v>0</v>
      </c>
      <c r="S293" s="21">
        <v>0</v>
      </c>
      <c r="T293" s="26">
        <v>2.9310344827586206</v>
      </c>
      <c r="U293" s="21" t="s">
        <v>277</v>
      </c>
      <c r="V293" s="25" t="s">
        <v>323</v>
      </c>
      <c r="W293" s="27">
        <v>2.9149519890260631</v>
      </c>
      <c r="X293" s="28">
        <v>2.9149519890260631</v>
      </c>
      <c r="Y293" s="20"/>
    </row>
    <row r="294" spans="1:25" ht="30" customHeight="1">
      <c r="A294" s="21">
        <v>285</v>
      </c>
      <c r="B294" s="31">
        <v>15418</v>
      </c>
      <c r="C294" s="23">
        <v>15522</v>
      </c>
      <c r="D294" s="46" t="s">
        <v>390</v>
      </c>
      <c r="E294" s="25" t="s">
        <v>385</v>
      </c>
      <c r="F294" s="21">
        <v>2720</v>
      </c>
      <c r="G294" s="26">
        <v>6800</v>
      </c>
      <c r="H294" s="21">
        <v>54</v>
      </c>
      <c r="I294" s="26">
        <v>151.19999999999999</v>
      </c>
      <c r="J294" s="21">
        <v>25</v>
      </c>
      <c r="K294" s="21">
        <v>450</v>
      </c>
      <c r="L294" s="21">
        <v>112</v>
      </c>
      <c r="M294" s="21">
        <v>1904</v>
      </c>
      <c r="N294" s="21"/>
      <c r="O294" s="26">
        <v>0</v>
      </c>
      <c r="P294" s="21">
        <f t="shared" si="5"/>
        <v>2911</v>
      </c>
      <c r="Q294" s="26">
        <f t="shared" si="5"/>
        <v>9305.2000000000007</v>
      </c>
      <c r="R294" s="21">
        <v>0</v>
      </c>
      <c r="S294" s="21">
        <v>0</v>
      </c>
      <c r="T294" s="26">
        <v>3.103448275862069</v>
      </c>
      <c r="U294" s="21" t="s">
        <v>277</v>
      </c>
      <c r="V294" s="25" t="s">
        <v>331</v>
      </c>
      <c r="W294" s="27">
        <v>3.0864197530864197</v>
      </c>
      <c r="X294" s="28">
        <v>3.0864197530864197</v>
      </c>
      <c r="Y294" s="20"/>
    </row>
    <row r="295" spans="1:25" ht="30" customHeight="1">
      <c r="A295" s="21">
        <v>286</v>
      </c>
      <c r="B295" s="31">
        <v>15406</v>
      </c>
      <c r="C295" s="23">
        <v>15525</v>
      </c>
      <c r="D295" s="46" t="s">
        <v>321</v>
      </c>
      <c r="E295" s="25" t="s">
        <v>374</v>
      </c>
      <c r="F295" s="21">
        <v>9756</v>
      </c>
      <c r="G295" s="26">
        <v>24390</v>
      </c>
      <c r="H295" s="21">
        <v>753</v>
      </c>
      <c r="I295" s="26">
        <v>2108.4</v>
      </c>
      <c r="J295" s="21">
        <v>104</v>
      </c>
      <c r="K295" s="21">
        <v>1872</v>
      </c>
      <c r="L295" s="21">
        <v>71</v>
      </c>
      <c r="M295" s="21">
        <v>1207</v>
      </c>
      <c r="N295" s="21">
        <v>17</v>
      </c>
      <c r="O295" s="26">
        <v>28.9</v>
      </c>
      <c r="P295" s="21">
        <f t="shared" si="5"/>
        <v>10701</v>
      </c>
      <c r="Q295" s="26">
        <f t="shared" si="5"/>
        <v>29606.300000000003</v>
      </c>
      <c r="R295" s="21">
        <v>0</v>
      </c>
      <c r="S295" s="21">
        <v>0</v>
      </c>
      <c r="T295" s="26">
        <v>5.3448275862068968</v>
      </c>
      <c r="U295" s="21" t="s">
        <v>277</v>
      </c>
      <c r="V295" s="25" t="s">
        <v>323</v>
      </c>
      <c r="W295" s="27">
        <v>5.3155006858710561</v>
      </c>
      <c r="X295" s="28">
        <v>5.3155006858710561</v>
      </c>
      <c r="Y295" s="20"/>
    </row>
    <row r="296" spans="1:25" ht="30" customHeight="1">
      <c r="A296" s="21">
        <v>287</v>
      </c>
      <c r="B296" s="31">
        <v>16602</v>
      </c>
      <c r="C296" s="23">
        <v>15516</v>
      </c>
      <c r="D296" s="32" t="s">
        <v>391</v>
      </c>
      <c r="E296" s="25" t="s">
        <v>392</v>
      </c>
      <c r="F296" s="21">
        <v>9779</v>
      </c>
      <c r="G296" s="26">
        <v>24447.5</v>
      </c>
      <c r="H296" s="21">
        <v>428</v>
      </c>
      <c r="I296" s="26">
        <v>1198.3999999999999</v>
      </c>
      <c r="J296" s="21">
        <v>70</v>
      </c>
      <c r="K296" s="21">
        <v>1260</v>
      </c>
      <c r="L296" s="21">
        <v>50</v>
      </c>
      <c r="M296" s="21">
        <v>850</v>
      </c>
      <c r="N296" s="21"/>
      <c r="O296" s="26">
        <v>0</v>
      </c>
      <c r="P296" s="21">
        <f t="shared" si="5"/>
        <v>10327</v>
      </c>
      <c r="Q296" s="26">
        <f t="shared" si="5"/>
        <v>27755.9</v>
      </c>
      <c r="R296" s="21">
        <v>0</v>
      </c>
      <c r="S296" s="21">
        <v>0</v>
      </c>
      <c r="T296" s="26">
        <v>3.6206896551724137</v>
      </c>
      <c r="U296" s="21" t="s">
        <v>277</v>
      </c>
      <c r="V296" s="25" t="s">
        <v>323</v>
      </c>
      <c r="W296" s="27">
        <v>3.6008230452674899</v>
      </c>
      <c r="X296" s="28">
        <v>3.6008230452674899</v>
      </c>
      <c r="Y296" s="20"/>
    </row>
    <row r="297" spans="1:25" ht="30" customHeight="1">
      <c r="A297" s="21">
        <v>288</v>
      </c>
      <c r="B297" s="31">
        <v>16603</v>
      </c>
      <c r="C297" s="23">
        <v>15516</v>
      </c>
      <c r="D297" s="32" t="s">
        <v>393</v>
      </c>
      <c r="E297" s="25" t="s">
        <v>392</v>
      </c>
      <c r="F297" s="21">
        <v>7273</v>
      </c>
      <c r="G297" s="26">
        <v>18182.5</v>
      </c>
      <c r="H297" s="21">
        <v>319</v>
      </c>
      <c r="I297" s="26">
        <v>893.19999999999993</v>
      </c>
      <c r="J297" s="21">
        <v>35</v>
      </c>
      <c r="K297" s="21">
        <v>630</v>
      </c>
      <c r="L297" s="21">
        <v>81</v>
      </c>
      <c r="M297" s="21">
        <v>1377</v>
      </c>
      <c r="N297" s="21">
        <v>3</v>
      </c>
      <c r="O297" s="26">
        <v>5.0999999999999996</v>
      </c>
      <c r="P297" s="21">
        <f t="shared" si="5"/>
        <v>7711</v>
      </c>
      <c r="Q297" s="26">
        <f t="shared" si="5"/>
        <v>21087.8</v>
      </c>
      <c r="R297" s="21">
        <v>0</v>
      </c>
      <c r="S297" s="21">
        <v>0</v>
      </c>
      <c r="T297" s="26">
        <v>3.7931034482758621</v>
      </c>
      <c r="U297" s="21" t="s">
        <v>277</v>
      </c>
      <c r="V297" s="25" t="s">
        <v>323</v>
      </c>
      <c r="W297" s="27">
        <v>3.7722908093278464</v>
      </c>
      <c r="X297" s="28">
        <v>3.7722908093278464</v>
      </c>
      <c r="Y297" s="20"/>
    </row>
    <row r="298" spans="1:25" ht="30" customHeight="1">
      <c r="A298" s="21">
        <v>289</v>
      </c>
      <c r="B298" s="31">
        <v>16609</v>
      </c>
      <c r="C298" s="23">
        <v>15516</v>
      </c>
      <c r="D298" s="32" t="s">
        <v>394</v>
      </c>
      <c r="E298" s="25" t="s">
        <v>392</v>
      </c>
      <c r="F298" s="21">
        <v>5882</v>
      </c>
      <c r="G298" s="26">
        <v>14705</v>
      </c>
      <c r="H298" s="21">
        <v>232</v>
      </c>
      <c r="I298" s="26">
        <v>649.59999999999991</v>
      </c>
      <c r="J298" s="21">
        <v>17</v>
      </c>
      <c r="K298" s="21">
        <v>306</v>
      </c>
      <c r="L298" s="21">
        <v>17</v>
      </c>
      <c r="M298" s="21">
        <v>289</v>
      </c>
      <c r="N298" s="21"/>
      <c r="O298" s="26">
        <v>0</v>
      </c>
      <c r="P298" s="21">
        <f t="shared" si="5"/>
        <v>6148</v>
      </c>
      <c r="Q298" s="26">
        <f t="shared" si="5"/>
        <v>15949.6</v>
      </c>
      <c r="R298" s="21">
        <v>0</v>
      </c>
      <c r="S298" s="21">
        <v>0</v>
      </c>
      <c r="T298" s="26">
        <v>1.896551724137931</v>
      </c>
      <c r="U298" s="21" t="s">
        <v>277</v>
      </c>
      <c r="V298" s="25" t="s">
        <v>331</v>
      </c>
      <c r="W298" s="27">
        <v>1.8861454046639232</v>
      </c>
      <c r="X298" s="28">
        <v>1.8861454046639232</v>
      </c>
      <c r="Y298" s="20"/>
    </row>
    <row r="299" spans="1:25" ht="30" customHeight="1">
      <c r="A299" s="21">
        <v>290</v>
      </c>
      <c r="B299" s="31">
        <v>16501</v>
      </c>
      <c r="C299" s="23">
        <v>15533</v>
      </c>
      <c r="D299" s="32" t="s">
        <v>395</v>
      </c>
      <c r="E299" s="25" t="s">
        <v>336</v>
      </c>
      <c r="F299" s="21">
        <v>5891</v>
      </c>
      <c r="G299" s="26">
        <v>14727.5</v>
      </c>
      <c r="H299" s="21">
        <v>165</v>
      </c>
      <c r="I299" s="26">
        <v>461.99999999999994</v>
      </c>
      <c r="J299" s="21">
        <v>43</v>
      </c>
      <c r="K299" s="21">
        <v>774</v>
      </c>
      <c r="L299" s="21">
        <v>227</v>
      </c>
      <c r="M299" s="21">
        <v>3859</v>
      </c>
      <c r="N299" s="21"/>
      <c r="O299" s="26">
        <v>0</v>
      </c>
      <c r="P299" s="21">
        <f t="shared" si="5"/>
        <v>6326</v>
      </c>
      <c r="Q299" s="26">
        <f t="shared" si="5"/>
        <v>19822.5</v>
      </c>
      <c r="R299" s="21">
        <v>0</v>
      </c>
      <c r="S299" s="21">
        <v>0</v>
      </c>
      <c r="T299" s="26">
        <v>5.8620689655172411</v>
      </c>
      <c r="U299" s="21" t="s">
        <v>277</v>
      </c>
      <c r="V299" s="25" t="s">
        <v>331</v>
      </c>
      <c r="W299" s="27">
        <v>5.8299039780521262</v>
      </c>
      <c r="X299" s="28">
        <v>5.8299039780521262</v>
      </c>
      <c r="Y299" s="20"/>
    </row>
    <row r="300" spans="1:25" ht="30" customHeight="1">
      <c r="A300" s="21">
        <v>291</v>
      </c>
      <c r="B300" s="31">
        <v>16503</v>
      </c>
      <c r="C300" s="23">
        <v>15534</v>
      </c>
      <c r="D300" s="32" t="s">
        <v>396</v>
      </c>
      <c r="E300" s="25" t="s">
        <v>340</v>
      </c>
      <c r="F300" s="21">
        <v>3731</v>
      </c>
      <c r="G300" s="26">
        <v>9327.5</v>
      </c>
      <c r="H300" s="21">
        <v>50</v>
      </c>
      <c r="I300" s="26">
        <v>140</v>
      </c>
      <c r="J300" s="21">
        <v>25</v>
      </c>
      <c r="K300" s="21">
        <v>450</v>
      </c>
      <c r="L300" s="21">
        <v>99</v>
      </c>
      <c r="M300" s="21">
        <v>1683</v>
      </c>
      <c r="N300" s="21"/>
      <c r="O300" s="26">
        <v>0</v>
      </c>
      <c r="P300" s="21">
        <f t="shared" si="5"/>
        <v>3905</v>
      </c>
      <c r="Q300" s="26">
        <f t="shared" si="5"/>
        <v>11600.5</v>
      </c>
      <c r="R300" s="21">
        <v>0</v>
      </c>
      <c r="S300" s="21">
        <v>0</v>
      </c>
      <c r="T300" s="26">
        <v>3.103448275862069</v>
      </c>
      <c r="U300" s="21" t="s">
        <v>277</v>
      </c>
      <c r="V300" s="25" t="s">
        <v>323</v>
      </c>
      <c r="W300" s="27">
        <v>3.0864197530864197</v>
      </c>
      <c r="X300" s="28">
        <v>3.0864197530864197</v>
      </c>
      <c r="Y300" s="20"/>
    </row>
    <row r="301" spans="1:25" ht="30" customHeight="1">
      <c r="A301" s="21">
        <v>292</v>
      </c>
      <c r="B301" s="31">
        <v>16505</v>
      </c>
      <c r="C301" s="23">
        <v>15534</v>
      </c>
      <c r="D301" s="32" t="s">
        <v>397</v>
      </c>
      <c r="E301" s="25" t="s">
        <v>340</v>
      </c>
      <c r="F301" s="21">
        <v>4883</v>
      </c>
      <c r="G301" s="26">
        <v>12207.5</v>
      </c>
      <c r="H301" s="21">
        <v>57</v>
      </c>
      <c r="I301" s="26">
        <v>159.6</v>
      </c>
      <c r="J301" s="21">
        <v>27</v>
      </c>
      <c r="K301" s="21">
        <v>486</v>
      </c>
      <c r="L301" s="21">
        <v>224</v>
      </c>
      <c r="M301" s="21">
        <v>3808</v>
      </c>
      <c r="N301" s="21"/>
      <c r="O301" s="26">
        <v>0</v>
      </c>
      <c r="P301" s="21">
        <f t="shared" si="5"/>
        <v>5191</v>
      </c>
      <c r="Q301" s="26">
        <f t="shared" si="5"/>
        <v>16661.099999999999</v>
      </c>
      <c r="R301" s="21">
        <v>0</v>
      </c>
      <c r="S301" s="21">
        <v>0</v>
      </c>
      <c r="T301" s="26">
        <v>5.8620689655172411</v>
      </c>
      <c r="U301" s="21" t="s">
        <v>277</v>
      </c>
      <c r="V301" s="25" t="s">
        <v>323</v>
      </c>
      <c r="W301" s="27">
        <v>5.8299039780521262</v>
      </c>
      <c r="X301" s="28">
        <v>5.8299039780521262</v>
      </c>
      <c r="Y301" s="20"/>
    </row>
    <row r="302" spans="1:25" ht="30" customHeight="1">
      <c r="A302" s="21">
        <v>293</v>
      </c>
      <c r="B302" s="31">
        <v>18302</v>
      </c>
      <c r="C302" s="23">
        <v>15551</v>
      </c>
      <c r="D302" s="32" t="s">
        <v>398</v>
      </c>
      <c r="E302" s="25" t="s">
        <v>399</v>
      </c>
      <c r="F302" s="21">
        <v>13036</v>
      </c>
      <c r="G302" s="26">
        <v>32590</v>
      </c>
      <c r="H302" s="21">
        <v>376</v>
      </c>
      <c r="I302" s="26">
        <v>1052.8</v>
      </c>
      <c r="J302" s="21">
        <v>58</v>
      </c>
      <c r="K302" s="21">
        <v>1044</v>
      </c>
      <c r="L302" s="21">
        <v>109</v>
      </c>
      <c r="M302" s="21">
        <v>1853</v>
      </c>
      <c r="N302" s="21">
        <v>2</v>
      </c>
      <c r="O302" s="26">
        <v>3.4</v>
      </c>
      <c r="P302" s="21">
        <f t="shared" si="5"/>
        <v>13581</v>
      </c>
      <c r="Q302" s="26">
        <f t="shared" si="5"/>
        <v>36543.200000000004</v>
      </c>
      <c r="R302" s="21">
        <v>0</v>
      </c>
      <c r="S302" s="21">
        <v>0</v>
      </c>
      <c r="T302" s="26">
        <v>5.1724137931034484</v>
      </c>
      <c r="U302" s="21" t="s">
        <v>277</v>
      </c>
      <c r="V302" s="25" t="s">
        <v>323</v>
      </c>
      <c r="W302" s="27">
        <v>5.1440329218106999</v>
      </c>
      <c r="X302" s="28">
        <v>5.1440329218106999</v>
      </c>
      <c r="Y302" s="20"/>
    </row>
    <row r="303" spans="1:25" ht="30" customHeight="1">
      <c r="A303" s="21">
        <v>294</v>
      </c>
      <c r="B303" s="31">
        <v>18303</v>
      </c>
      <c r="C303" s="23">
        <v>15551</v>
      </c>
      <c r="D303" s="32" t="s">
        <v>137</v>
      </c>
      <c r="E303" s="25" t="s">
        <v>399</v>
      </c>
      <c r="F303" s="21">
        <v>5473</v>
      </c>
      <c r="G303" s="26">
        <v>13682.5</v>
      </c>
      <c r="H303" s="21">
        <v>2782</v>
      </c>
      <c r="I303" s="26">
        <v>7789.5999999999995</v>
      </c>
      <c r="J303" s="21">
        <v>63</v>
      </c>
      <c r="K303" s="21">
        <v>1134</v>
      </c>
      <c r="L303" s="21">
        <v>7</v>
      </c>
      <c r="M303" s="21">
        <v>119</v>
      </c>
      <c r="N303" s="21">
        <v>3</v>
      </c>
      <c r="O303" s="26">
        <v>5.0999999999999996</v>
      </c>
      <c r="P303" s="21">
        <f t="shared" si="5"/>
        <v>8328</v>
      </c>
      <c r="Q303" s="26">
        <f t="shared" si="5"/>
        <v>22730.199999999997</v>
      </c>
      <c r="R303" s="21">
        <v>0</v>
      </c>
      <c r="S303" s="21">
        <v>0</v>
      </c>
      <c r="T303" s="26">
        <v>2.9310344827586206</v>
      </c>
      <c r="U303" s="21" t="s">
        <v>277</v>
      </c>
      <c r="V303" s="25" t="s">
        <v>331</v>
      </c>
      <c r="W303" s="27">
        <v>2.9149519890260631</v>
      </c>
      <c r="X303" s="28">
        <v>2.9149519890260631</v>
      </c>
      <c r="Y303" s="20"/>
    </row>
    <row r="304" spans="1:25" ht="30" customHeight="1">
      <c r="A304" s="21">
        <v>295</v>
      </c>
      <c r="B304" s="31">
        <v>18315</v>
      </c>
      <c r="C304" s="23">
        <v>15551</v>
      </c>
      <c r="D304" s="32" t="s">
        <v>400</v>
      </c>
      <c r="E304" s="25" t="s">
        <v>399</v>
      </c>
      <c r="F304" s="21">
        <v>4119</v>
      </c>
      <c r="G304" s="26">
        <v>10297.5</v>
      </c>
      <c r="H304" s="21">
        <v>217</v>
      </c>
      <c r="I304" s="26">
        <v>607.59999999999991</v>
      </c>
      <c r="J304" s="21">
        <v>167</v>
      </c>
      <c r="K304" s="21">
        <v>3006</v>
      </c>
      <c r="L304" s="21">
        <v>23</v>
      </c>
      <c r="M304" s="21">
        <v>391</v>
      </c>
      <c r="N304" s="21">
        <v>7</v>
      </c>
      <c r="O304" s="26">
        <v>11.9</v>
      </c>
      <c r="P304" s="21">
        <f t="shared" si="5"/>
        <v>4533</v>
      </c>
      <c r="Q304" s="26">
        <f t="shared" si="5"/>
        <v>14314</v>
      </c>
      <c r="R304" s="21">
        <v>0</v>
      </c>
      <c r="S304" s="21">
        <v>0</v>
      </c>
      <c r="T304" s="26">
        <v>3.103448275862069</v>
      </c>
      <c r="U304" s="21" t="s">
        <v>277</v>
      </c>
      <c r="V304" s="25" t="s">
        <v>331</v>
      </c>
      <c r="W304" s="27">
        <v>3.0864197530864197</v>
      </c>
      <c r="X304" s="28">
        <v>3.0864197530864197</v>
      </c>
      <c r="Y304" s="20"/>
    </row>
    <row r="305" spans="1:25" ht="30" customHeight="1">
      <c r="A305" s="21">
        <v>296</v>
      </c>
      <c r="B305" s="31">
        <v>18320</v>
      </c>
      <c r="C305" s="23">
        <v>15551</v>
      </c>
      <c r="D305" s="32" t="s">
        <v>401</v>
      </c>
      <c r="E305" s="25" t="s">
        <v>399</v>
      </c>
      <c r="F305" s="21">
        <v>5316</v>
      </c>
      <c r="G305" s="26">
        <v>13290</v>
      </c>
      <c r="H305" s="21">
        <v>1619</v>
      </c>
      <c r="I305" s="26">
        <v>4533.2</v>
      </c>
      <c r="J305" s="21">
        <v>134</v>
      </c>
      <c r="K305" s="21">
        <v>2412</v>
      </c>
      <c r="L305" s="21">
        <v>12</v>
      </c>
      <c r="M305" s="21">
        <v>204</v>
      </c>
      <c r="N305" s="21">
        <v>15</v>
      </c>
      <c r="O305" s="26">
        <v>25.5</v>
      </c>
      <c r="P305" s="21">
        <f t="shared" si="5"/>
        <v>7096</v>
      </c>
      <c r="Q305" s="26">
        <f t="shared" si="5"/>
        <v>20464.7</v>
      </c>
      <c r="R305" s="21">
        <v>0</v>
      </c>
      <c r="S305" s="21">
        <v>0</v>
      </c>
      <c r="T305" s="26">
        <v>3.7068965517241379</v>
      </c>
      <c r="U305" s="21" t="s">
        <v>277</v>
      </c>
      <c r="V305" s="25" t="s">
        <v>323</v>
      </c>
      <c r="W305" s="27">
        <v>3.6865569272976679</v>
      </c>
      <c r="X305" s="28">
        <v>3.6865569272976679</v>
      </c>
      <c r="Y305" s="20"/>
    </row>
    <row r="306" spans="1:25" ht="30" customHeight="1">
      <c r="A306" s="21">
        <v>297</v>
      </c>
      <c r="B306" s="31">
        <v>18323</v>
      </c>
      <c r="C306" s="23">
        <v>15551</v>
      </c>
      <c r="D306" s="32" t="s">
        <v>402</v>
      </c>
      <c r="E306" s="25" t="s">
        <v>399</v>
      </c>
      <c r="F306" s="21">
        <v>7733</v>
      </c>
      <c r="G306" s="26">
        <v>19332.5</v>
      </c>
      <c r="H306" s="21">
        <v>161</v>
      </c>
      <c r="I306" s="26">
        <v>450.79999999999995</v>
      </c>
      <c r="J306" s="21">
        <v>45</v>
      </c>
      <c r="K306" s="21">
        <v>810</v>
      </c>
      <c r="L306" s="21">
        <v>131</v>
      </c>
      <c r="M306" s="21">
        <v>2227</v>
      </c>
      <c r="N306" s="21"/>
      <c r="O306" s="26">
        <v>0</v>
      </c>
      <c r="P306" s="21">
        <f t="shared" si="5"/>
        <v>8070</v>
      </c>
      <c r="Q306" s="26">
        <f t="shared" si="5"/>
        <v>22820.3</v>
      </c>
      <c r="R306" s="21">
        <v>0</v>
      </c>
      <c r="S306" s="21">
        <v>0</v>
      </c>
      <c r="T306" s="26">
        <v>4.6551724137931032</v>
      </c>
      <c r="U306" s="21" t="s">
        <v>277</v>
      </c>
      <c r="V306" s="25" t="s">
        <v>323</v>
      </c>
      <c r="W306" s="27">
        <v>4.6296296296296298</v>
      </c>
      <c r="X306" s="28">
        <v>4.6296296296296298</v>
      </c>
      <c r="Y306" s="20"/>
    </row>
    <row r="307" spans="1:25" ht="30" customHeight="1">
      <c r="A307" s="21">
        <v>298</v>
      </c>
      <c r="B307" s="31">
        <v>18322</v>
      </c>
      <c r="C307" s="23">
        <v>15552</v>
      </c>
      <c r="D307" s="32" t="s">
        <v>403</v>
      </c>
      <c r="E307" s="25" t="s">
        <v>404</v>
      </c>
      <c r="F307" s="21">
        <v>3490</v>
      </c>
      <c r="G307" s="26">
        <v>8725</v>
      </c>
      <c r="H307" s="21">
        <v>170</v>
      </c>
      <c r="I307" s="26">
        <v>475.99999999999994</v>
      </c>
      <c r="J307" s="21">
        <v>19</v>
      </c>
      <c r="K307" s="21">
        <v>342</v>
      </c>
      <c r="L307" s="21">
        <v>98</v>
      </c>
      <c r="M307" s="21">
        <v>1666</v>
      </c>
      <c r="N307" s="21">
        <v>1</v>
      </c>
      <c r="O307" s="26">
        <v>1.7</v>
      </c>
      <c r="P307" s="21">
        <f t="shared" si="5"/>
        <v>3778</v>
      </c>
      <c r="Q307" s="26">
        <f t="shared" si="5"/>
        <v>11210.7</v>
      </c>
      <c r="R307" s="21">
        <v>0</v>
      </c>
      <c r="S307" s="21">
        <v>0</v>
      </c>
      <c r="T307" s="26">
        <v>3.9655172413793105</v>
      </c>
      <c r="U307" s="21" t="s">
        <v>277</v>
      </c>
      <c r="V307" s="25" t="s">
        <v>323</v>
      </c>
      <c r="W307" s="27">
        <v>3.943758573388203</v>
      </c>
      <c r="X307" s="28">
        <v>3.943758573388203</v>
      </c>
      <c r="Y307" s="20"/>
    </row>
    <row r="308" spans="1:25" ht="30" customHeight="1">
      <c r="A308" s="21">
        <v>299</v>
      </c>
      <c r="B308" s="31">
        <v>55113</v>
      </c>
      <c r="C308" s="23">
        <v>15513</v>
      </c>
      <c r="D308" s="32" t="s">
        <v>405</v>
      </c>
      <c r="E308" s="25" t="s">
        <v>406</v>
      </c>
      <c r="F308" s="21">
        <v>55</v>
      </c>
      <c r="G308" s="26">
        <v>137.5</v>
      </c>
      <c r="H308" s="21">
        <v>1</v>
      </c>
      <c r="I308" s="26">
        <v>2.8</v>
      </c>
      <c r="J308" s="21">
        <v>0</v>
      </c>
      <c r="K308" s="21">
        <v>0</v>
      </c>
      <c r="L308" s="21">
        <v>1</v>
      </c>
      <c r="M308" s="21">
        <v>17</v>
      </c>
      <c r="N308" s="21">
        <v>2</v>
      </c>
      <c r="O308" s="26">
        <v>3.4</v>
      </c>
      <c r="P308" s="21">
        <f t="shared" si="5"/>
        <v>59</v>
      </c>
      <c r="Q308" s="26">
        <f t="shared" si="5"/>
        <v>160.70000000000002</v>
      </c>
      <c r="R308" s="21">
        <v>0</v>
      </c>
      <c r="S308" s="21">
        <v>0</v>
      </c>
      <c r="T308" s="26">
        <v>3.4482758620689655E-2</v>
      </c>
      <c r="U308" s="21" t="s">
        <v>277</v>
      </c>
      <c r="V308" s="25" t="s">
        <v>323</v>
      </c>
      <c r="W308" s="27">
        <v>3.4293552812071332E-2</v>
      </c>
      <c r="X308" s="28">
        <v>3.4293552812071332E-2</v>
      </c>
      <c r="Y308" s="20"/>
    </row>
    <row r="309" spans="1:25" ht="30" customHeight="1">
      <c r="A309" s="21">
        <v>300</v>
      </c>
      <c r="B309" s="31">
        <v>55101</v>
      </c>
      <c r="C309" s="23">
        <v>15514</v>
      </c>
      <c r="D309" s="32" t="s">
        <v>407</v>
      </c>
      <c r="E309" s="48" t="s">
        <v>408</v>
      </c>
      <c r="F309" s="21">
        <v>5704</v>
      </c>
      <c r="G309" s="26">
        <v>14260</v>
      </c>
      <c r="H309" s="21">
        <v>311</v>
      </c>
      <c r="I309" s="26">
        <v>870.8</v>
      </c>
      <c r="J309" s="21">
        <v>194</v>
      </c>
      <c r="K309" s="21">
        <v>3492</v>
      </c>
      <c r="L309" s="21">
        <v>50</v>
      </c>
      <c r="M309" s="21">
        <v>850</v>
      </c>
      <c r="N309" s="21">
        <v>2</v>
      </c>
      <c r="O309" s="26">
        <v>3.4</v>
      </c>
      <c r="P309" s="21">
        <f t="shared" si="5"/>
        <v>6261</v>
      </c>
      <c r="Q309" s="26">
        <f t="shared" si="5"/>
        <v>19476.2</v>
      </c>
      <c r="R309" s="21">
        <v>0</v>
      </c>
      <c r="S309" s="21">
        <v>0</v>
      </c>
      <c r="T309" s="26">
        <v>3.2758620689655173</v>
      </c>
      <c r="U309" s="21" t="s">
        <v>277</v>
      </c>
      <c r="V309" s="25" t="s">
        <v>331</v>
      </c>
      <c r="W309" s="27">
        <v>3.2578875171467763</v>
      </c>
      <c r="X309" s="28">
        <v>3.2578875171467763</v>
      </c>
      <c r="Y309" s="20"/>
    </row>
    <row r="310" spans="1:25" ht="30" customHeight="1">
      <c r="A310" s="21">
        <v>301</v>
      </c>
      <c r="B310" s="31">
        <v>55107</v>
      </c>
      <c r="C310" s="23">
        <v>15514</v>
      </c>
      <c r="D310" s="32" t="s">
        <v>409</v>
      </c>
      <c r="E310" s="48" t="s">
        <v>408</v>
      </c>
      <c r="F310" s="21">
        <v>6231</v>
      </c>
      <c r="G310" s="26">
        <v>15577.5</v>
      </c>
      <c r="H310" s="21">
        <v>234</v>
      </c>
      <c r="I310" s="26">
        <v>655.19999999999993</v>
      </c>
      <c r="J310" s="21">
        <v>12</v>
      </c>
      <c r="K310" s="21">
        <v>216</v>
      </c>
      <c r="L310" s="21">
        <v>6</v>
      </c>
      <c r="M310" s="21">
        <v>102</v>
      </c>
      <c r="N310" s="21">
        <v>1</v>
      </c>
      <c r="O310" s="26">
        <v>1.7</v>
      </c>
      <c r="P310" s="21">
        <f t="shared" si="5"/>
        <v>6484</v>
      </c>
      <c r="Q310" s="26">
        <f t="shared" si="5"/>
        <v>16552.400000000001</v>
      </c>
      <c r="R310" s="21">
        <v>0</v>
      </c>
      <c r="S310" s="21">
        <v>0</v>
      </c>
      <c r="T310" s="26">
        <v>2.7586206896551726</v>
      </c>
      <c r="U310" s="21" t="s">
        <v>277</v>
      </c>
      <c r="V310" s="25" t="s">
        <v>331</v>
      </c>
      <c r="W310" s="27">
        <v>2.7434842249657065</v>
      </c>
      <c r="X310" s="28">
        <v>2.7434842249657065</v>
      </c>
      <c r="Y310" s="20"/>
    </row>
    <row r="311" spans="1:25" ht="30" customHeight="1">
      <c r="A311" s="21">
        <v>302</v>
      </c>
      <c r="B311" s="31">
        <v>55109</v>
      </c>
      <c r="C311" s="23">
        <v>15514</v>
      </c>
      <c r="D311" s="32" t="s">
        <v>410</v>
      </c>
      <c r="E311" s="48" t="s">
        <v>408</v>
      </c>
      <c r="F311" s="21">
        <v>7743</v>
      </c>
      <c r="G311" s="26">
        <v>19357.5</v>
      </c>
      <c r="H311" s="21">
        <v>242</v>
      </c>
      <c r="I311" s="26">
        <v>677.59999999999991</v>
      </c>
      <c r="J311" s="21">
        <v>59</v>
      </c>
      <c r="K311" s="21">
        <v>1062</v>
      </c>
      <c r="L311" s="21">
        <v>247</v>
      </c>
      <c r="M311" s="21">
        <v>4199</v>
      </c>
      <c r="N311" s="21">
        <v>1</v>
      </c>
      <c r="O311" s="26">
        <v>1.7</v>
      </c>
      <c r="P311" s="21">
        <f t="shared" si="5"/>
        <v>8292</v>
      </c>
      <c r="Q311" s="26">
        <f t="shared" si="5"/>
        <v>25297.8</v>
      </c>
      <c r="R311" s="21">
        <v>0</v>
      </c>
      <c r="S311" s="21">
        <v>0</v>
      </c>
      <c r="T311" s="26">
        <v>6.7241379310344831</v>
      </c>
      <c r="U311" s="21" t="s">
        <v>277</v>
      </c>
      <c r="V311" s="25" t="s">
        <v>331</v>
      </c>
      <c r="W311" s="27">
        <v>6.6872427983539096</v>
      </c>
      <c r="X311" s="28">
        <v>6.6872427983539096</v>
      </c>
      <c r="Y311" s="20"/>
    </row>
    <row r="312" spans="1:25" ht="30" customHeight="1">
      <c r="A312" s="21">
        <v>303</v>
      </c>
      <c r="B312" s="31">
        <v>55110</v>
      </c>
      <c r="C312" s="23">
        <v>15514</v>
      </c>
      <c r="D312" s="32" t="s">
        <v>411</v>
      </c>
      <c r="E312" s="48" t="s">
        <v>408</v>
      </c>
      <c r="F312" s="21">
        <v>10670</v>
      </c>
      <c r="G312" s="26">
        <v>26675</v>
      </c>
      <c r="H312" s="21">
        <v>597</v>
      </c>
      <c r="I312" s="26">
        <v>1671.6</v>
      </c>
      <c r="J312" s="21">
        <v>76</v>
      </c>
      <c r="K312" s="21">
        <v>1368</v>
      </c>
      <c r="L312" s="21">
        <v>12</v>
      </c>
      <c r="M312" s="21">
        <v>204</v>
      </c>
      <c r="N312" s="21">
        <v>1</v>
      </c>
      <c r="O312" s="26">
        <v>1.7</v>
      </c>
      <c r="P312" s="21">
        <f t="shared" si="5"/>
        <v>11356</v>
      </c>
      <c r="Q312" s="26">
        <f t="shared" si="5"/>
        <v>29920.3</v>
      </c>
      <c r="R312" s="21">
        <v>0</v>
      </c>
      <c r="S312" s="21">
        <v>0</v>
      </c>
      <c r="T312" s="26">
        <v>3.9655172413793105</v>
      </c>
      <c r="U312" s="21" t="s">
        <v>277</v>
      </c>
      <c r="V312" s="25" t="s">
        <v>331</v>
      </c>
      <c r="W312" s="27">
        <v>3.943758573388203</v>
      </c>
      <c r="X312" s="28">
        <v>3.943758573388203</v>
      </c>
      <c r="Y312" s="20"/>
    </row>
    <row r="313" spans="1:25" ht="30" customHeight="1">
      <c r="A313" s="21">
        <v>304</v>
      </c>
      <c r="B313" s="31">
        <v>55111</v>
      </c>
      <c r="C313" s="23">
        <v>15516</v>
      </c>
      <c r="D313" s="32" t="s">
        <v>412</v>
      </c>
      <c r="E313" s="25" t="s">
        <v>392</v>
      </c>
      <c r="F313" s="21">
        <v>7169</v>
      </c>
      <c r="G313" s="26">
        <v>17922.5</v>
      </c>
      <c r="H313" s="21">
        <v>675</v>
      </c>
      <c r="I313" s="26">
        <v>1889.9999999999998</v>
      </c>
      <c r="J313" s="21">
        <v>41</v>
      </c>
      <c r="K313" s="21">
        <v>738</v>
      </c>
      <c r="L313" s="21">
        <v>93</v>
      </c>
      <c r="M313" s="21">
        <v>1581</v>
      </c>
      <c r="N313" s="21"/>
      <c r="O313" s="26">
        <v>0</v>
      </c>
      <c r="P313" s="21">
        <f t="shared" si="5"/>
        <v>7978</v>
      </c>
      <c r="Q313" s="26">
        <f t="shared" si="5"/>
        <v>22131.5</v>
      </c>
      <c r="R313" s="21">
        <v>0</v>
      </c>
      <c r="S313" s="21">
        <v>0</v>
      </c>
      <c r="T313" s="26">
        <v>4.6551724137931032</v>
      </c>
      <c r="U313" s="21" t="s">
        <v>277</v>
      </c>
      <c r="V313" s="25" t="s">
        <v>331</v>
      </c>
      <c r="W313" s="27">
        <v>4.6296296296296298</v>
      </c>
      <c r="X313" s="28">
        <v>4.6296296296296298</v>
      </c>
      <c r="Y313" s="20"/>
    </row>
    <row r="314" spans="1:25" ht="30" customHeight="1">
      <c r="A314" s="21">
        <v>305</v>
      </c>
      <c r="B314" s="31">
        <v>108901</v>
      </c>
      <c r="C314" s="23">
        <v>15512</v>
      </c>
      <c r="D314" s="32" t="s">
        <v>413</v>
      </c>
      <c r="E314" s="25" t="s">
        <v>414</v>
      </c>
      <c r="F314" s="21">
        <v>4841</v>
      </c>
      <c r="G314" s="26">
        <v>12102.5</v>
      </c>
      <c r="H314" s="21">
        <v>134</v>
      </c>
      <c r="I314" s="26">
        <v>375.2</v>
      </c>
      <c r="J314" s="21">
        <v>30</v>
      </c>
      <c r="K314" s="21">
        <v>540</v>
      </c>
      <c r="L314" s="21">
        <v>218</v>
      </c>
      <c r="M314" s="21">
        <v>3706</v>
      </c>
      <c r="N314" s="21"/>
      <c r="O314" s="26">
        <v>0</v>
      </c>
      <c r="P314" s="21">
        <f t="shared" si="5"/>
        <v>5223</v>
      </c>
      <c r="Q314" s="26">
        <f t="shared" si="5"/>
        <v>16723.7</v>
      </c>
      <c r="R314" s="21">
        <v>0</v>
      </c>
      <c r="S314" s="21">
        <v>0</v>
      </c>
      <c r="T314" s="26">
        <v>4.4827586206896548</v>
      </c>
      <c r="U314" s="21" t="s">
        <v>277</v>
      </c>
      <c r="V314" s="25" t="s">
        <v>331</v>
      </c>
      <c r="W314" s="27">
        <v>4.4581618655692727</v>
      </c>
      <c r="X314" s="28">
        <v>4.4581618655692727</v>
      </c>
      <c r="Y314" s="20"/>
    </row>
    <row r="315" spans="1:25" ht="30" customHeight="1">
      <c r="A315" s="21">
        <v>306</v>
      </c>
      <c r="B315" s="31">
        <v>108902</v>
      </c>
      <c r="C315" s="23">
        <v>15512</v>
      </c>
      <c r="D315" s="32" t="s">
        <v>415</v>
      </c>
      <c r="E315" s="25" t="s">
        <v>414</v>
      </c>
      <c r="F315" s="21">
        <v>4353</v>
      </c>
      <c r="G315" s="26">
        <v>10882.5</v>
      </c>
      <c r="H315" s="21">
        <v>251</v>
      </c>
      <c r="I315" s="26">
        <v>702.8</v>
      </c>
      <c r="J315" s="21">
        <v>42</v>
      </c>
      <c r="K315" s="21">
        <v>756</v>
      </c>
      <c r="L315" s="21">
        <v>176</v>
      </c>
      <c r="M315" s="21">
        <v>2992</v>
      </c>
      <c r="N315" s="21">
        <v>1</v>
      </c>
      <c r="O315" s="26">
        <v>1.7</v>
      </c>
      <c r="P315" s="21">
        <f t="shared" si="5"/>
        <v>4823</v>
      </c>
      <c r="Q315" s="26">
        <f t="shared" si="5"/>
        <v>15335</v>
      </c>
      <c r="R315" s="21">
        <v>0</v>
      </c>
      <c r="S315" s="21">
        <v>0</v>
      </c>
      <c r="T315" s="26">
        <v>4.8275862068965516</v>
      </c>
      <c r="U315" s="21" t="s">
        <v>277</v>
      </c>
      <c r="V315" s="25" t="s">
        <v>331</v>
      </c>
      <c r="W315" s="27">
        <v>4.8010973936899859</v>
      </c>
      <c r="X315" s="28">
        <v>4.8010973936899859</v>
      </c>
      <c r="Y315" s="20"/>
    </row>
    <row r="316" spans="1:25" ht="30" customHeight="1">
      <c r="A316" s="21">
        <v>307</v>
      </c>
      <c r="B316" s="31">
        <v>18316</v>
      </c>
      <c r="C316" s="23">
        <v>15512</v>
      </c>
      <c r="D316" s="49" t="s">
        <v>416</v>
      </c>
      <c r="E316" s="25" t="s">
        <v>414</v>
      </c>
      <c r="F316" s="21">
        <v>4033</v>
      </c>
      <c r="G316" s="26">
        <v>10082.5</v>
      </c>
      <c r="H316" s="21">
        <v>125</v>
      </c>
      <c r="I316" s="26">
        <v>350</v>
      </c>
      <c r="J316" s="21">
        <v>19</v>
      </c>
      <c r="K316" s="21">
        <v>342</v>
      </c>
      <c r="L316" s="21">
        <v>174</v>
      </c>
      <c r="M316" s="21">
        <v>2958</v>
      </c>
      <c r="N316" s="21"/>
      <c r="O316" s="26">
        <v>0</v>
      </c>
      <c r="P316" s="21">
        <f t="shared" si="5"/>
        <v>4351</v>
      </c>
      <c r="Q316" s="26">
        <f t="shared" si="5"/>
        <v>13732.5</v>
      </c>
      <c r="R316" s="21">
        <v>0</v>
      </c>
      <c r="S316" s="21">
        <v>0</v>
      </c>
      <c r="T316" s="26">
        <v>3.7931034482758621</v>
      </c>
      <c r="U316" s="21" t="s">
        <v>277</v>
      </c>
      <c r="V316" s="25" t="s">
        <v>331</v>
      </c>
      <c r="W316" s="27">
        <v>3.7722908093278464</v>
      </c>
      <c r="X316" s="28">
        <v>3.7722908093278464</v>
      </c>
      <c r="Y316" s="20"/>
    </row>
    <row r="317" spans="1:25" ht="30" customHeight="1">
      <c r="A317" s="21">
        <v>308</v>
      </c>
      <c r="B317" s="31">
        <v>108905</v>
      </c>
      <c r="C317" s="23">
        <v>15512</v>
      </c>
      <c r="D317" s="32" t="s">
        <v>417</v>
      </c>
      <c r="E317" s="25" t="s">
        <v>414</v>
      </c>
      <c r="F317" s="21">
        <v>4506</v>
      </c>
      <c r="G317" s="26">
        <v>11265</v>
      </c>
      <c r="H317" s="21">
        <v>220</v>
      </c>
      <c r="I317" s="26">
        <v>616</v>
      </c>
      <c r="J317" s="21">
        <v>11</v>
      </c>
      <c r="K317" s="21">
        <v>198</v>
      </c>
      <c r="L317" s="21">
        <v>7</v>
      </c>
      <c r="M317" s="21">
        <v>119</v>
      </c>
      <c r="N317" s="21">
        <v>3</v>
      </c>
      <c r="O317" s="26">
        <v>5.0999999999999996</v>
      </c>
      <c r="P317" s="21">
        <f t="shared" si="5"/>
        <v>4747</v>
      </c>
      <c r="Q317" s="26">
        <f t="shared" si="5"/>
        <v>12203.1</v>
      </c>
      <c r="R317" s="21">
        <v>0</v>
      </c>
      <c r="S317" s="21">
        <v>0</v>
      </c>
      <c r="T317" s="26">
        <v>2.5862068965517242</v>
      </c>
      <c r="U317" s="21" t="s">
        <v>277</v>
      </c>
      <c r="V317" s="25" t="s">
        <v>331</v>
      </c>
      <c r="W317" s="27">
        <v>2.57201646090535</v>
      </c>
      <c r="X317" s="28">
        <v>2.57201646090535</v>
      </c>
      <c r="Y317" s="20"/>
    </row>
    <row r="318" spans="1:25" ht="30" customHeight="1">
      <c r="A318" s="21">
        <v>309</v>
      </c>
      <c r="B318" s="31">
        <v>108910</v>
      </c>
      <c r="C318" s="23">
        <v>15512</v>
      </c>
      <c r="D318" s="32" t="s">
        <v>418</v>
      </c>
      <c r="E318" s="25" t="s">
        <v>414</v>
      </c>
      <c r="F318" s="21">
        <v>3860</v>
      </c>
      <c r="G318" s="26">
        <v>9650</v>
      </c>
      <c r="H318" s="21">
        <v>437</v>
      </c>
      <c r="I318" s="26">
        <v>1223.5999999999999</v>
      </c>
      <c r="J318" s="21">
        <v>7</v>
      </c>
      <c r="K318" s="21">
        <v>126</v>
      </c>
      <c r="L318" s="21">
        <v>7</v>
      </c>
      <c r="M318" s="21">
        <v>119</v>
      </c>
      <c r="N318" s="21">
        <v>2</v>
      </c>
      <c r="O318" s="26">
        <v>3.4</v>
      </c>
      <c r="P318" s="21">
        <f t="shared" si="5"/>
        <v>4313</v>
      </c>
      <c r="Q318" s="26">
        <f t="shared" si="5"/>
        <v>11122</v>
      </c>
      <c r="R318" s="21">
        <v>0</v>
      </c>
      <c r="S318" s="21">
        <v>0</v>
      </c>
      <c r="T318" s="26">
        <v>2.2413793103448274</v>
      </c>
      <c r="U318" s="21" t="s">
        <v>277</v>
      </c>
      <c r="V318" s="25" t="s">
        <v>331</v>
      </c>
      <c r="W318" s="27">
        <v>2.2290809327846364</v>
      </c>
      <c r="X318" s="28">
        <v>2.2290809327846364</v>
      </c>
      <c r="Y318" s="20"/>
    </row>
    <row r="319" spans="1:25" ht="30" customHeight="1">
      <c r="A319" s="21">
        <v>310</v>
      </c>
      <c r="B319" s="31">
        <v>108912</v>
      </c>
      <c r="C319" s="23">
        <v>15512</v>
      </c>
      <c r="D319" s="32" t="s">
        <v>419</v>
      </c>
      <c r="E319" s="25" t="s">
        <v>414</v>
      </c>
      <c r="F319" s="21">
        <v>6482</v>
      </c>
      <c r="G319" s="26">
        <v>16205</v>
      </c>
      <c r="H319" s="21">
        <v>228</v>
      </c>
      <c r="I319" s="26">
        <v>638.4</v>
      </c>
      <c r="J319" s="21">
        <v>50</v>
      </c>
      <c r="K319" s="21">
        <v>900</v>
      </c>
      <c r="L319" s="21">
        <v>36</v>
      </c>
      <c r="M319" s="21">
        <v>612</v>
      </c>
      <c r="N319" s="21">
        <v>3</v>
      </c>
      <c r="O319" s="26">
        <v>5.0999999999999996</v>
      </c>
      <c r="P319" s="21">
        <f t="shared" si="5"/>
        <v>6799</v>
      </c>
      <c r="Q319" s="26">
        <f t="shared" si="5"/>
        <v>18360.5</v>
      </c>
      <c r="R319" s="21">
        <v>0</v>
      </c>
      <c r="S319" s="21">
        <v>0</v>
      </c>
      <c r="T319" s="26">
        <v>3.103448275862069</v>
      </c>
      <c r="U319" s="21" t="s">
        <v>277</v>
      </c>
      <c r="V319" s="25" t="s">
        <v>331</v>
      </c>
      <c r="W319" s="27">
        <v>3.0864197530864197</v>
      </c>
      <c r="X319" s="28">
        <v>3.0864197530864197</v>
      </c>
      <c r="Y319" s="20"/>
    </row>
    <row r="320" spans="1:25" ht="30" customHeight="1">
      <c r="A320" s="21">
        <v>311</v>
      </c>
      <c r="B320" s="31">
        <v>108903</v>
      </c>
      <c r="C320" s="23">
        <v>15551</v>
      </c>
      <c r="D320" s="32" t="s">
        <v>420</v>
      </c>
      <c r="E320" s="25" t="s">
        <v>399</v>
      </c>
      <c r="F320" s="21">
        <v>3456</v>
      </c>
      <c r="G320" s="26">
        <v>8640</v>
      </c>
      <c r="H320" s="21">
        <v>238</v>
      </c>
      <c r="I320" s="26">
        <v>666.4</v>
      </c>
      <c r="J320" s="21">
        <v>16</v>
      </c>
      <c r="K320" s="21">
        <v>288</v>
      </c>
      <c r="L320" s="21">
        <v>3</v>
      </c>
      <c r="M320" s="21">
        <v>51</v>
      </c>
      <c r="N320" s="21">
        <v>3</v>
      </c>
      <c r="O320" s="26">
        <v>5.0999999999999996</v>
      </c>
      <c r="P320" s="21">
        <f t="shared" si="5"/>
        <v>3716</v>
      </c>
      <c r="Q320" s="26">
        <f t="shared" si="5"/>
        <v>9650.5</v>
      </c>
      <c r="R320" s="21">
        <v>0</v>
      </c>
      <c r="S320" s="21">
        <v>0</v>
      </c>
      <c r="T320" s="26">
        <v>1.2068965517241379</v>
      </c>
      <c r="U320" s="21" t="s">
        <v>277</v>
      </c>
      <c r="V320" s="25" t="s">
        <v>331</v>
      </c>
      <c r="W320" s="27">
        <v>1.2002743484224965</v>
      </c>
      <c r="X320" s="28">
        <v>1.2002743484224965</v>
      </c>
      <c r="Y320" s="20"/>
    </row>
    <row r="321" spans="1:25" ht="30" customHeight="1">
      <c r="A321" s="21">
        <v>312</v>
      </c>
      <c r="B321" s="31">
        <v>53605</v>
      </c>
      <c r="C321" s="23">
        <v>15545</v>
      </c>
      <c r="D321" s="32" t="s">
        <v>421</v>
      </c>
      <c r="E321" s="25" t="s">
        <v>355</v>
      </c>
      <c r="F321" s="21">
        <v>6004</v>
      </c>
      <c r="G321" s="26">
        <v>15010</v>
      </c>
      <c r="H321" s="21">
        <v>535</v>
      </c>
      <c r="I321" s="26">
        <v>1498</v>
      </c>
      <c r="J321" s="21">
        <v>73</v>
      </c>
      <c r="K321" s="21">
        <v>1314</v>
      </c>
      <c r="L321" s="21">
        <v>143</v>
      </c>
      <c r="M321" s="21">
        <v>2431</v>
      </c>
      <c r="N321" s="21"/>
      <c r="O321" s="26">
        <v>0</v>
      </c>
      <c r="P321" s="21">
        <f t="shared" si="5"/>
        <v>6755</v>
      </c>
      <c r="Q321" s="26">
        <f t="shared" si="5"/>
        <v>20253</v>
      </c>
      <c r="R321" s="21">
        <v>0</v>
      </c>
      <c r="S321" s="21">
        <v>0</v>
      </c>
      <c r="T321" s="26">
        <v>5.6896551724137927</v>
      </c>
      <c r="U321" s="21" t="s">
        <v>277</v>
      </c>
      <c r="V321" s="25" t="s">
        <v>323</v>
      </c>
      <c r="W321" s="27">
        <v>5.6584362139917692</v>
      </c>
      <c r="X321" s="28">
        <v>5.6584362139917692</v>
      </c>
      <c r="Y321" s="20"/>
    </row>
    <row r="322" spans="1:25" ht="30" customHeight="1">
      <c r="A322" s="21">
        <v>313</v>
      </c>
      <c r="B322" s="31">
        <v>53606</v>
      </c>
      <c r="C322" s="23">
        <v>15545</v>
      </c>
      <c r="D322" s="32" t="s">
        <v>422</v>
      </c>
      <c r="E322" s="25" t="s">
        <v>355</v>
      </c>
      <c r="F322" s="21">
        <v>7159</v>
      </c>
      <c r="G322" s="26">
        <v>17897.5</v>
      </c>
      <c r="H322" s="21">
        <v>149</v>
      </c>
      <c r="I322" s="26">
        <v>417.2</v>
      </c>
      <c r="J322" s="21">
        <v>51</v>
      </c>
      <c r="K322" s="21">
        <v>918</v>
      </c>
      <c r="L322" s="21">
        <v>165</v>
      </c>
      <c r="M322" s="21">
        <v>2805</v>
      </c>
      <c r="N322" s="21"/>
      <c r="O322" s="26">
        <v>0</v>
      </c>
      <c r="P322" s="21">
        <f t="shared" si="5"/>
        <v>7524</v>
      </c>
      <c r="Q322" s="26">
        <f t="shared" si="5"/>
        <v>22037.7</v>
      </c>
      <c r="R322" s="21">
        <v>0</v>
      </c>
      <c r="S322" s="21">
        <v>0</v>
      </c>
      <c r="T322" s="26">
        <v>5.5172413793103452</v>
      </c>
      <c r="U322" s="21" t="s">
        <v>277</v>
      </c>
      <c r="V322" s="25" t="s">
        <v>323</v>
      </c>
      <c r="W322" s="27">
        <v>5.4869684499314131</v>
      </c>
      <c r="X322" s="28">
        <v>5.4869684499314131</v>
      </c>
      <c r="Y322" s="20"/>
    </row>
    <row r="323" spans="1:25" ht="30" customHeight="1">
      <c r="A323" s="21">
        <v>314</v>
      </c>
      <c r="B323" s="31">
        <v>53607</v>
      </c>
      <c r="C323" s="23">
        <v>15545</v>
      </c>
      <c r="D323" s="32" t="s">
        <v>423</v>
      </c>
      <c r="E323" s="25" t="s">
        <v>355</v>
      </c>
      <c r="F323" s="21">
        <v>7329</v>
      </c>
      <c r="G323" s="26">
        <v>18322.5</v>
      </c>
      <c r="H323" s="21">
        <v>242</v>
      </c>
      <c r="I323" s="26">
        <v>677.59999999999991</v>
      </c>
      <c r="J323" s="21">
        <v>52</v>
      </c>
      <c r="K323" s="21">
        <v>936</v>
      </c>
      <c r="L323" s="21">
        <v>135</v>
      </c>
      <c r="M323" s="21">
        <v>2295</v>
      </c>
      <c r="N323" s="21"/>
      <c r="O323" s="26">
        <v>0</v>
      </c>
      <c r="P323" s="21">
        <f t="shared" si="5"/>
        <v>7758</v>
      </c>
      <c r="Q323" s="26">
        <f t="shared" si="5"/>
        <v>22231.1</v>
      </c>
      <c r="R323" s="21">
        <v>0</v>
      </c>
      <c r="S323" s="21">
        <v>0</v>
      </c>
      <c r="T323" s="26">
        <v>4.8275862068965516</v>
      </c>
      <c r="U323" s="21" t="s">
        <v>277</v>
      </c>
      <c r="V323" s="25" t="s">
        <v>323</v>
      </c>
      <c r="W323" s="27">
        <v>4.8010973936899859</v>
      </c>
      <c r="X323" s="28">
        <v>4.8010973936899859</v>
      </c>
      <c r="Y323" s="20"/>
    </row>
    <row r="324" spans="1:25" ht="30" customHeight="1">
      <c r="A324" s="21">
        <v>315</v>
      </c>
      <c r="B324" s="31">
        <v>58401</v>
      </c>
      <c r="C324" s="23">
        <v>15513</v>
      </c>
      <c r="D324" s="32" t="s">
        <v>424</v>
      </c>
      <c r="E324" s="25" t="s">
        <v>406</v>
      </c>
      <c r="F324" s="21">
        <v>6778</v>
      </c>
      <c r="G324" s="26">
        <v>16945</v>
      </c>
      <c r="H324" s="21">
        <v>246</v>
      </c>
      <c r="I324" s="26">
        <v>688.8</v>
      </c>
      <c r="J324" s="21">
        <v>69</v>
      </c>
      <c r="K324" s="21">
        <v>1242</v>
      </c>
      <c r="L324" s="21">
        <v>18</v>
      </c>
      <c r="M324" s="21">
        <v>306</v>
      </c>
      <c r="N324" s="21">
        <v>2</v>
      </c>
      <c r="O324" s="26">
        <v>3.4</v>
      </c>
      <c r="P324" s="21">
        <f t="shared" si="5"/>
        <v>7113</v>
      </c>
      <c r="Q324" s="26">
        <f t="shared" si="5"/>
        <v>19185.2</v>
      </c>
      <c r="R324" s="21">
        <v>0</v>
      </c>
      <c r="S324" s="21">
        <v>0</v>
      </c>
      <c r="T324" s="26">
        <v>1.896551724137931</v>
      </c>
      <c r="U324" s="21" t="s">
        <v>277</v>
      </c>
      <c r="V324" s="25" t="s">
        <v>323</v>
      </c>
      <c r="W324" s="27">
        <v>1.8861454046639232</v>
      </c>
      <c r="X324" s="28">
        <v>1.8861454046639232</v>
      </c>
      <c r="Y324" s="20"/>
    </row>
    <row r="325" spans="1:25" ht="30" customHeight="1">
      <c r="A325" s="21">
        <v>316</v>
      </c>
      <c r="B325" s="31">
        <v>58402</v>
      </c>
      <c r="C325" s="23">
        <v>15513</v>
      </c>
      <c r="D325" s="32" t="s">
        <v>372</v>
      </c>
      <c r="E325" s="25" t="s">
        <v>406</v>
      </c>
      <c r="F325" s="21">
        <v>3077</v>
      </c>
      <c r="G325" s="26">
        <v>7692.5</v>
      </c>
      <c r="H325" s="21">
        <v>352</v>
      </c>
      <c r="I325" s="26">
        <v>985.59999999999991</v>
      </c>
      <c r="J325" s="21">
        <v>111</v>
      </c>
      <c r="K325" s="21">
        <v>1998</v>
      </c>
      <c r="L325" s="21">
        <v>20</v>
      </c>
      <c r="M325" s="21">
        <v>340</v>
      </c>
      <c r="N325" s="21">
        <v>3</v>
      </c>
      <c r="O325" s="26">
        <v>5.0999999999999996</v>
      </c>
      <c r="P325" s="21">
        <f t="shared" si="5"/>
        <v>3563</v>
      </c>
      <c r="Q325" s="26">
        <f t="shared" si="5"/>
        <v>11021.2</v>
      </c>
      <c r="R325" s="21">
        <v>0</v>
      </c>
      <c r="S325" s="21">
        <v>0</v>
      </c>
      <c r="T325" s="26">
        <v>4.8275862068965516</v>
      </c>
      <c r="U325" s="21" t="s">
        <v>277</v>
      </c>
      <c r="V325" s="25" t="s">
        <v>331</v>
      </c>
      <c r="W325" s="27">
        <v>4.8010973936899859</v>
      </c>
      <c r="X325" s="28">
        <v>4.8010973936899859</v>
      </c>
      <c r="Y325" s="20"/>
    </row>
    <row r="326" spans="1:25" ht="30" customHeight="1">
      <c r="A326" s="21">
        <v>317</v>
      </c>
      <c r="B326" s="31">
        <v>58403</v>
      </c>
      <c r="C326" s="23">
        <v>15513</v>
      </c>
      <c r="D326" s="32" t="s">
        <v>425</v>
      </c>
      <c r="E326" s="25" t="s">
        <v>406</v>
      </c>
      <c r="F326" s="21">
        <v>5866</v>
      </c>
      <c r="G326" s="26">
        <v>14665</v>
      </c>
      <c r="H326" s="21">
        <v>1155</v>
      </c>
      <c r="I326" s="26">
        <v>3234</v>
      </c>
      <c r="J326" s="21">
        <v>146</v>
      </c>
      <c r="K326" s="21">
        <v>2628</v>
      </c>
      <c r="L326" s="21">
        <v>5</v>
      </c>
      <c r="M326" s="21">
        <v>85</v>
      </c>
      <c r="N326" s="21">
        <v>7</v>
      </c>
      <c r="O326" s="26">
        <v>11.9</v>
      </c>
      <c r="P326" s="21">
        <f t="shared" si="5"/>
        <v>7179</v>
      </c>
      <c r="Q326" s="26">
        <f t="shared" si="5"/>
        <v>20623.900000000001</v>
      </c>
      <c r="R326" s="21">
        <v>0</v>
      </c>
      <c r="S326" s="21">
        <v>0</v>
      </c>
      <c r="T326" s="26">
        <v>2.7586206896551726</v>
      </c>
      <c r="U326" s="21" t="s">
        <v>277</v>
      </c>
      <c r="V326" s="25" t="s">
        <v>331</v>
      </c>
      <c r="W326" s="27">
        <v>2.7434842249657065</v>
      </c>
      <c r="X326" s="28">
        <v>2.7434842249657065</v>
      </c>
      <c r="Y326" s="20"/>
    </row>
    <row r="327" spans="1:25" ht="30" customHeight="1">
      <c r="A327" s="21">
        <v>318</v>
      </c>
      <c r="B327" s="31">
        <v>58405</v>
      </c>
      <c r="C327" s="23">
        <v>15513</v>
      </c>
      <c r="D327" s="32" t="s">
        <v>426</v>
      </c>
      <c r="E327" s="25" t="s">
        <v>406</v>
      </c>
      <c r="F327" s="21">
        <v>3122</v>
      </c>
      <c r="G327" s="26">
        <v>7805</v>
      </c>
      <c r="H327" s="21">
        <v>178</v>
      </c>
      <c r="I327" s="26">
        <v>498.4</v>
      </c>
      <c r="J327" s="21">
        <v>18</v>
      </c>
      <c r="K327" s="21">
        <v>324</v>
      </c>
      <c r="L327" s="21">
        <v>18</v>
      </c>
      <c r="M327" s="21">
        <v>306</v>
      </c>
      <c r="N327" s="21"/>
      <c r="O327" s="26">
        <v>0</v>
      </c>
      <c r="P327" s="21">
        <f t="shared" si="5"/>
        <v>3336</v>
      </c>
      <c r="Q327" s="26">
        <f t="shared" si="5"/>
        <v>8933.4</v>
      </c>
      <c r="R327" s="21">
        <v>0</v>
      </c>
      <c r="S327" s="21">
        <v>0</v>
      </c>
      <c r="T327" s="26">
        <v>1.896551724137931</v>
      </c>
      <c r="U327" s="21" t="s">
        <v>277</v>
      </c>
      <c r="V327" s="25" t="s">
        <v>323</v>
      </c>
      <c r="W327" s="27">
        <v>1.8861454046639232</v>
      </c>
      <c r="X327" s="28">
        <v>1.8861454046639232</v>
      </c>
      <c r="Y327" s="20"/>
    </row>
    <row r="328" spans="1:25" ht="30" customHeight="1">
      <c r="A328" s="21">
        <v>319</v>
      </c>
      <c r="B328" s="31">
        <v>58408</v>
      </c>
      <c r="C328" s="23">
        <v>15513</v>
      </c>
      <c r="D328" s="32" t="s">
        <v>427</v>
      </c>
      <c r="E328" s="25" t="s">
        <v>406</v>
      </c>
      <c r="F328" s="21">
        <v>4313</v>
      </c>
      <c r="G328" s="26">
        <v>10782.5</v>
      </c>
      <c r="H328" s="21">
        <v>215</v>
      </c>
      <c r="I328" s="26">
        <v>602</v>
      </c>
      <c r="J328" s="21">
        <v>30</v>
      </c>
      <c r="K328" s="21">
        <v>540</v>
      </c>
      <c r="L328" s="21">
        <v>10</v>
      </c>
      <c r="M328" s="21">
        <v>170</v>
      </c>
      <c r="N328" s="21">
        <v>3</v>
      </c>
      <c r="O328" s="26">
        <v>5.0999999999999996</v>
      </c>
      <c r="P328" s="21">
        <f t="shared" si="5"/>
        <v>4571</v>
      </c>
      <c r="Q328" s="26">
        <f t="shared" si="5"/>
        <v>12099.6</v>
      </c>
      <c r="R328" s="21">
        <v>0</v>
      </c>
      <c r="S328" s="21">
        <v>0</v>
      </c>
      <c r="T328" s="26">
        <v>1.3793103448275863</v>
      </c>
      <c r="U328" s="21" t="s">
        <v>277</v>
      </c>
      <c r="V328" s="25" t="s">
        <v>323</v>
      </c>
      <c r="W328" s="27">
        <v>1.3717421124828533</v>
      </c>
      <c r="X328" s="28">
        <v>1.3717421124828533</v>
      </c>
      <c r="Y328" s="20"/>
    </row>
    <row r="329" spans="1:25" ht="30" customHeight="1">
      <c r="A329" s="21">
        <v>320</v>
      </c>
      <c r="B329" s="31">
        <v>58410</v>
      </c>
      <c r="C329" s="23">
        <v>15513</v>
      </c>
      <c r="D329" s="32" t="s">
        <v>428</v>
      </c>
      <c r="E329" s="25" t="s">
        <v>406</v>
      </c>
      <c r="F329" s="21">
        <v>5290</v>
      </c>
      <c r="G329" s="26">
        <v>13225</v>
      </c>
      <c r="H329" s="21">
        <v>1048</v>
      </c>
      <c r="I329" s="26">
        <v>2934.3999999999996</v>
      </c>
      <c r="J329" s="21">
        <v>118</v>
      </c>
      <c r="K329" s="21">
        <v>2124</v>
      </c>
      <c r="L329" s="21">
        <v>9</v>
      </c>
      <c r="M329" s="21">
        <v>153</v>
      </c>
      <c r="N329" s="21">
        <v>5</v>
      </c>
      <c r="O329" s="26">
        <v>8.5</v>
      </c>
      <c r="P329" s="21">
        <f t="shared" si="5"/>
        <v>6470</v>
      </c>
      <c r="Q329" s="26">
        <f t="shared" si="5"/>
        <v>18444.900000000001</v>
      </c>
      <c r="R329" s="21">
        <v>0</v>
      </c>
      <c r="S329" s="21">
        <v>0</v>
      </c>
      <c r="T329" s="26">
        <v>5</v>
      </c>
      <c r="U329" s="21" t="s">
        <v>277</v>
      </c>
      <c r="V329" s="25" t="s">
        <v>331</v>
      </c>
      <c r="W329" s="27">
        <v>4.9725651577503429</v>
      </c>
      <c r="X329" s="28">
        <v>4.9725651577503429</v>
      </c>
      <c r="Y329" s="20"/>
    </row>
    <row r="330" spans="1:25" ht="30" customHeight="1">
      <c r="A330" s="21">
        <v>321</v>
      </c>
      <c r="B330" s="31">
        <v>58406</v>
      </c>
      <c r="C330" s="23">
        <v>15552</v>
      </c>
      <c r="D330" s="32" t="s">
        <v>429</v>
      </c>
      <c r="E330" s="25" t="s">
        <v>404</v>
      </c>
      <c r="F330" s="21">
        <v>5130</v>
      </c>
      <c r="G330" s="26">
        <v>12825</v>
      </c>
      <c r="H330" s="21">
        <v>161</v>
      </c>
      <c r="I330" s="26">
        <v>450.79999999999995</v>
      </c>
      <c r="J330" s="21">
        <v>84</v>
      </c>
      <c r="K330" s="21">
        <v>1512</v>
      </c>
      <c r="L330" s="21">
        <v>12</v>
      </c>
      <c r="M330" s="21">
        <v>204</v>
      </c>
      <c r="N330" s="21"/>
      <c r="O330" s="26">
        <v>0</v>
      </c>
      <c r="P330" s="21">
        <f t="shared" ref="P330:Q393" si="6">SUM(F330,H330,J330,L330,N330)</f>
        <v>5387</v>
      </c>
      <c r="Q330" s="26">
        <f t="shared" si="6"/>
        <v>14991.8</v>
      </c>
      <c r="R330" s="21">
        <v>0</v>
      </c>
      <c r="S330" s="21">
        <v>0</v>
      </c>
      <c r="T330" s="26">
        <v>5.3448275862068968</v>
      </c>
      <c r="U330" s="21" t="s">
        <v>277</v>
      </c>
      <c r="V330" s="25" t="s">
        <v>323</v>
      </c>
      <c r="W330" s="27">
        <v>5.3155006858710561</v>
      </c>
      <c r="X330" s="28">
        <v>5.3155006858710561</v>
      </c>
      <c r="Y330" s="20"/>
    </row>
    <row r="331" spans="1:25" ht="30" customHeight="1">
      <c r="A331" s="21">
        <v>322</v>
      </c>
      <c r="B331" s="31">
        <v>58409</v>
      </c>
      <c r="C331" s="23">
        <v>15552</v>
      </c>
      <c r="D331" s="32" t="s">
        <v>430</v>
      </c>
      <c r="E331" s="25" t="s">
        <v>404</v>
      </c>
      <c r="F331" s="21">
        <v>6084</v>
      </c>
      <c r="G331" s="26">
        <v>15210</v>
      </c>
      <c r="H331" s="21">
        <v>1552</v>
      </c>
      <c r="I331" s="26">
        <v>4345.5999999999995</v>
      </c>
      <c r="J331" s="21">
        <v>47</v>
      </c>
      <c r="K331" s="21">
        <v>846</v>
      </c>
      <c r="L331" s="21">
        <v>14</v>
      </c>
      <c r="M331" s="21">
        <v>238</v>
      </c>
      <c r="N331" s="21">
        <v>3</v>
      </c>
      <c r="O331" s="26">
        <v>5.0999999999999996</v>
      </c>
      <c r="P331" s="21">
        <f t="shared" si="6"/>
        <v>7700</v>
      </c>
      <c r="Q331" s="26">
        <f t="shared" si="6"/>
        <v>20644.699999999997</v>
      </c>
      <c r="R331" s="21">
        <v>0</v>
      </c>
      <c r="S331" s="21">
        <v>0</v>
      </c>
      <c r="T331" s="26">
        <v>3.2758620689655173</v>
      </c>
      <c r="U331" s="21" t="s">
        <v>277</v>
      </c>
      <c r="V331" s="25" t="s">
        <v>331</v>
      </c>
      <c r="W331" s="27">
        <v>3.2578875171467763</v>
      </c>
      <c r="X331" s="28">
        <v>3.2578875171467763</v>
      </c>
      <c r="Y331" s="20"/>
    </row>
    <row r="332" spans="1:25" ht="30" customHeight="1">
      <c r="A332" s="21">
        <v>323</v>
      </c>
      <c r="B332" s="50">
        <v>1704</v>
      </c>
      <c r="C332" s="23">
        <v>15526</v>
      </c>
      <c r="D332" s="51" t="s">
        <v>431</v>
      </c>
      <c r="E332" s="52" t="s">
        <v>432</v>
      </c>
      <c r="F332" s="52">
        <v>3356</v>
      </c>
      <c r="G332" s="52">
        <v>6712</v>
      </c>
      <c r="H332" s="52">
        <v>89</v>
      </c>
      <c r="I332" s="53">
        <v>222.5</v>
      </c>
      <c r="J332" s="52">
        <v>14</v>
      </c>
      <c r="K332" s="52">
        <v>238</v>
      </c>
      <c r="L332" s="52">
        <v>210</v>
      </c>
      <c r="M332" s="52">
        <v>3780</v>
      </c>
      <c r="N332" s="52">
        <v>0</v>
      </c>
      <c r="O332" s="52">
        <v>0</v>
      </c>
      <c r="P332" s="21">
        <f t="shared" si="6"/>
        <v>3669</v>
      </c>
      <c r="Q332" s="26">
        <f t="shared" si="6"/>
        <v>10952.5</v>
      </c>
      <c r="R332" s="52">
        <v>0</v>
      </c>
      <c r="S332" s="52">
        <v>0</v>
      </c>
      <c r="T332" s="53">
        <v>5.8620689655172411</v>
      </c>
      <c r="U332" s="52" t="s">
        <v>433</v>
      </c>
      <c r="V332" s="52" t="s">
        <v>323</v>
      </c>
      <c r="W332" s="27">
        <f>400/58.32</f>
        <v>6.8587105624142657</v>
      </c>
      <c r="X332" s="28">
        <v>6.8587105624142657</v>
      </c>
      <c r="Y332" s="29">
        <f>SUM(X237:X332)</f>
        <v>389.866255144033</v>
      </c>
    </row>
    <row r="333" spans="1:25" ht="30" customHeight="1">
      <c r="A333" s="30">
        <v>324</v>
      </c>
      <c r="B333" s="54">
        <v>76705</v>
      </c>
      <c r="C333" s="23">
        <v>15611</v>
      </c>
      <c r="D333" s="24" t="s">
        <v>434</v>
      </c>
      <c r="E333" s="25" t="s">
        <v>435</v>
      </c>
      <c r="F333" s="21">
        <v>4701</v>
      </c>
      <c r="G333" s="21">
        <v>8568</v>
      </c>
      <c r="H333" s="21">
        <v>780</v>
      </c>
      <c r="I333" s="21">
        <v>2492</v>
      </c>
      <c r="J333" s="21">
        <v>16</v>
      </c>
      <c r="K333" s="21">
        <v>308</v>
      </c>
      <c r="L333" s="21">
        <v>6</v>
      </c>
      <c r="M333" s="21">
        <v>142</v>
      </c>
      <c r="N333" s="21">
        <v>9</v>
      </c>
      <c r="O333" s="21">
        <v>150</v>
      </c>
      <c r="P333" s="21">
        <f t="shared" si="6"/>
        <v>5512</v>
      </c>
      <c r="Q333" s="26">
        <f t="shared" si="6"/>
        <v>11660</v>
      </c>
      <c r="R333" s="21">
        <v>0</v>
      </c>
      <c r="S333" s="21">
        <v>0</v>
      </c>
      <c r="T333" s="27">
        <v>2.8333333333333335</v>
      </c>
      <c r="U333" s="21" t="s">
        <v>106</v>
      </c>
      <c r="V333" s="25" t="s">
        <v>250</v>
      </c>
      <c r="W333" s="27">
        <v>6.8587105624142657</v>
      </c>
      <c r="X333" s="28">
        <v>6.8587105624142657</v>
      </c>
      <c r="Y333" s="20"/>
    </row>
    <row r="334" spans="1:25" ht="30" customHeight="1">
      <c r="A334" s="21">
        <v>325</v>
      </c>
      <c r="B334" s="54">
        <v>76708</v>
      </c>
      <c r="C334" s="23">
        <v>15611</v>
      </c>
      <c r="D334" s="24" t="s">
        <v>436</v>
      </c>
      <c r="E334" s="25" t="s">
        <v>435</v>
      </c>
      <c r="F334" s="21">
        <v>1</v>
      </c>
      <c r="G334" s="21">
        <v>2</v>
      </c>
      <c r="H334" s="21">
        <v>0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1</v>
      </c>
      <c r="O334" s="21">
        <v>200</v>
      </c>
      <c r="P334" s="21">
        <f t="shared" si="6"/>
        <v>2</v>
      </c>
      <c r="Q334" s="26">
        <f t="shared" si="6"/>
        <v>202</v>
      </c>
      <c r="R334" s="21">
        <v>0</v>
      </c>
      <c r="S334" s="21">
        <v>0</v>
      </c>
      <c r="T334" s="27">
        <v>8.3333333333333329E-2</v>
      </c>
      <c r="U334" s="21" t="s">
        <v>255</v>
      </c>
      <c r="V334" s="25" t="s">
        <v>31</v>
      </c>
      <c r="W334" s="27">
        <v>3.4293552812071328</v>
      </c>
      <c r="X334" s="28">
        <v>3.4293552812071328</v>
      </c>
      <c r="Y334" s="20"/>
    </row>
    <row r="335" spans="1:25" ht="30" customHeight="1">
      <c r="A335" s="21">
        <v>326</v>
      </c>
      <c r="B335" s="54">
        <v>17102</v>
      </c>
      <c r="C335" s="23">
        <v>15612</v>
      </c>
      <c r="D335" s="24" t="s">
        <v>437</v>
      </c>
      <c r="E335" s="25" t="s">
        <v>112</v>
      </c>
      <c r="F335" s="21">
        <v>14281</v>
      </c>
      <c r="G335" s="21">
        <v>17631</v>
      </c>
      <c r="H335" s="21">
        <v>774</v>
      </c>
      <c r="I335" s="21">
        <v>1398</v>
      </c>
      <c r="J335" s="21">
        <v>146</v>
      </c>
      <c r="K335" s="21">
        <v>6719</v>
      </c>
      <c r="L335" s="21">
        <v>55</v>
      </c>
      <c r="M335" s="21">
        <v>962</v>
      </c>
      <c r="N335" s="21">
        <v>3</v>
      </c>
      <c r="O335" s="21">
        <v>30</v>
      </c>
      <c r="P335" s="21">
        <f t="shared" si="6"/>
        <v>15259</v>
      </c>
      <c r="Q335" s="26">
        <f t="shared" si="6"/>
        <v>26740</v>
      </c>
      <c r="R335" s="21">
        <v>0</v>
      </c>
      <c r="S335" s="21">
        <v>0</v>
      </c>
      <c r="T335" s="27">
        <v>4.833333333333333</v>
      </c>
      <c r="U335" s="21" t="s">
        <v>106</v>
      </c>
      <c r="V335" s="25" t="s">
        <v>250</v>
      </c>
      <c r="W335" s="27">
        <v>6.8587105624142657</v>
      </c>
      <c r="X335" s="28">
        <v>6.8587105624142657</v>
      </c>
      <c r="Y335" s="20"/>
    </row>
    <row r="336" spans="1:25" ht="30" customHeight="1">
      <c r="A336" s="21">
        <v>327</v>
      </c>
      <c r="B336" s="54">
        <v>17104</v>
      </c>
      <c r="C336" s="23">
        <v>15612</v>
      </c>
      <c r="D336" s="24" t="s">
        <v>438</v>
      </c>
      <c r="E336" s="25" t="s">
        <v>112</v>
      </c>
      <c r="F336" s="21">
        <v>9863</v>
      </c>
      <c r="G336" s="21">
        <v>13690</v>
      </c>
      <c r="H336" s="21">
        <v>806</v>
      </c>
      <c r="I336" s="21">
        <v>2626</v>
      </c>
      <c r="J336" s="21">
        <v>35</v>
      </c>
      <c r="K336" s="21">
        <v>739</v>
      </c>
      <c r="L336" s="21">
        <v>5</v>
      </c>
      <c r="M336" s="21">
        <v>94</v>
      </c>
      <c r="N336" s="21">
        <v>6</v>
      </c>
      <c r="O336" s="21">
        <v>47</v>
      </c>
      <c r="P336" s="21">
        <f t="shared" si="6"/>
        <v>10715</v>
      </c>
      <c r="Q336" s="26">
        <f t="shared" si="6"/>
        <v>17196</v>
      </c>
      <c r="R336" s="21">
        <v>0</v>
      </c>
      <c r="S336" s="21">
        <v>0</v>
      </c>
      <c r="T336" s="27">
        <v>5</v>
      </c>
      <c r="U336" s="21" t="s">
        <v>106</v>
      </c>
      <c r="V336" s="25" t="s">
        <v>31</v>
      </c>
      <c r="W336" s="27">
        <v>6.8587105624142657</v>
      </c>
      <c r="X336" s="28">
        <v>6.8587105624142657</v>
      </c>
      <c r="Y336" s="20"/>
    </row>
    <row r="337" spans="1:25" ht="30" customHeight="1">
      <c r="A337" s="21">
        <v>328</v>
      </c>
      <c r="B337" s="54">
        <v>17111</v>
      </c>
      <c r="C337" s="23">
        <v>15612</v>
      </c>
      <c r="D337" s="24" t="s">
        <v>439</v>
      </c>
      <c r="E337" s="25" t="s">
        <v>112</v>
      </c>
      <c r="F337" s="21">
        <v>10469</v>
      </c>
      <c r="G337" s="21">
        <v>13935</v>
      </c>
      <c r="H337" s="21">
        <v>485</v>
      </c>
      <c r="I337" s="21">
        <v>1756</v>
      </c>
      <c r="J337" s="21">
        <v>120</v>
      </c>
      <c r="K337" s="21">
        <v>4064</v>
      </c>
      <c r="L337" s="21">
        <v>31</v>
      </c>
      <c r="M337" s="21">
        <v>346</v>
      </c>
      <c r="N337" s="21">
        <v>3</v>
      </c>
      <c r="O337" s="21">
        <v>109</v>
      </c>
      <c r="P337" s="21">
        <f t="shared" si="6"/>
        <v>11108</v>
      </c>
      <c r="Q337" s="26">
        <f t="shared" si="6"/>
        <v>20210</v>
      </c>
      <c r="R337" s="21">
        <v>0</v>
      </c>
      <c r="S337" s="21">
        <v>0</v>
      </c>
      <c r="T337" s="27">
        <v>4.5</v>
      </c>
      <c r="U337" s="21" t="s">
        <v>106</v>
      </c>
      <c r="V337" s="25" t="s">
        <v>250</v>
      </c>
      <c r="W337" s="27">
        <v>6.8587105624142657</v>
      </c>
      <c r="X337" s="28">
        <v>6.8587105624142657</v>
      </c>
      <c r="Y337" s="20"/>
    </row>
    <row r="338" spans="1:25" ht="30" customHeight="1">
      <c r="A338" s="21">
        <v>329</v>
      </c>
      <c r="B338" s="54">
        <v>17121</v>
      </c>
      <c r="C338" s="23">
        <v>15612</v>
      </c>
      <c r="D338" s="24" t="s">
        <v>440</v>
      </c>
      <c r="E338" s="25" t="s">
        <v>112</v>
      </c>
      <c r="F338" s="21">
        <v>21</v>
      </c>
      <c r="G338" s="21">
        <v>4094</v>
      </c>
      <c r="H338" s="21">
        <v>3</v>
      </c>
      <c r="I338" s="21">
        <v>458</v>
      </c>
      <c r="J338" s="21">
        <v>10</v>
      </c>
      <c r="K338" s="21">
        <v>1183</v>
      </c>
      <c r="L338" s="21">
        <v>1</v>
      </c>
      <c r="M338" s="21">
        <v>24</v>
      </c>
      <c r="N338" s="21">
        <v>9</v>
      </c>
      <c r="O338" s="21">
        <v>569</v>
      </c>
      <c r="P338" s="21">
        <f t="shared" si="6"/>
        <v>44</v>
      </c>
      <c r="Q338" s="26">
        <f t="shared" si="6"/>
        <v>6328</v>
      </c>
      <c r="R338" s="21">
        <v>0</v>
      </c>
      <c r="S338" s="21">
        <v>0</v>
      </c>
      <c r="T338" s="27">
        <v>1</v>
      </c>
      <c r="U338" s="21" t="s">
        <v>255</v>
      </c>
      <c r="V338" s="25" t="s">
        <v>250</v>
      </c>
      <c r="W338" s="27">
        <v>3.4293552812071328</v>
      </c>
      <c r="X338" s="28">
        <v>3.4293552812071328</v>
      </c>
      <c r="Y338" s="20"/>
    </row>
    <row r="339" spans="1:25" ht="30" customHeight="1">
      <c r="A339" s="21">
        <v>330</v>
      </c>
      <c r="B339" s="54">
        <v>17130</v>
      </c>
      <c r="C339" s="23">
        <v>15611</v>
      </c>
      <c r="D339" s="24" t="s">
        <v>441</v>
      </c>
      <c r="E339" s="25" t="s">
        <v>435</v>
      </c>
      <c r="F339" s="21">
        <v>3896</v>
      </c>
      <c r="G339" s="21">
        <v>5098</v>
      </c>
      <c r="H339" s="21">
        <v>4189</v>
      </c>
      <c r="I339" s="21">
        <v>6231</v>
      </c>
      <c r="J339" s="21">
        <v>34</v>
      </c>
      <c r="K339" s="21">
        <v>281</v>
      </c>
      <c r="L339" s="21">
        <v>4</v>
      </c>
      <c r="M339" s="21">
        <v>258</v>
      </c>
      <c r="N339" s="21">
        <v>0</v>
      </c>
      <c r="O339" s="21">
        <v>0</v>
      </c>
      <c r="P339" s="21">
        <f t="shared" si="6"/>
        <v>8123</v>
      </c>
      <c r="Q339" s="26">
        <f t="shared" si="6"/>
        <v>11868</v>
      </c>
      <c r="R339" s="21">
        <v>0</v>
      </c>
      <c r="S339" s="21">
        <v>0</v>
      </c>
      <c r="T339" s="27">
        <v>3.3333333333333335</v>
      </c>
      <c r="U339" s="21" t="s">
        <v>106</v>
      </c>
      <c r="V339" s="25" t="s">
        <v>250</v>
      </c>
      <c r="W339" s="27">
        <v>6.8587105624142657</v>
      </c>
      <c r="X339" s="28">
        <v>6.8587105624142657</v>
      </c>
      <c r="Y339" s="20"/>
    </row>
    <row r="340" spans="1:25" ht="30" customHeight="1">
      <c r="A340" s="21">
        <v>331</v>
      </c>
      <c r="B340" s="54">
        <v>76706</v>
      </c>
      <c r="C340" s="23">
        <v>15612</v>
      </c>
      <c r="D340" s="24" t="s">
        <v>442</v>
      </c>
      <c r="E340" s="25" t="s">
        <v>112</v>
      </c>
      <c r="F340" s="21">
        <v>1</v>
      </c>
      <c r="G340" s="21">
        <v>1200</v>
      </c>
      <c r="H340" s="21">
        <v>0</v>
      </c>
      <c r="I340" s="21">
        <v>0</v>
      </c>
      <c r="J340" s="21">
        <v>1</v>
      </c>
      <c r="K340" s="21">
        <v>229</v>
      </c>
      <c r="L340" s="21">
        <v>0</v>
      </c>
      <c r="M340" s="21">
        <v>0</v>
      </c>
      <c r="N340" s="21">
        <v>0</v>
      </c>
      <c r="O340" s="21">
        <v>0</v>
      </c>
      <c r="P340" s="21">
        <f t="shared" si="6"/>
        <v>2</v>
      </c>
      <c r="Q340" s="26">
        <f t="shared" si="6"/>
        <v>1429</v>
      </c>
      <c r="R340" s="21">
        <v>0</v>
      </c>
      <c r="S340" s="21">
        <v>0</v>
      </c>
      <c r="T340" s="27">
        <v>0.83333333333333337</v>
      </c>
      <c r="U340" s="21" t="s">
        <v>106</v>
      </c>
      <c r="V340" s="25" t="s">
        <v>250</v>
      </c>
      <c r="W340" s="27">
        <v>6.8587105624142657</v>
      </c>
      <c r="X340" s="28">
        <v>6.8587105624142657</v>
      </c>
      <c r="Y340" s="20"/>
    </row>
    <row r="341" spans="1:25" ht="30" customHeight="1">
      <c r="A341" s="21">
        <v>332</v>
      </c>
      <c r="B341" s="54">
        <v>17107</v>
      </c>
      <c r="C341" s="23">
        <v>15613</v>
      </c>
      <c r="D341" s="24" t="s">
        <v>443</v>
      </c>
      <c r="E341" s="25" t="s">
        <v>444</v>
      </c>
      <c r="F341" s="21">
        <v>4540</v>
      </c>
      <c r="G341" s="21">
        <v>6123</v>
      </c>
      <c r="H341" s="21">
        <v>291</v>
      </c>
      <c r="I341" s="21">
        <v>532</v>
      </c>
      <c r="J341" s="21">
        <v>48</v>
      </c>
      <c r="K341" s="21">
        <v>1549</v>
      </c>
      <c r="L341" s="21">
        <v>147</v>
      </c>
      <c r="M341" s="21">
        <v>1975</v>
      </c>
      <c r="N341" s="21">
        <v>1</v>
      </c>
      <c r="O341" s="21">
        <v>6</v>
      </c>
      <c r="P341" s="21">
        <f t="shared" si="6"/>
        <v>5027</v>
      </c>
      <c r="Q341" s="26">
        <f t="shared" si="6"/>
        <v>10185</v>
      </c>
      <c r="R341" s="21">
        <v>0</v>
      </c>
      <c r="S341" s="21">
        <v>0</v>
      </c>
      <c r="T341" s="27">
        <v>2.3333333333333335</v>
      </c>
      <c r="U341" s="21" t="s">
        <v>106</v>
      </c>
      <c r="V341" s="25" t="s">
        <v>250</v>
      </c>
      <c r="W341" s="27">
        <v>6.8587105624142657</v>
      </c>
      <c r="X341" s="28">
        <v>6.8587105624142657</v>
      </c>
      <c r="Y341" s="20"/>
    </row>
    <row r="342" spans="1:25" ht="30" customHeight="1">
      <c r="A342" s="21">
        <v>333</v>
      </c>
      <c r="B342" s="54">
        <v>17117</v>
      </c>
      <c r="C342" s="23">
        <v>15613</v>
      </c>
      <c r="D342" s="24" t="s">
        <v>445</v>
      </c>
      <c r="E342" s="25" t="s">
        <v>444</v>
      </c>
      <c r="F342" s="21">
        <v>1879</v>
      </c>
      <c r="G342" s="21">
        <v>2868</v>
      </c>
      <c r="H342" s="21">
        <v>165</v>
      </c>
      <c r="I342" s="21">
        <v>544</v>
      </c>
      <c r="J342" s="21">
        <v>48</v>
      </c>
      <c r="K342" s="21">
        <v>7970</v>
      </c>
      <c r="L342" s="21">
        <v>8</v>
      </c>
      <c r="M342" s="21">
        <v>105</v>
      </c>
      <c r="N342" s="21">
        <v>1</v>
      </c>
      <c r="O342" s="21">
        <v>8</v>
      </c>
      <c r="P342" s="21">
        <f t="shared" si="6"/>
        <v>2101</v>
      </c>
      <c r="Q342" s="26">
        <f t="shared" si="6"/>
        <v>11495</v>
      </c>
      <c r="R342" s="21">
        <v>0</v>
      </c>
      <c r="S342" s="21">
        <v>0</v>
      </c>
      <c r="T342" s="27">
        <v>3.3333333333333333E-2</v>
      </c>
      <c r="U342" s="21" t="s">
        <v>106</v>
      </c>
      <c r="V342" s="25" t="s">
        <v>31</v>
      </c>
      <c r="W342" s="27">
        <v>6.8587105624142657</v>
      </c>
      <c r="X342" s="28">
        <v>6.8587105624142657</v>
      </c>
      <c r="Y342" s="20"/>
    </row>
    <row r="343" spans="1:25" ht="30" customHeight="1">
      <c r="A343" s="21">
        <v>334</v>
      </c>
      <c r="B343" s="54">
        <v>76701</v>
      </c>
      <c r="C343" s="23">
        <v>15613</v>
      </c>
      <c r="D343" s="24" t="s">
        <v>446</v>
      </c>
      <c r="E343" s="25" t="s">
        <v>444</v>
      </c>
      <c r="F343" s="21">
        <v>9228</v>
      </c>
      <c r="G343" s="21">
        <v>11164</v>
      </c>
      <c r="H343" s="21">
        <v>519</v>
      </c>
      <c r="I343" s="21">
        <v>1668</v>
      </c>
      <c r="J343" s="21">
        <v>32</v>
      </c>
      <c r="K343" s="21">
        <v>684</v>
      </c>
      <c r="L343" s="21">
        <v>1</v>
      </c>
      <c r="M343" s="21">
        <v>26</v>
      </c>
      <c r="N343" s="21">
        <v>2</v>
      </c>
      <c r="O343" s="21">
        <v>35</v>
      </c>
      <c r="P343" s="21">
        <f t="shared" si="6"/>
        <v>9782</v>
      </c>
      <c r="Q343" s="26">
        <f t="shared" si="6"/>
        <v>13577</v>
      </c>
      <c r="R343" s="21">
        <v>0</v>
      </c>
      <c r="S343" s="21">
        <v>0</v>
      </c>
      <c r="T343" s="27">
        <v>3.8333333333333335</v>
      </c>
      <c r="U343" s="21" t="s">
        <v>255</v>
      </c>
      <c r="V343" s="25" t="s">
        <v>31</v>
      </c>
      <c r="W343" s="27">
        <v>3.4293552812071328</v>
      </c>
      <c r="X343" s="28">
        <v>3.4293552812071328</v>
      </c>
      <c r="Y343" s="20"/>
    </row>
    <row r="344" spans="1:25" ht="30" customHeight="1">
      <c r="A344" s="21">
        <v>335</v>
      </c>
      <c r="B344" s="54">
        <v>17122</v>
      </c>
      <c r="C344" s="23">
        <v>15614</v>
      </c>
      <c r="D344" s="24" t="s">
        <v>447</v>
      </c>
      <c r="E344" s="25" t="s">
        <v>448</v>
      </c>
      <c r="F344" s="21">
        <v>7121</v>
      </c>
      <c r="G344" s="21">
        <v>11048</v>
      </c>
      <c r="H344" s="21">
        <v>668</v>
      </c>
      <c r="I344" s="21">
        <v>1604</v>
      </c>
      <c r="J344" s="21">
        <v>61</v>
      </c>
      <c r="K344" s="21">
        <v>1651</v>
      </c>
      <c r="L344" s="21">
        <v>19</v>
      </c>
      <c r="M344" s="21">
        <v>300</v>
      </c>
      <c r="N344" s="21">
        <v>12</v>
      </c>
      <c r="O344" s="21">
        <v>111</v>
      </c>
      <c r="P344" s="21">
        <f t="shared" si="6"/>
        <v>7881</v>
      </c>
      <c r="Q344" s="26">
        <f t="shared" si="6"/>
        <v>14714</v>
      </c>
      <c r="R344" s="21">
        <v>0</v>
      </c>
      <c r="S344" s="21">
        <v>0</v>
      </c>
      <c r="T344" s="27">
        <v>4.333333333333333</v>
      </c>
      <c r="U344" s="21" t="s">
        <v>106</v>
      </c>
      <c r="V344" s="25" t="s">
        <v>31</v>
      </c>
      <c r="W344" s="27">
        <v>6.8587105624142657</v>
      </c>
      <c r="X344" s="28">
        <v>6.8587105624142657</v>
      </c>
      <c r="Y344" s="20"/>
    </row>
    <row r="345" spans="1:25" ht="30" customHeight="1">
      <c r="A345" s="21">
        <v>336</v>
      </c>
      <c r="B345" s="54">
        <v>76704</v>
      </c>
      <c r="C345" s="23">
        <v>15614</v>
      </c>
      <c r="D345" s="24" t="s">
        <v>449</v>
      </c>
      <c r="E345" s="25" t="s">
        <v>448</v>
      </c>
      <c r="F345" s="21">
        <v>7390</v>
      </c>
      <c r="G345" s="21">
        <v>8318</v>
      </c>
      <c r="H345" s="21">
        <v>211</v>
      </c>
      <c r="I345" s="21">
        <v>332</v>
      </c>
      <c r="J345" s="21">
        <v>37</v>
      </c>
      <c r="K345" s="21">
        <v>553</v>
      </c>
      <c r="L345" s="21">
        <v>49</v>
      </c>
      <c r="M345" s="21">
        <v>806</v>
      </c>
      <c r="N345" s="21">
        <v>0</v>
      </c>
      <c r="O345" s="21">
        <v>0</v>
      </c>
      <c r="P345" s="21">
        <f t="shared" si="6"/>
        <v>7687</v>
      </c>
      <c r="Q345" s="26">
        <f t="shared" si="6"/>
        <v>10009</v>
      </c>
      <c r="R345" s="21">
        <v>0</v>
      </c>
      <c r="S345" s="21">
        <v>0</v>
      </c>
      <c r="T345" s="27">
        <v>2.3333333333333335</v>
      </c>
      <c r="U345" s="21" t="s">
        <v>106</v>
      </c>
      <c r="V345" s="25" t="s">
        <v>31</v>
      </c>
      <c r="W345" s="27">
        <v>6.8587105624142657</v>
      </c>
      <c r="X345" s="28">
        <v>6.8587105624142657</v>
      </c>
      <c r="Y345" s="20"/>
    </row>
    <row r="346" spans="1:25" ht="30" customHeight="1">
      <c r="A346" s="21">
        <v>337</v>
      </c>
      <c r="B346" s="54">
        <v>17106</v>
      </c>
      <c r="C346" s="23">
        <v>15618</v>
      </c>
      <c r="D346" s="24" t="s">
        <v>450</v>
      </c>
      <c r="E346" s="25" t="s">
        <v>451</v>
      </c>
      <c r="F346" s="21">
        <v>4902</v>
      </c>
      <c r="G346" s="21">
        <v>4999</v>
      </c>
      <c r="H346" s="21">
        <v>638</v>
      </c>
      <c r="I346" s="21">
        <v>1213</v>
      </c>
      <c r="J346" s="21">
        <v>89</v>
      </c>
      <c r="K346" s="21">
        <v>6495</v>
      </c>
      <c r="L346" s="21">
        <v>88</v>
      </c>
      <c r="M346" s="21">
        <v>1273</v>
      </c>
      <c r="N346" s="21">
        <v>0</v>
      </c>
      <c r="O346" s="21">
        <v>0</v>
      </c>
      <c r="P346" s="21">
        <f t="shared" si="6"/>
        <v>5717</v>
      </c>
      <c r="Q346" s="26">
        <f t="shared" si="6"/>
        <v>13980</v>
      </c>
      <c r="R346" s="21">
        <v>0</v>
      </c>
      <c r="S346" s="21">
        <v>0</v>
      </c>
      <c r="T346" s="27">
        <v>4.833333333333333</v>
      </c>
      <c r="U346" s="21" t="s">
        <v>106</v>
      </c>
      <c r="V346" s="25" t="s">
        <v>250</v>
      </c>
      <c r="W346" s="27">
        <v>6.8587105624142657</v>
      </c>
      <c r="X346" s="28">
        <v>6.8587105624142657</v>
      </c>
      <c r="Y346" s="20"/>
    </row>
    <row r="347" spans="1:25" ht="30" customHeight="1">
      <c r="A347" s="21">
        <v>338</v>
      </c>
      <c r="B347" s="54">
        <v>17128</v>
      </c>
      <c r="C347" s="23">
        <v>15612</v>
      </c>
      <c r="D347" s="24" t="s">
        <v>452</v>
      </c>
      <c r="E347" s="25" t="s">
        <v>112</v>
      </c>
      <c r="F347" s="21">
        <v>4273</v>
      </c>
      <c r="G347" s="21">
        <v>179</v>
      </c>
      <c r="H347" s="21">
        <v>88</v>
      </c>
      <c r="I347" s="21">
        <v>11</v>
      </c>
      <c r="J347" s="21">
        <v>32</v>
      </c>
      <c r="K347" s="21">
        <v>156</v>
      </c>
      <c r="L347" s="21">
        <v>121</v>
      </c>
      <c r="M347" s="21">
        <v>64</v>
      </c>
      <c r="N347" s="21">
        <v>0</v>
      </c>
      <c r="O347" s="21">
        <v>0</v>
      </c>
      <c r="P347" s="21">
        <f t="shared" si="6"/>
        <v>4514</v>
      </c>
      <c r="Q347" s="26">
        <f t="shared" si="6"/>
        <v>410</v>
      </c>
      <c r="R347" s="21">
        <v>0</v>
      </c>
      <c r="S347" s="21">
        <v>0</v>
      </c>
      <c r="T347" s="27">
        <v>4.166666666666667</v>
      </c>
      <c r="U347" s="21" t="s">
        <v>106</v>
      </c>
      <c r="V347" s="25" t="s">
        <v>31</v>
      </c>
      <c r="W347" s="27">
        <v>6.8587105624142657</v>
      </c>
      <c r="X347" s="28">
        <v>6.8587105624142657</v>
      </c>
      <c r="Y347" s="20"/>
    </row>
    <row r="348" spans="1:25" ht="30" customHeight="1">
      <c r="A348" s="21">
        <v>339</v>
      </c>
      <c r="B348" s="54">
        <v>10204</v>
      </c>
      <c r="C348" s="23">
        <v>15623</v>
      </c>
      <c r="D348" s="24" t="s">
        <v>453</v>
      </c>
      <c r="E348" s="25" t="s">
        <v>454</v>
      </c>
      <c r="F348" s="21">
        <v>9462</v>
      </c>
      <c r="G348" s="21">
        <v>9084</v>
      </c>
      <c r="H348" s="21">
        <v>1365</v>
      </c>
      <c r="I348" s="21">
        <v>1837</v>
      </c>
      <c r="J348" s="21">
        <v>54</v>
      </c>
      <c r="K348" s="21">
        <v>1388</v>
      </c>
      <c r="L348" s="21">
        <v>210</v>
      </c>
      <c r="M348" s="21">
        <v>2030</v>
      </c>
      <c r="N348" s="21">
        <v>4</v>
      </c>
      <c r="O348" s="21">
        <v>27</v>
      </c>
      <c r="P348" s="21">
        <f t="shared" si="6"/>
        <v>11095</v>
      </c>
      <c r="Q348" s="26">
        <f t="shared" si="6"/>
        <v>14366</v>
      </c>
      <c r="R348" s="21">
        <v>0</v>
      </c>
      <c r="S348" s="21">
        <v>0</v>
      </c>
      <c r="T348" s="27">
        <v>4</v>
      </c>
      <c r="U348" s="21" t="s">
        <v>106</v>
      </c>
      <c r="V348" s="25" t="s">
        <v>31</v>
      </c>
      <c r="W348" s="27">
        <v>6.8587105624142657</v>
      </c>
      <c r="X348" s="28">
        <v>6.8587105624142657</v>
      </c>
      <c r="Y348" s="20"/>
    </row>
    <row r="349" spans="1:25" ht="30" customHeight="1">
      <c r="A349" s="21">
        <v>340</v>
      </c>
      <c r="B349" s="54">
        <v>10210</v>
      </c>
      <c r="C349" s="23">
        <v>15623</v>
      </c>
      <c r="D349" s="24" t="s">
        <v>455</v>
      </c>
      <c r="E349" s="25" t="s">
        <v>454</v>
      </c>
      <c r="F349" s="21">
        <v>8437</v>
      </c>
      <c r="G349" s="21">
        <v>8337</v>
      </c>
      <c r="H349" s="21">
        <v>354</v>
      </c>
      <c r="I349" s="21">
        <v>597</v>
      </c>
      <c r="J349" s="21">
        <v>56</v>
      </c>
      <c r="K349" s="21">
        <v>1455</v>
      </c>
      <c r="L349" s="21">
        <v>53</v>
      </c>
      <c r="M349" s="21">
        <v>788</v>
      </c>
      <c r="N349" s="21">
        <v>0</v>
      </c>
      <c r="O349" s="21">
        <v>0</v>
      </c>
      <c r="P349" s="21">
        <f t="shared" si="6"/>
        <v>8900</v>
      </c>
      <c r="Q349" s="26">
        <f t="shared" si="6"/>
        <v>11177</v>
      </c>
      <c r="R349" s="21">
        <v>0</v>
      </c>
      <c r="S349" s="21">
        <v>0</v>
      </c>
      <c r="T349" s="27">
        <v>3.3333333333333335</v>
      </c>
      <c r="U349" s="21" t="s">
        <v>106</v>
      </c>
      <c r="V349" s="25" t="s">
        <v>31</v>
      </c>
      <c r="W349" s="27">
        <v>6.8587105624142657</v>
      </c>
      <c r="X349" s="28">
        <v>6.8587105624142657</v>
      </c>
      <c r="Y349" s="20"/>
    </row>
    <row r="350" spans="1:25" ht="30" customHeight="1">
      <c r="A350" s="21">
        <v>341</v>
      </c>
      <c r="B350" s="54">
        <v>10212</v>
      </c>
      <c r="C350" s="23">
        <v>15624</v>
      </c>
      <c r="D350" s="24" t="s">
        <v>456</v>
      </c>
      <c r="E350" s="25" t="s">
        <v>457</v>
      </c>
      <c r="F350" s="21">
        <v>6795</v>
      </c>
      <c r="G350" s="21">
        <v>6729</v>
      </c>
      <c r="H350" s="21">
        <v>910</v>
      </c>
      <c r="I350" s="21">
        <v>1054</v>
      </c>
      <c r="J350" s="21">
        <v>40</v>
      </c>
      <c r="K350" s="21">
        <v>1720</v>
      </c>
      <c r="L350" s="21">
        <v>128</v>
      </c>
      <c r="M350" s="21">
        <v>875</v>
      </c>
      <c r="N350" s="21">
        <v>0</v>
      </c>
      <c r="O350" s="21">
        <v>0</v>
      </c>
      <c r="P350" s="21">
        <f t="shared" si="6"/>
        <v>7873</v>
      </c>
      <c r="Q350" s="26">
        <f t="shared" si="6"/>
        <v>10378</v>
      </c>
      <c r="R350" s="21">
        <v>0</v>
      </c>
      <c r="S350" s="21">
        <v>0</v>
      </c>
      <c r="T350" s="27">
        <v>2.5</v>
      </c>
      <c r="U350" s="21" t="s">
        <v>106</v>
      </c>
      <c r="V350" s="25" t="s">
        <v>31</v>
      </c>
      <c r="W350" s="27">
        <v>6.8587105624142657</v>
      </c>
      <c r="X350" s="28">
        <v>6.8587105624142657</v>
      </c>
      <c r="Y350" s="20"/>
    </row>
    <row r="351" spans="1:25" ht="30" customHeight="1">
      <c r="A351" s="21">
        <v>342</v>
      </c>
      <c r="B351" s="54">
        <v>12203</v>
      </c>
      <c r="C351" s="23">
        <v>15631</v>
      </c>
      <c r="D351" s="24" t="s">
        <v>458</v>
      </c>
      <c r="E351" s="25" t="s">
        <v>459</v>
      </c>
      <c r="F351" s="21">
        <v>372</v>
      </c>
      <c r="G351" s="21">
        <v>397</v>
      </c>
      <c r="H351" s="21">
        <v>78</v>
      </c>
      <c r="I351" s="21">
        <v>80</v>
      </c>
      <c r="J351" s="21">
        <v>9</v>
      </c>
      <c r="K351" s="21">
        <v>138</v>
      </c>
      <c r="L351" s="21">
        <v>77</v>
      </c>
      <c r="M351" s="21">
        <v>693</v>
      </c>
      <c r="N351" s="21">
        <v>2</v>
      </c>
      <c r="O351" s="21">
        <v>12</v>
      </c>
      <c r="P351" s="21">
        <f t="shared" si="6"/>
        <v>538</v>
      </c>
      <c r="Q351" s="26">
        <f t="shared" si="6"/>
        <v>1320</v>
      </c>
      <c r="R351" s="21">
        <v>0</v>
      </c>
      <c r="S351" s="21">
        <v>0</v>
      </c>
      <c r="T351" s="27">
        <v>1</v>
      </c>
      <c r="U351" s="21" t="s">
        <v>255</v>
      </c>
      <c r="V351" s="25" t="s">
        <v>31</v>
      </c>
      <c r="W351" s="27">
        <v>3.4293552812071328</v>
      </c>
      <c r="X351" s="28">
        <v>3.4293552812071328</v>
      </c>
      <c r="Y351" s="20"/>
    </row>
    <row r="352" spans="1:25" ht="30" customHeight="1">
      <c r="A352" s="21">
        <v>343</v>
      </c>
      <c r="B352" s="54">
        <v>12210</v>
      </c>
      <c r="C352" s="23">
        <v>15631</v>
      </c>
      <c r="D352" s="24" t="s">
        <v>460</v>
      </c>
      <c r="E352" s="25" t="s">
        <v>459</v>
      </c>
      <c r="F352" s="21">
        <v>8954</v>
      </c>
      <c r="G352" s="21">
        <v>9529</v>
      </c>
      <c r="H352" s="21">
        <v>360</v>
      </c>
      <c r="I352" s="21">
        <v>533</v>
      </c>
      <c r="J352" s="21">
        <v>41</v>
      </c>
      <c r="K352" s="21">
        <v>613</v>
      </c>
      <c r="L352" s="21">
        <v>44</v>
      </c>
      <c r="M352" s="21">
        <v>640</v>
      </c>
      <c r="N352" s="21">
        <v>2</v>
      </c>
      <c r="O352" s="21">
        <v>20</v>
      </c>
      <c r="P352" s="21">
        <f t="shared" si="6"/>
        <v>9401</v>
      </c>
      <c r="Q352" s="26">
        <f t="shared" si="6"/>
        <v>11335</v>
      </c>
      <c r="R352" s="21">
        <v>0</v>
      </c>
      <c r="S352" s="21">
        <v>0</v>
      </c>
      <c r="T352" s="27">
        <v>3</v>
      </c>
      <c r="U352" s="21" t="s">
        <v>106</v>
      </c>
      <c r="V352" s="25" t="s">
        <v>113</v>
      </c>
      <c r="W352" s="27">
        <v>6.8587105624142657</v>
      </c>
      <c r="X352" s="28">
        <v>6.8587105624142657</v>
      </c>
      <c r="Y352" s="20"/>
    </row>
    <row r="353" spans="1:25" ht="30" customHeight="1">
      <c r="A353" s="21">
        <v>344</v>
      </c>
      <c r="B353" s="54">
        <v>12208</v>
      </c>
      <c r="C353" s="23">
        <v>15633</v>
      </c>
      <c r="D353" s="24" t="s">
        <v>461</v>
      </c>
      <c r="E353" s="25" t="s">
        <v>462</v>
      </c>
      <c r="F353" s="21">
        <v>4400</v>
      </c>
      <c r="G353" s="21">
        <v>4038</v>
      </c>
      <c r="H353" s="21">
        <v>59</v>
      </c>
      <c r="I353" s="21">
        <v>118</v>
      </c>
      <c r="J353" s="21">
        <v>15</v>
      </c>
      <c r="K353" s="21">
        <v>257</v>
      </c>
      <c r="L353" s="21">
        <v>54</v>
      </c>
      <c r="M353" s="21">
        <v>949</v>
      </c>
      <c r="N353" s="21">
        <v>0</v>
      </c>
      <c r="O353" s="21">
        <v>0</v>
      </c>
      <c r="P353" s="21">
        <f t="shared" si="6"/>
        <v>4528</v>
      </c>
      <c r="Q353" s="26">
        <f t="shared" si="6"/>
        <v>5362</v>
      </c>
      <c r="R353" s="21">
        <v>0</v>
      </c>
      <c r="S353" s="21">
        <v>0</v>
      </c>
      <c r="T353" s="27">
        <v>1</v>
      </c>
      <c r="U353" s="21" t="s">
        <v>106</v>
      </c>
      <c r="V353" s="25" t="s">
        <v>31</v>
      </c>
      <c r="W353" s="27">
        <v>6.8587105624142657</v>
      </c>
      <c r="X353" s="28">
        <v>6.8587105624142657</v>
      </c>
      <c r="Y353" s="20"/>
    </row>
    <row r="354" spans="1:25" ht="30" customHeight="1">
      <c r="A354" s="21">
        <v>345</v>
      </c>
      <c r="B354" s="54">
        <v>12212</v>
      </c>
      <c r="C354" s="23">
        <v>15631</v>
      </c>
      <c r="D354" s="24" t="s">
        <v>157</v>
      </c>
      <c r="E354" s="25" t="s">
        <v>459</v>
      </c>
      <c r="F354" s="21">
        <v>8012</v>
      </c>
      <c r="G354" s="21">
        <v>7596</v>
      </c>
      <c r="H354" s="21">
        <v>841</v>
      </c>
      <c r="I354" s="21">
        <v>1118</v>
      </c>
      <c r="J354" s="21">
        <v>25</v>
      </c>
      <c r="K354" s="21">
        <v>450</v>
      </c>
      <c r="L354" s="21">
        <v>10</v>
      </c>
      <c r="M354" s="21">
        <v>157</v>
      </c>
      <c r="N354" s="21">
        <v>0</v>
      </c>
      <c r="O354" s="21">
        <v>0</v>
      </c>
      <c r="P354" s="21">
        <f t="shared" si="6"/>
        <v>8888</v>
      </c>
      <c r="Q354" s="26">
        <f t="shared" si="6"/>
        <v>9321</v>
      </c>
      <c r="R354" s="21">
        <v>0</v>
      </c>
      <c r="S354" s="21">
        <v>0</v>
      </c>
      <c r="T354" s="27">
        <v>2.3333333333333335</v>
      </c>
      <c r="U354" s="21" t="s">
        <v>106</v>
      </c>
      <c r="V354" s="25" t="s">
        <v>31</v>
      </c>
      <c r="W354" s="27">
        <v>6.8587105624142657</v>
      </c>
      <c r="X354" s="28">
        <v>6.8587105624142657</v>
      </c>
      <c r="Y354" s="20"/>
    </row>
    <row r="355" spans="1:25" ht="30" customHeight="1">
      <c r="A355" s="21">
        <v>346</v>
      </c>
      <c r="B355" s="54">
        <v>53303</v>
      </c>
      <c r="C355" s="23">
        <v>15632</v>
      </c>
      <c r="D355" s="24" t="s">
        <v>463</v>
      </c>
      <c r="E355" s="25" t="s">
        <v>464</v>
      </c>
      <c r="F355" s="21">
        <v>7436</v>
      </c>
      <c r="G355" s="21">
        <v>8118</v>
      </c>
      <c r="H355" s="21">
        <v>582</v>
      </c>
      <c r="I355" s="21">
        <v>757</v>
      </c>
      <c r="J355" s="21">
        <v>45</v>
      </c>
      <c r="K355" s="21">
        <v>934</v>
      </c>
      <c r="L355" s="21">
        <v>60</v>
      </c>
      <c r="M355" s="21">
        <v>800</v>
      </c>
      <c r="N355" s="21">
        <v>1</v>
      </c>
      <c r="O355" s="21">
        <v>32</v>
      </c>
      <c r="P355" s="21">
        <f t="shared" si="6"/>
        <v>8124</v>
      </c>
      <c r="Q355" s="26">
        <f t="shared" si="6"/>
        <v>10641</v>
      </c>
      <c r="R355" s="21">
        <v>0</v>
      </c>
      <c r="S355" s="21">
        <v>0</v>
      </c>
      <c r="T355" s="27">
        <v>1.6666666666666667</v>
      </c>
      <c r="U355" s="21" t="s">
        <v>106</v>
      </c>
      <c r="V355" s="25" t="s">
        <v>31</v>
      </c>
      <c r="W355" s="27">
        <v>6.8587105624142657</v>
      </c>
      <c r="X355" s="28">
        <v>6.8587105624142657</v>
      </c>
      <c r="Y355" s="20"/>
    </row>
    <row r="356" spans="1:25" ht="30" customHeight="1">
      <c r="A356" s="21">
        <v>347</v>
      </c>
      <c r="B356" s="54">
        <v>53304</v>
      </c>
      <c r="C356" s="23">
        <v>15633</v>
      </c>
      <c r="D356" s="24" t="s">
        <v>465</v>
      </c>
      <c r="E356" s="25" t="s">
        <v>462</v>
      </c>
      <c r="F356" s="21">
        <v>7238</v>
      </c>
      <c r="G356" s="21">
        <v>8086</v>
      </c>
      <c r="H356" s="21">
        <v>569</v>
      </c>
      <c r="I356" s="21">
        <v>1485</v>
      </c>
      <c r="J356" s="21">
        <v>34</v>
      </c>
      <c r="K356" s="21">
        <v>2296</v>
      </c>
      <c r="L356" s="21">
        <v>86</v>
      </c>
      <c r="M356" s="21">
        <v>1399</v>
      </c>
      <c r="N356" s="21">
        <v>1</v>
      </c>
      <c r="O356" s="21">
        <v>145</v>
      </c>
      <c r="P356" s="21">
        <f t="shared" si="6"/>
        <v>7928</v>
      </c>
      <c r="Q356" s="26">
        <f t="shared" si="6"/>
        <v>13411</v>
      </c>
      <c r="R356" s="21">
        <v>0</v>
      </c>
      <c r="S356" s="21">
        <v>0</v>
      </c>
      <c r="T356" s="27">
        <v>2.1666666666666665</v>
      </c>
      <c r="U356" s="21" t="s">
        <v>106</v>
      </c>
      <c r="V356" s="25" t="s">
        <v>31</v>
      </c>
      <c r="W356" s="27">
        <v>6.8587105624142657</v>
      </c>
      <c r="X356" s="28">
        <v>6.8587105624142657</v>
      </c>
      <c r="Y356" s="20"/>
    </row>
    <row r="357" spans="1:25" ht="30" customHeight="1">
      <c r="A357" s="21">
        <v>348</v>
      </c>
      <c r="B357" s="54">
        <v>53002</v>
      </c>
      <c r="C357" s="23">
        <v>15634</v>
      </c>
      <c r="D357" s="24" t="s">
        <v>466</v>
      </c>
      <c r="E357" s="25" t="s">
        <v>467</v>
      </c>
      <c r="F357" s="21">
        <v>1297</v>
      </c>
      <c r="G357" s="21">
        <v>1271</v>
      </c>
      <c r="H357" s="21">
        <v>114</v>
      </c>
      <c r="I357" s="21">
        <v>196</v>
      </c>
      <c r="J357" s="21">
        <v>11</v>
      </c>
      <c r="K357" s="21">
        <v>712</v>
      </c>
      <c r="L357" s="21">
        <v>7</v>
      </c>
      <c r="M357" s="21">
        <v>73</v>
      </c>
      <c r="N357" s="21">
        <v>1</v>
      </c>
      <c r="O357" s="21">
        <v>22</v>
      </c>
      <c r="P357" s="21">
        <f t="shared" si="6"/>
        <v>1430</v>
      </c>
      <c r="Q357" s="26">
        <f t="shared" si="6"/>
        <v>2274</v>
      </c>
      <c r="R357" s="21">
        <v>0</v>
      </c>
      <c r="S357" s="21">
        <v>0</v>
      </c>
      <c r="T357" s="27">
        <v>0.75</v>
      </c>
      <c r="U357" s="21" t="s">
        <v>255</v>
      </c>
      <c r="V357" s="25" t="s">
        <v>31</v>
      </c>
      <c r="W357" s="27">
        <v>3.4293552812071328</v>
      </c>
      <c r="X357" s="28">
        <v>3.4293552812071328</v>
      </c>
      <c r="Y357" s="20"/>
    </row>
    <row r="358" spans="1:25" ht="30" customHeight="1">
      <c r="A358" s="21">
        <v>349</v>
      </c>
      <c r="B358" s="54">
        <v>53003</v>
      </c>
      <c r="C358" s="23">
        <v>15634</v>
      </c>
      <c r="D358" s="24" t="s">
        <v>468</v>
      </c>
      <c r="E358" s="25" t="s">
        <v>467</v>
      </c>
      <c r="F358" s="21">
        <v>5204</v>
      </c>
      <c r="G358" s="21">
        <v>5257</v>
      </c>
      <c r="H358" s="21">
        <v>224</v>
      </c>
      <c r="I358" s="21">
        <v>303</v>
      </c>
      <c r="J358" s="21">
        <v>32</v>
      </c>
      <c r="K358" s="21">
        <v>392</v>
      </c>
      <c r="L358" s="21">
        <v>188</v>
      </c>
      <c r="M358" s="21">
        <v>1969</v>
      </c>
      <c r="N358" s="21">
        <v>0</v>
      </c>
      <c r="O358" s="21">
        <v>0</v>
      </c>
      <c r="P358" s="21">
        <f t="shared" si="6"/>
        <v>5648</v>
      </c>
      <c r="Q358" s="26">
        <f t="shared" si="6"/>
        <v>7921</v>
      </c>
      <c r="R358" s="21">
        <v>0</v>
      </c>
      <c r="S358" s="21">
        <v>0</v>
      </c>
      <c r="T358" s="27">
        <v>1.9166666666666667</v>
      </c>
      <c r="U358" s="21" t="s">
        <v>106</v>
      </c>
      <c r="V358" s="25" t="s">
        <v>113</v>
      </c>
      <c r="W358" s="27">
        <v>6.8587105624142657</v>
      </c>
      <c r="X358" s="28">
        <v>6.8587105624142657</v>
      </c>
      <c r="Y358" s="20"/>
    </row>
    <row r="359" spans="1:25" ht="30" customHeight="1">
      <c r="A359" s="21">
        <v>350</v>
      </c>
      <c r="B359" s="54">
        <v>53004</v>
      </c>
      <c r="C359" s="23">
        <v>15634</v>
      </c>
      <c r="D359" s="24" t="s">
        <v>469</v>
      </c>
      <c r="E359" s="25" t="s">
        <v>467</v>
      </c>
      <c r="F359" s="21">
        <v>111</v>
      </c>
      <c r="G359" s="21">
        <v>114</v>
      </c>
      <c r="H359" s="21">
        <v>13</v>
      </c>
      <c r="I359" s="21">
        <v>31</v>
      </c>
      <c r="J359" s="21">
        <v>2</v>
      </c>
      <c r="K359" s="21">
        <v>550</v>
      </c>
      <c r="L359" s="21">
        <v>56</v>
      </c>
      <c r="M359" s="21">
        <v>669</v>
      </c>
      <c r="N359" s="21">
        <v>0</v>
      </c>
      <c r="O359" s="21">
        <v>0</v>
      </c>
      <c r="P359" s="21">
        <f t="shared" si="6"/>
        <v>182</v>
      </c>
      <c r="Q359" s="26">
        <f t="shared" si="6"/>
        <v>1364</v>
      </c>
      <c r="R359" s="21">
        <v>0</v>
      </c>
      <c r="S359" s="21">
        <v>0</v>
      </c>
      <c r="T359" s="27">
        <v>0.5</v>
      </c>
      <c r="U359" s="21" t="s">
        <v>106</v>
      </c>
      <c r="V359" s="25" t="s">
        <v>31</v>
      </c>
      <c r="W359" s="27">
        <v>6.8587105624142657</v>
      </c>
      <c r="X359" s="28">
        <v>6.8587105624142657</v>
      </c>
      <c r="Y359" s="20"/>
    </row>
    <row r="360" spans="1:25" ht="30" customHeight="1">
      <c r="A360" s="21">
        <v>351</v>
      </c>
      <c r="B360" s="54">
        <v>53005</v>
      </c>
      <c r="C360" s="23">
        <v>15634</v>
      </c>
      <c r="D360" s="24" t="s">
        <v>157</v>
      </c>
      <c r="E360" s="25" t="s">
        <v>467</v>
      </c>
      <c r="F360" s="21">
        <v>10923</v>
      </c>
      <c r="G360" s="21">
        <v>11229</v>
      </c>
      <c r="H360" s="21">
        <v>940</v>
      </c>
      <c r="I360" s="21">
        <v>1186</v>
      </c>
      <c r="J360" s="21">
        <v>45</v>
      </c>
      <c r="K360" s="21">
        <v>1199</v>
      </c>
      <c r="L360" s="21">
        <v>26</v>
      </c>
      <c r="M360" s="21">
        <v>170</v>
      </c>
      <c r="N360" s="21">
        <v>0</v>
      </c>
      <c r="O360" s="21">
        <v>0</v>
      </c>
      <c r="P360" s="21">
        <f t="shared" si="6"/>
        <v>11934</v>
      </c>
      <c r="Q360" s="26">
        <f t="shared" si="6"/>
        <v>13784</v>
      </c>
      <c r="R360" s="21">
        <v>0</v>
      </c>
      <c r="S360" s="21">
        <v>0</v>
      </c>
      <c r="T360" s="27">
        <v>3.8333333333333335</v>
      </c>
      <c r="U360" s="21" t="s">
        <v>106</v>
      </c>
      <c r="V360" s="25" t="s">
        <v>31</v>
      </c>
      <c r="W360" s="27">
        <v>6.8587105624142657</v>
      </c>
      <c r="X360" s="28">
        <v>6.8587105624142657</v>
      </c>
      <c r="Y360" s="20"/>
    </row>
    <row r="361" spans="1:25" ht="30" customHeight="1">
      <c r="A361" s="21">
        <v>352</v>
      </c>
      <c r="B361" s="54">
        <v>18119</v>
      </c>
      <c r="C361" s="23">
        <v>15641</v>
      </c>
      <c r="D361" s="24" t="s">
        <v>470</v>
      </c>
      <c r="E361" s="25" t="s">
        <v>471</v>
      </c>
      <c r="F361" s="21">
        <v>3704</v>
      </c>
      <c r="G361" s="21">
        <v>4704</v>
      </c>
      <c r="H361" s="21">
        <v>3164</v>
      </c>
      <c r="I361" s="21">
        <v>5088</v>
      </c>
      <c r="J361" s="21">
        <v>61</v>
      </c>
      <c r="K361" s="21">
        <v>1154</v>
      </c>
      <c r="L361" s="21">
        <v>3</v>
      </c>
      <c r="M361" s="21">
        <v>52</v>
      </c>
      <c r="N361" s="21">
        <v>2</v>
      </c>
      <c r="O361" s="21">
        <v>83</v>
      </c>
      <c r="P361" s="21">
        <f t="shared" si="6"/>
        <v>6934</v>
      </c>
      <c r="Q361" s="26">
        <f t="shared" si="6"/>
        <v>11081</v>
      </c>
      <c r="R361" s="21">
        <v>0</v>
      </c>
      <c r="S361" s="21">
        <v>0</v>
      </c>
      <c r="T361" s="27">
        <v>2.8333333333333335</v>
      </c>
      <c r="U361" s="21" t="s">
        <v>106</v>
      </c>
      <c r="V361" s="25" t="s">
        <v>250</v>
      </c>
      <c r="W361" s="27">
        <v>6.8587105624142657</v>
      </c>
      <c r="X361" s="28">
        <v>6.8587105624142657</v>
      </c>
      <c r="Y361" s="20"/>
    </row>
    <row r="362" spans="1:25" ht="30" customHeight="1">
      <c r="A362" s="21">
        <v>353</v>
      </c>
      <c r="B362" s="54">
        <v>18112</v>
      </c>
      <c r="C362" s="23">
        <v>15642</v>
      </c>
      <c r="D362" s="24" t="s">
        <v>472</v>
      </c>
      <c r="E362" s="25" t="s">
        <v>112</v>
      </c>
      <c r="F362" s="21">
        <v>4603</v>
      </c>
      <c r="G362" s="21">
        <v>4994</v>
      </c>
      <c r="H362" s="21">
        <v>177</v>
      </c>
      <c r="I362" s="21">
        <v>457</v>
      </c>
      <c r="J362" s="21">
        <v>48</v>
      </c>
      <c r="K362" s="21">
        <v>1628</v>
      </c>
      <c r="L362" s="21">
        <v>68</v>
      </c>
      <c r="M362" s="21">
        <v>1402</v>
      </c>
      <c r="N362" s="21">
        <v>2</v>
      </c>
      <c r="O362" s="21">
        <v>3</v>
      </c>
      <c r="P362" s="21">
        <f t="shared" si="6"/>
        <v>4898</v>
      </c>
      <c r="Q362" s="26">
        <f t="shared" si="6"/>
        <v>8484</v>
      </c>
      <c r="R362" s="21">
        <v>0</v>
      </c>
      <c r="S362" s="21">
        <v>0</v>
      </c>
      <c r="T362" s="27">
        <v>4.333333333333333</v>
      </c>
      <c r="U362" s="21" t="s">
        <v>106</v>
      </c>
      <c r="V362" s="25" t="s">
        <v>31</v>
      </c>
      <c r="W362" s="27">
        <v>6.8587105624142657</v>
      </c>
      <c r="X362" s="28">
        <v>6.8587105624142657</v>
      </c>
      <c r="Y362" s="20"/>
    </row>
    <row r="363" spans="1:25" ht="30" customHeight="1">
      <c r="A363" s="21">
        <v>354</v>
      </c>
      <c r="B363" s="54">
        <v>18113</v>
      </c>
      <c r="C363" s="23">
        <v>15642</v>
      </c>
      <c r="D363" s="24" t="s">
        <v>473</v>
      </c>
      <c r="E363" s="25" t="s">
        <v>112</v>
      </c>
      <c r="F363" s="21">
        <v>11391</v>
      </c>
      <c r="G363" s="21">
        <v>12985</v>
      </c>
      <c r="H363" s="21">
        <v>340</v>
      </c>
      <c r="I363" s="21">
        <v>594</v>
      </c>
      <c r="J363" s="21">
        <v>57</v>
      </c>
      <c r="K363" s="21">
        <v>2734</v>
      </c>
      <c r="L363" s="21">
        <v>110</v>
      </c>
      <c r="M363" s="21">
        <v>1185</v>
      </c>
      <c r="N363" s="21">
        <v>5</v>
      </c>
      <c r="O363" s="21">
        <v>22</v>
      </c>
      <c r="P363" s="21">
        <f t="shared" si="6"/>
        <v>11903</v>
      </c>
      <c r="Q363" s="26">
        <f t="shared" si="6"/>
        <v>17520</v>
      </c>
      <c r="R363" s="21">
        <v>0</v>
      </c>
      <c r="S363" s="21">
        <v>0</v>
      </c>
      <c r="T363" s="27">
        <v>5</v>
      </c>
      <c r="U363" s="21" t="s">
        <v>106</v>
      </c>
      <c r="V363" s="25" t="s">
        <v>31</v>
      </c>
      <c r="W363" s="27">
        <v>6.8587105624142657</v>
      </c>
      <c r="X363" s="28">
        <v>6.8587105624142657</v>
      </c>
      <c r="Y363" s="20"/>
    </row>
    <row r="364" spans="1:25" ht="30" customHeight="1">
      <c r="A364" s="21">
        <v>355</v>
      </c>
      <c r="B364" s="54">
        <v>18120</v>
      </c>
      <c r="C364" s="23">
        <v>15642</v>
      </c>
      <c r="D364" s="24" t="s">
        <v>474</v>
      </c>
      <c r="E364" s="25" t="s">
        <v>112</v>
      </c>
      <c r="F364" s="21">
        <v>3417</v>
      </c>
      <c r="G364" s="21">
        <v>4071</v>
      </c>
      <c r="H364" s="21">
        <v>925</v>
      </c>
      <c r="I364" s="21">
        <v>2132</v>
      </c>
      <c r="J364" s="21">
        <v>6</v>
      </c>
      <c r="K364" s="21">
        <v>235</v>
      </c>
      <c r="L364" s="21">
        <v>1</v>
      </c>
      <c r="M364" s="21">
        <v>90</v>
      </c>
      <c r="N364" s="21">
        <v>0</v>
      </c>
      <c r="O364" s="21">
        <v>0</v>
      </c>
      <c r="P364" s="21">
        <f t="shared" si="6"/>
        <v>4349</v>
      </c>
      <c r="Q364" s="26">
        <f t="shared" si="6"/>
        <v>6528</v>
      </c>
      <c r="R364" s="21">
        <v>0</v>
      </c>
      <c r="S364" s="21">
        <v>0</v>
      </c>
      <c r="T364" s="27">
        <v>2.1666666666666665</v>
      </c>
      <c r="U364" s="21" t="s">
        <v>106</v>
      </c>
      <c r="V364" s="25" t="s">
        <v>250</v>
      </c>
      <c r="W364" s="27">
        <v>6.8587105624142657</v>
      </c>
      <c r="X364" s="28">
        <v>6.8587105624142657</v>
      </c>
      <c r="Y364" s="20"/>
    </row>
    <row r="365" spans="1:25" ht="30" customHeight="1">
      <c r="A365" s="21">
        <v>356</v>
      </c>
      <c r="B365" s="54">
        <v>18124</v>
      </c>
      <c r="C365" s="23">
        <v>15642</v>
      </c>
      <c r="D365" s="24" t="s">
        <v>475</v>
      </c>
      <c r="E365" s="25" t="s">
        <v>112</v>
      </c>
      <c r="F365" s="21">
        <v>3588</v>
      </c>
      <c r="G365" s="21">
        <v>3292</v>
      </c>
      <c r="H365" s="21">
        <v>381</v>
      </c>
      <c r="I365" s="21">
        <v>445</v>
      </c>
      <c r="J365" s="21">
        <v>6</v>
      </c>
      <c r="K365" s="21">
        <v>166</v>
      </c>
      <c r="L365" s="21">
        <v>0</v>
      </c>
      <c r="M365" s="21">
        <v>0</v>
      </c>
      <c r="N365" s="21">
        <v>0</v>
      </c>
      <c r="O365" s="21">
        <v>0</v>
      </c>
      <c r="P365" s="21">
        <f t="shared" si="6"/>
        <v>3975</v>
      </c>
      <c r="Q365" s="26">
        <f t="shared" si="6"/>
        <v>3903</v>
      </c>
      <c r="R365" s="21">
        <v>0</v>
      </c>
      <c r="S365" s="21">
        <v>0</v>
      </c>
      <c r="T365" s="27">
        <v>0.66666666666666663</v>
      </c>
      <c r="U365" s="21" t="s">
        <v>106</v>
      </c>
      <c r="V365" s="25" t="s">
        <v>250</v>
      </c>
      <c r="W365" s="27">
        <v>6.8587105624142657</v>
      </c>
      <c r="X365" s="28">
        <v>6.8587105624142657</v>
      </c>
      <c r="Y365" s="20"/>
    </row>
    <row r="366" spans="1:25" ht="30" customHeight="1">
      <c r="A366" s="21">
        <v>357</v>
      </c>
      <c r="B366" s="54">
        <v>18132</v>
      </c>
      <c r="C366" s="23">
        <v>15642</v>
      </c>
      <c r="D366" s="24" t="s">
        <v>476</v>
      </c>
      <c r="E366" s="25" t="s">
        <v>112</v>
      </c>
      <c r="F366" s="21">
        <v>3347</v>
      </c>
      <c r="G366" s="21">
        <v>3654</v>
      </c>
      <c r="H366" s="21">
        <v>1110</v>
      </c>
      <c r="I366" s="21">
        <v>1425</v>
      </c>
      <c r="J366" s="21">
        <v>10</v>
      </c>
      <c r="K366" s="21">
        <v>129</v>
      </c>
      <c r="L366" s="21">
        <v>0</v>
      </c>
      <c r="M366" s="21">
        <v>0</v>
      </c>
      <c r="N366" s="21">
        <v>0</v>
      </c>
      <c r="O366" s="21">
        <v>0</v>
      </c>
      <c r="P366" s="21">
        <f t="shared" si="6"/>
        <v>4467</v>
      </c>
      <c r="Q366" s="26">
        <f t="shared" si="6"/>
        <v>5208</v>
      </c>
      <c r="R366" s="21">
        <v>0</v>
      </c>
      <c r="S366" s="21">
        <v>0</v>
      </c>
      <c r="T366" s="27">
        <v>1.6666666666666667</v>
      </c>
      <c r="U366" s="21" t="s">
        <v>106</v>
      </c>
      <c r="V366" s="25" t="s">
        <v>250</v>
      </c>
      <c r="W366" s="27">
        <v>6.8587105624142657</v>
      </c>
      <c r="X366" s="28">
        <v>6.8587105624142657</v>
      </c>
      <c r="Y366" s="20"/>
    </row>
    <row r="367" spans="1:25" ht="30" customHeight="1">
      <c r="A367" s="21">
        <v>358</v>
      </c>
      <c r="B367" s="54">
        <v>18101</v>
      </c>
      <c r="C367" s="23">
        <v>15644</v>
      </c>
      <c r="D367" s="24" t="s">
        <v>477</v>
      </c>
      <c r="E367" s="25" t="s">
        <v>478</v>
      </c>
      <c r="F367" s="21">
        <v>6276</v>
      </c>
      <c r="G367" s="21">
        <v>7660</v>
      </c>
      <c r="H367" s="21">
        <v>750</v>
      </c>
      <c r="I367" s="21">
        <v>1071</v>
      </c>
      <c r="J367" s="21">
        <v>41</v>
      </c>
      <c r="K367" s="21">
        <v>1674</v>
      </c>
      <c r="L367" s="21">
        <v>154</v>
      </c>
      <c r="M367" s="21">
        <v>2140</v>
      </c>
      <c r="N367" s="21">
        <v>1</v>
      </c>
      <c r="O367" s="21">
        <v>77</v>
      </c>
      <c r="P367" s="21">
        <f t="shared" si="6"/>
        <v>7222</v>
      </c>
      <c r="Q367" s="26">
        <f t="shared" si="6"/>
        <v>12622</v>
      </c>
      <c r="R367" s="21">
        <v>0</v>
      </c>
      <c r="S367" s="21">
        <v>0</v>
      </c>
      <c r="T367" s="27">
        <v>3.6666666666666665</v>
      </c>
      <c r="U367" s="21" t="s">
        <v>106</v>
      </c>
      <c r="V367" s="25" t="s">
        <v>31</v>
      </c>
      <c r="W367" s="27">
        <v>6.8587105624142657</v>
      </c>
      <c r="X367" s="28">
        <v>6.8587105624142657</v>
      </c>
      <c r="Y367" s="20"/>
    </row>
    <row r="368" spans="1:25" ht="30" customHeight="1">
      <c r="A368" s="21">
        <v>359</v>
      </c>
      <c r="B368" s="54">
        <v>18111</v>
      </c>
      <c r="C368" s="23">
        <v>15644</v>
      </c>
      <c r="D368" s="24" t="s">
        <v>479</v>
      </c>
      <c r="E368" s="25" t="s">
        <v>478</v>
      </c>
      <c r="F368" s="21">
        <v>4695</v>
      </c>
      <c r="G368" s="21">
        <v>5384</v>
      </c>
      <c r="H368" s="21">
        <v>464</v>
      </c>
      <c r="I368" s="21">
        <v>1327</v>
      </c>
      <c r="J368" s="21">
        <v>98</v>
      </c>
      <c r="K368" s="21">
        <v>8848</v>
      </c>
      <c r="L368" s="21">
        <v>88</v>
      </c>
      <c r="M368" s="21">
        <v>913</v>
      </c>
      <c r="N368" s="21">
        <v>0</v>
      </c>
      <c r="O368" s="21">
        <v>0</v>
      </c>
      <c r="P368" s="21">
        <f t="shared" si="6"/>
        <v>5345</v>
      </c>
      <c r="Q368" s="26">
        <f t="shared" si="6"/>
        <v>16472</v>
      </c>
      <c r="R368" s="21">
        <v>0</v>
      </c>
      <c r="S368" s="21">
        <v>0</v>
      </c>
      <c r="T368" s="27">
        <v>4</v>
      </c>
      <c r="U368" s="21" t="s">
        <v>106</v>
      </c>
      <c r="V368" s="25" t="s">
        <v>31</v>
      </c>
      <c r="W368" s="27">
        <v>6.8587105624142657</v>
      </c>
      <c r="X368" s="28">
        <v>6.8587105624142657</v>
      </c>
      <c r="Y368" s="20"/>
    </row>
    <row r="369" spans="1:25" ht="30" customHeight="1">
      <c r="A369" s="21">
        <v>360</v>
      </c>
      <c r="B369" s="54">
        <v>18121</v>
      </c>
      <c r="C369" s="23">
        <v>15645</v>
      </c>
      <c r="D369" s="24" t="s">
        <v>480</v>
      </c>
      <c r="E369" s="25" t="s">
        <v>481</v>
      </c>
      <c r="F369" s="21">
        <v>2197</v>
      </c>
      <c r="G369" s="21">
        <v>2735</v>
      </c>
      <c r="H369" s="21">
        <v>139</v>
      </c>
      <c r="I369" s="21">
        <v>262</v>
      </c>
      <c r="J369" s="21">
        <v>15</v>
      </c>
      <c r="K369" s="21">
        <v>420</v>
      </c>
      <c r="L369" s="21">
        <v>103</v>
      </c>
      <c r="M369" s="21">
        <v>1365</v>
      </c>
      <c r="N369" s="21">
        <v>1</v>
      </c>
      <c r="O369" s="21">
        <v>430</v>
      </c>
      <c r="P369" s="21">
        <f t="shared" si="6"/>
        <v>2455</v>
      </c>
      <c r="Q369" s="26">
        <f t="shared" si="6"/>
        <v>5212</v>
      </c>
      <c r="R369" s="21">
        <v>0</v>
      </c>
      <c r="S369" s="21">
        <v>0</v>
      </c>
      <c r="T369" s="27">
        <v>1</v>
      </c>
      <c r="U369" s="21" t="s">
        <v>106</v>
      </c>
      <c r="V369" s="25" t="s">
        <v>250</v>
      </c>
      <c r="W369" s="27">
        <v>6.8587105624142657</v>
      </c>
      <c r="X369" s="28">
        <v>6.8587105624142657</v>
      </c>
      <c r="Y369" s="20"/>
    </row>
    <row r="370" spans="1:25" ht="30" customHeight="1">
      <c r="A370" s="21">
        <v>361</v>
      </c>
      <c r="B370" s="54">
        <v>105801</v>
      </c>
      <c r="C370" s="23">
        <v>15645</v>
      </c>
      <c r="D370" s="24" t="s">
        <v>421</v>
      </c>
      <c r="E370" s="25" t="s">
        <v>481</v>
      </c>
      <c r="F370" s="21">
        <v>2101</v>
      </c>
      <c r="G370" s="21">
        <v>3070</v>
      </c>
      <c r="H370" s="21">
        <v>187</v>
      </c>
      <c r="I370" s="21">
        <v>310</v>
      </c>
      <c r="J370" s="21">
        <v>7</v>
      </c>
      <c r="K370" s="21">
        <v>116</v>
      </c>
      <c r="L370" s="21">
        <v>70</v>
      </c>
      <c r="M370" s="21">
        <v>938</v>
      </c>
      <c r="N370" s="21">
        <v>1</v>
      </c>
      <c r="O370" s="21">
        <v>14</v>
      </c>
      <c r="P370" s="21">
        <f t="shared" si="6"/>
        <v>2366</v>
      </c>
      <c r="Q370" s="26">
        <f t="shared" si="6"/>
        <v>4448</v>
      </c>
      <c r="R370" s="21">
        <v>0</v>
      </c>
      <c r="S370" s="21">
        <v>0</v>
      </c>
      <c r="T370" s="27">
        <v>1.6666666666666667</v>
      </c>
      <c r="U370" s="21" t="s">
        <v>106</v>
      </c>
      <c r="V370" s="25" t="s">
        <v>250</v>
      </c>
      <c r="W370" s="27">
        <v>6.8587105624142657</v>
      </c>
      <c r="X370" s="28">
        <v>6.8587105624142657</v>
      </c>
      <c r="Y370" s="29">
        <f>SUM(X333:X370)</f>
        <v>243.48422496570652</v>
      </c>
    </row>
    <row r="371" spans="1:25" ht="30" customHeight="1">
      <c r="A371" s="30">
        <v>362</v>
      </c>
      <c r="B371" s="55">
        <v>3314</v>
      </c>
      <c r="C371" s="23">
        <v>15221</v>
      </c>
      <c r="D371" s="56" t="s">
        <v>482</v>
      </c>
      <c r="E371" s="25" t="s">
        <v>483</v>
      </c>
      <c r="F371" s="57">
        <v>3679</v>
      </c>
      <c r="G371" s="57">
        <v>6322</v>
      </c>
      <c r="H371" s="58">
        <v>650</v>
      </c>
      <c r="I371" s="58">
        <v>2626</v>
      </c>
      <c r="J371" s="58">
        <v>45</v>
      </c>
      <c r="K371" s="58">
        <v>1226</v>
      </c>
      <c r="L371" s="58">
        <v>30</v>
      </c>
      <c r="M371" s="58">
        <v>630</v>
      </c>
      <c r="N371" s="58" t="s">
        <v>484</v>
      </c>
      <c r="O371" s="58">
        <v>28</v>
      </c>
      <c r="P371" s="21">
        <f t="shared" si="6"/>
        <v>4404</v>
      </c>
      <c r="Q371" s="26">
        <f t="shared" si="6"/>
        <v>10832</v>
      </c>
      <c r="R371" s="21">
        <v>0</v>
      </c>
      <c r="S371" s="21">
        <v>0</v>
      </c>
      <c r="T371" s="59">
        <v>5</v>
      </c>
      <c r="U371" s="60" t="s">
        <v>106</v>
      </c>
      <c r="V371" s="25" t="s">
        <v>31</v>
      </c>
      <c r="W371" s="59">
        <v>5</v>
      </c>
      <c r="X371" s="61">
        <v>5</v>
      </c>
      <c r="Y371" s="20"/>
    </row>
    <row r="372" spans="1:25" ht="30" customHeight="1">
      <c r="A372" s="21">
        <v>363</v>
      </c>
      <c r="B372" s="55">
        <v>3305</v>
      </c>
      <c r="C372" s="23">
        <v>15224</v>
      </c>
      <c r="D372" s="56" t="s">
        <v>474</v>
      </c>
      <c r="E372" s="25" t="s">
        <v>485</v>
      </c>
      <c r="F372" s="60">
        <v>0</v>
      </c>
      <c r="G372" s="60">
        <v>0</v>
      </c>
      <c r="H372" s="60">
        <v>0</v>
      </c>
      <c r="I372" s="60">
        <v>0</v>
      </c>
      <c r="J372" s="60">
        <v>0</v>
      </c>
      <c r="K372" s="60">
        <v>0</v>
      </c>
      <c r="L372" s="60">
        <v>0</v>
      </c>
      <c r="M372" s="60">
        <v>0</v>
      </c>
      <c r="N372" s="60">
        <v>0</v>
      </c>
      <c r="O372" s="60">
        <v>0</v>
      </c>
      <c r="P372" s="21">
        <f t="shared" si="6"/>
        <v>0</v>
      </c>
      <c r="Q372" s="26">
        <f t="shared" si="6"/>
        <v>0</v>
      </c>
      <c r="R372" s="21">
        <v>0</v>
      </c>
      <c r="S372" s="21">
        <v>0</v>
      </c>
      <c r="T372" s="59">
        <v>0</v>
      </c>
      <c r="U372" s="60" t="s">
        <v>106</v>
      </c>
      <c r="V372" s="25">
        <v>0</v>
      </c>
      <c r="W372" s="59">
        <v>0</v>
      </c>
      <c r="X372" s="61">
        <v>0</v>
      </c>
      <c r="Y372" s="20"/>
    </row>
    <row r="373" spans="1:25" ht="30" customHeight="1">
      <c r="A373" s="21">
        <v>364</v>
      </c>
      <c r="B373" s="55">
        <v>3313</v>
      </c>
      <c r="C373" s="23">
        <v>15224</v>
      </c>
      <c r="D373" s="56" t="s">
        <v>486</v>
      </c>
      <c r="E373" s="25" t="s">
        <v>485</v>
      </c>
      <c r="F373" s="60">
        <v>0</v>
      </c>
      <c r="G373" s="60">
        <v>0</v>
      </c>
      <c r="H373" s="60">
        <v>0</v>
      </c>
      <c r="I373" s="60">
        <v>0</v>
      </c>
      <c r="J373" s="60">
        <v>0</v>
      </c>
      <c r="K373" s="60">
        <v>0</v>
      </c>
      <c r="L373" s="60">
        <v>0</v>
      </c>
      <c r="M373" s="60">
        <v>0</v>
      </c>
      <c r="N373" s="60">
        <v>0</v>
      </c>
      <c r="O373" s="60">
        <v>0</v>
      </c>
      <c r="P373" s="21">
        <f t="shared" si="6"/>
        <v>0</v>
      </c>
      <c r="Q373" s="26">
        <f t="shared" si="6"/>
        <v>0</v>
      </c>
      <c r="R373" s="21">
        <v>0</v>
      </c>
      <c r="S373" s="21">
        <v>0</v>
      </c>
      <c r="T373" s="59">
        <v>0</v>
      </c>
      <c r="U373" s="60">
        <v>0</v>
      </c>
      <c r="V373" s="25">
        <v>0</v>
      </c>
      <c r="W373" s="59">
        <v>0</v>
      </c>
      <c r="X373" s="61">
        <v>0</v>
      </c>
      <c r="Y373" s="20"/>
    </row>
    <row r="374" spans="1:25" ht="30" customHeight="1">
      <c r="A374" s="21">
        <v>365</v>
      </c>
      <c r="B374" s="55">
        <v>109902</v>
      </c>
      <c r="C374" s="23">
        <v>15224</v>
      </c>
      <c r="D374" s="56" t="s">
        <v>487</v>
      </c>
      <c r="E374" s="25" t="s">
        <v>485</v>
      </c>
      <c r="F374" s="58">
        <v>3041</v>
      </c>
      <c r="G374" s="58">
        <v>4656</v>
      </c>
      <c r="H374" s="58">
        <v>1703</v>
      </c>
      <c r="I374" s="58">
        <v>2595</v>
      </c>
      <c r="J374" s="58">
        <v>36</v>
      </c>
      <c r="K374" s="58">
        <v>1414</v>
      </c>
      <c r="L374" s="58" t="s">
        <v>488</v>
      </c>
      <c r="M374" s="58">
        <v>172</v>
      </c>
      <c r="N374" s="58">
        <v>1</v>
      </c>
      <c r="O374" s="58">
        <v>9</v>
      </c>
      <c r="P374" s="21">
        <f t="shared" si="6"/>
        <v>4781</v>
      </c>
      <c r="Q374" s="26">
        <f t="shared" si="6"/>
        <v>8846</v>
      </c>
      <c r="R374" s="21">
        <v>0</v>
      </c>
      <c r="S374" s="21">
        <v>0</v>
      </c>
      <c r="T374" s="59">
        <v>3.5</v>
      </c>
      <c r="U374" s="60" t="s">
        <v>106</v>
      </c>
      <c r="V374" s="25" t="s">
        <v>250</v>
      </c>
      <c r="W374" s="59">
        <v>6.7</v>
      </c>
      <c r="X374" s="61">
        <v>6.7</v>
      </c>
      <c r="Y374" s="20"/>
    </row>
    <row r="375" spans="1:25" ht="30" customHeight="1">
      <c r="A375" s="21">
        <v>366</v>
      </c>
      <c r="B375" s="55">
        <v>54404</v>
      </c>
      <c r="C375" s="23">
        <v>15225</v>
      </c>
      <c r="D375" s="56" t="s">
        <v>489</v>
      </c>
      <c r="E375" s="25" t="s">
        <v>490</v>
      </c>
      <c r="F375" s="58">
        <v>6800</v>
      </c>
      <c r="G375" s="58">
        <v>7912</v>
      </c>
      <c r="H375" s="58">
        <v>580</v>
      </c>
      <c r="I375" s="58">
        <v>1245</v>
      </c>
      <c r="J375" s="58">
        <v>35</v>
      </c>
      <c r="K375" s="58">
        <v>2199</v>
      </c>
      <c r="L375" s="58">
        <v>35</v>
      </c>
      <c r="M375" s="58">
        <v>440</v>
      </c>
      <c r="N375" s="58">
        <v>4</v>
      </c>
      <c r="O375" s="58">
        <v>22</v>
      </c>
      <c r="P375" s="21">
        <f t="shared" si="6"/>
        <v>7454</v>
      </c>
      <c r="Q375" s="26">
        <f t="shared" si="6"/>
        <v>11818</v>
      </c>
      <c r="R375" s="21">
        <v>0</v>
      </c>
      <c r="S375" s="21">
        <v>0</v>
      </c>
      <c r="T375" s="59">
        <v>5.666666666666667</v>
      </c>
      <c r="U375" s="60" t="s">
        <v>106</v>
      </c>
      <c r="V375" s="25" t="s">
        <v>250</v>
      </c>
      <c r="W375" s="59">
        <v>6.7</v>
      </c>
      <c r="X375" s="61">
        <v>6.7</v>
      </c>
      <c r="Y375" s="20"/>
    </row>
    <row r="376" spans="1:25" ht="30" customHeight="1">
      <c r="A376" s="21">
        <v>367</v>
      </c>
      <c r="B376" s="55">
        <v>54409</v>
      </c>
      <c r="C376" s="23">
        <v>15225</v>
      </c>
      <c r="D376" s="56" t="s">
        <v>343</v>
      </c>
      <c r="E376" s="25" t="s">
        <v>490</v>
      </c>
      <c r="F376" s="58" t="s">
        <v>491</v>
      </c>
      <c r="G376" s="58">
        <v>82</v>
      </c>
      <c r="H376" s="58" t="s">
        <v>492</v>
      </c>
      <c r="I376" s="58">
        <v>22</v>
      </c>
      <c r="J376" s="58" t="s">
        <v>493</v>
      </c>
      <c r="K376" s="58">
        <v>0</v>
      </c>
      <c r="L376" s="58" t="s">
        <v>493</v>
      </c>
      <c r="M376" s="58">
        <v>0</v>
      </c>
      <c r="N376" s="58" t="s">
        <v>493</v>
      </c>
      <c r="O376" s="58">
        <v>0</v>
      </c>
      <c r="P376" s="21">
        <f t="shared" si="6"/>
        <v>0</v>
      </c>
      <c r="Q376" s="26">
        <f t="shared" si="6"/>
        <v>104</v>
      </c>
      <c r="R376" s="21">
        <v>0</v>
      </c>
      <c r="S376" s="21">
        <v>0</v>
      </c>
      <c r="T376" s="59">
        <v>1.6666666666666667</v>
      </c>
      <c r="U376" s="60" t="s">
        <v>106</v>
      </c>
      <c r="V376" s="25" t="s">
        <v>31</v>
      </c>
      <c r="W376" s="59">
        <v>5</v>
      </c>
      <c r="X376" s="61">
        <v>5</v>
      </c>
      <c r="Y376" s="20"/>
    </row>
    <row r="377" spans="1:25" ht="30" customHeight="1">
      <c r="A377" s="21">
        <v>368</v>
      </c>
      <c r="B377" s="55">
        <v>54704</v>
      </c>
      <c r="C377" s="23">
        <v>15227</v>
      </c>
      <c r="D377" s="56" t="s">
        <v>494</v>
      </c>
      <c r="E377" s="25" t="s">
        <v>495</v>
      </c>
      <c r="F377" s="58" t="s">
        <v>496</v>
      </c>
      <c r="G377" s="58">
        <v>2175</v>
      </c>
      <c r="H377" s="58" t="s">
        <v>497</v>
      </c>
      <c r="I377" s="58">
        <v>244</v>
      </c>
      <c r="J377" s="58">
        <v>17</v>
      </c>
      <c r="K377" s="58">
        <v>1518</v>
      </c>
      <c r="L377" s="58" t="s">
        <v>498</v>
      </c>
      <c r="M377" s="58">
        <v>1309</v>
      </c>
      <c r="N377" s="58" t="s">
        <v>493</v>
      </c>
      <c r="O377" s="58">
        <v>0</v>
      </c>
      <c r="P377" s="21">
        <f t="shared" si="6"/>
        <v>17</v>
      </c>
      <c r="Q377" s="26">
        <f t="shared" si="6"/>
        <v>5246</v>
      </c>
      <c r="R377" s="21">
        <v>0</v>
      </c>
      <c r="S377" s="21">
        <v>0</v>
      </c>
      <c r="T377" s="59">
        <v>3.2</v>
      </c>
      <c r="U377" s="60" t="s">
        <v>106</v>
      </c>
      <c r="V377" s="25" t="s">
        <v>31</v>
      </c>
      <c r="W377" s="59">
        <v>5</v>
      </c>
      <c r="X377" s="61">
        <v>5</v>
      </c>
      <c r="Y377" s="20"/>
    </row>
    <row r="378" spans="1:25" ht="30" customHeight="1">
      <c r="A378" s="21">
        <v>369</v>
      </c>
      <c r="B378" s="55">
        <v>53502</v>
      </c>
      <c r="C378" s="23">
        <v>15228</v>
      </c>
      <c r="D378" s="56" t="s">
        <v>499</v>
      </c>
      <c r="E378" s="25" t="s">
        <v>500</v>
      </c>
      <c r="F378" s="58" t="s">
        <v>501</v>
      </c>
      <c r="G378" s="58">
        <v>1367</v>
      </c>
      <c r="H378" s="58" t="s">
        <v>502</v>
      </c>
      <c r="I378" s="58">
        <v>114</v>
      </c>
      <c r="J378" s="58">
        <v>2</v>
      </c>
      <c r="K378" s="58">
        <v>68</v>
      </c>
      <c r="L378" s="58" t="s">
        <v>503</v>
      </c>
      <c r="M378" s="58">
        <v>345</v>
      </c>
      <c r="N378" s="58" t="s">
        <v>493</v>
      </c>
      <c r="O378" s="58">
        <v>0</v>
      </c>
      <c r="P378" s="21">
        <f t="shared" si="6"/>
        <v>2</v>
      </c>
      <c r="Q378" s="26">
        <f t="shared" si="6"/>
        <v>1894</v>
      </c>
      <c r="R378" s="21">
        <v>0</v>
      </c>
      <c r="S378" s="21">
        <v>0</v>
      </c>
      <c r="T378" s="59">
        <v>2.6666666666666665</v>
      </c>
      <c r="U378" s="60" t="s">
        <v>255</v>
      </c>
      <c r="V378" s="25" t="s">
        <v>113</v>
      </c>
      <c r="W378" s="59">
        <v>3</v>
      </c>
      <c r="X378" s="61">
        <v>3</v>
      </c>
      <c r="Y378" s="20"/>
    </row>
    <row r="379" spans="1:25" ht="30" customHeight="1">
      <c r="A379" s="21">
        <v>370</v>
      </c>
      <c r="B379" s="55">
        <v>60203</v>
      </c>
      <c r="C379" s="23">
        <v>15228</v>
      </c>
      <c r="D379" s="56" t="s">
        <v>504</v>
      </c>
      <c r="E379" s="25" t="s">
        <v>500</v>
      </c>
      <c r="F379" s="58">
        <v>4839</v>
      </c>
      <c r="G379" s="58">
        <v>4539</v>
      </c>
      <c r="H379" s="58" t="s">
        <v>505</v>
      </c>
      <c r="I379" s="58">
        <v>236</v>
      </c>
      <c r="J379" s="58">
        <v>17</v>
      </c>
      <c r="K379" s="58">
        <v>394</v>
      </c>
      <c r="L379" s="58" t="s">
        <v>506</v>
      </c>
      <c r="M379" s="58">
        <v>128</v>
      </c>
      <c r="N379" s="58" t="s">
        <v>493</v>
      </c>
      <c r="O379" s="58">
        <v>0</v>
      </c>
      <c r="P379" s="21">
        <f t="shared" si="6"/>
        <v>4856</v>
      </c>
      <c r="Q379" s="26">
        <f t="shared" si="6"/>
        <v>5297</v>
      </c>
      <c r="R379" s="21">
        <v>0</v>
      </c>
      <c r="S379" s="21">
        <v>0</v>
      </c>
      <c r="T379" s="59">
        <v>1.6666666666666667</v>
      </c>
      <c r="U379" s="60" t="s">
        <v>106</v>
      </c>
      <c r="V379" s="25" t="s">
        <v>31</v>
      </c>
      <c r="W379" s="59">
        <v>5</v>
      </c>
      <c r="X379" s="61">
        <v>5</v>
      </c>
      <c r="Y379" s="20"/>
    </row>
    <row r="380" spans="1:25" ht="30" customHeight="1">
      <c r="A380" s="21">
        <v>371</v>
      </c>
      <c r="B380" s="55">
        <v>60205</v>
      </c>
      <c r="C380" s="23">
        <v>15228</v>
      </c>
      <c r="D380" s="56" t="s">
        <v>507</v>
      </c>
      <c r="E380" s="25" t="s">
        <v>500</v>
      </c>
      <c r="F380" s="58" t="s">
        <v>508</v>
      </c>
      <c r="G380" s="58">
        <v>1389</v>
      </c>
      <c r="H380" s="58" t="s">
        <v>509</v>
      </c>
      <c r="I380" s="58">
        <v>123</v>
      </c>
      <c r="J380" s="58" t="s">
        <v>510</v>
      </c>
      <c r="K380" s="58">
        <v>196</v>
      </c>
      <c r="L380" s="58" t="s">
        <v>502</v>
      </c>
      <c r="M380" s="58">
        <v>533</v>
      </c>
      <c r="N380" s="58" t="s">
        <v>493</v>
      </c>
      <c r="O380" s="58">
        <v>0</v>
      </c>
      <c r="P380" s="21">
        <f t="shared" si="6"/>
        <v>0</v>
      </c>
      <c r="Q380" s="26">
        <f t="shared" si="6"/>
        <v>2241</v>
      </c>
      <c r="R380" s="21">
        <v>0</v>
      </c>
      <c r="S380" s="21">
        <v>0</v>
      </c>
      <c r="T380" s="59">
        <v>1.6666666666666667</v>
      </c>
      <c r="U380" s="60" t="s">
        <v>106</v>
      </c>
      <c r="V380" s="25" t="s">
        <v>31</v>
      </c>
      <c r="W380" s="59">
        <v>5</v>
      </c>
      <c r="X380" s="61">
        <v>5</v>
      </c>
      <c r="Y380" s="20"/>
    </row>
    <row r="381" spans="1:25" ht="30" customHeight="1">
      <c r="A381" s="21">
        <v>372</v>
      </c>
      <c r="B381" s="55">
        <v>60206</v>
      </c>
      <c r="C381" s="23">
        <v>15228</v>
      </c>
      <c r="D381" s="56" t="s">
        <v>511</v>
      </c>
      <c r="E381" s="25" t="s">
        <v>500</v>
      </c>
      <c r="F381" s="58" t="s">
        <v>512</v>
      </c>
      <c r="G381" s="58">
        <v>101</v>
      </c>
      <c r="H381" s="58" t="s">
        <v>484</v>
      </c>
      <c r="I381" s="58">
        <v>15</v>
      </c>
      <c r="J381" s="58" t="s">
        <v>513</v>
      </c>
      <c r="K381" s="58">
        <v>63</v>
      </c>
      <c r="L381" s="58" t="s">
        <v>514</v>
      </c>
      <c r="M381" s="58">
        <v>3230</v>
      </c>
      <c r="N381" s="58" t="s">
        <v>493</v>
      </c>
      <c r="O381" s="58">
        <v>0</v>
      </c>
      <c r="P381" s="21">
        <f t="shared" si="6"/>
        <v>0</v>
      </c>
      <c r="Q381" s="26">
        <f t="shared" si="6"/>
        <v>3409</v>
      </c>
      <c r="R381" s="21">
        <v>0</v>
      </c>
      <c r="S381" s="21">
        <v>0</v>
      </c>
      <c r="T381" s="59">
        <v>3</v>
      </c>
      <c r="U381" s="60" t="s">
        <v>106</v>
      </c>
      <c r="V381" s="25" t="s">
        <v>31</v>
      </c>
      <c r="W381" s="59">
        <v>5</v>
      </c>
      <c r="X381" s="61">
        <v>5</v>
      </c>
      <c r="Y381" s="20"/>
    </row>
    <row r="382" spans="1:25" ht="30" customHeight="1">
      <c r="A382" s="21">
        <v>373</v>
      </c>
      <c r="B382" s="55">
        <v>35409</v>
      </c>
      <c r="C382" s="23">
        <v>15241</v>
      </c>
      <c r="D382" s="56" t="s">
        <v>515</v>
      </c>
      <c r="E382" s="25" t="s">
        <v>516</v>
      </c>
      <c r="F382" s="58" t="s">
        <v>517</v>
      </c>
      <c r="G382" s="58">
        <v>5004</v>
      </c>
      <c r="H382" s="58" t="s">
        <v>518</v>
      </c>
      <c r="I382" s="58">
        <v>817</v>
      </c>
      <c r="J382" s="58" t="s">
        <v>519</v>
      </c>
      <c r="K382" s="58">
        <v>6602</v>
      </c>
      <c r="L382" s="58" t="s">
        <v>520</v>
      </c>
      <c r="M382" s="58">
        <v>830</v>
      </c>
      <c r="N382" s="58" t="s">
        <v>493</v>
      </c>
      <c r="O382" s="58">
        <v>0</v>
      </c>
      <c r="P382" s="21">
        <f t="shared" si="6"/>
        <v>0</v>
      </c>
      <c r="Q382" s="26">
        <f t="shared" si="6"/>
        <v>13253</v>
      </c>
      <c r="R382" s="21">
        <v>0</v>
      </c>
      <c r="S382" s="21">
        <v>0</v>
      </c>
      <c r="T382" s="59">
        <v>5</v>
      </c>
      <c r="U382" s="60" t="s">
        <v>106</v>
      </c>
      <c r="V382" s="25" t="s">
        <v>31</v>
      </c>
      <c r="W382" s="59">
        <v>5</v>
      </c>
      <c r="X382" s="61">
        <v>5</v>
      </c>
      <c r="Y382" s="20"/>
    </row>
    <row r="383" spans="1:25" ht="30" customHeight="1">
      <c r="A383" s="21">
        <v>374</v>
      </c>
      <c r="B383" s="55">
        <v>35412</v>
      </c>
      <c r="C383" s="23">
        <v>15241</v>
      </c>
      <c r="D383" s="56" t="s">
        <v>521</v>
      </c>
      <c r="E383" s="25" t="s">
        <v>516</v>
      </c>
      <c r="F383" s="58" t="s">
        <v>522</v>
      </c>
      <c r="G383" s="58">
        <v>2782</v>
      </c>
      <c r="H383" s="58" t="s">
        <v>523</v>
      </c>
      <c r="I383" s="58">
        <v>457</v>
      </c>
      <c r="J383" s="58">
        <v>19</v>
      </c>
      <c r="K383" s="58">
        <v>240</v>
      </c>
      <c r="L383" s="58" t="s">
        <v>524</v>
      </c>
      <c r="M383" s="58">
        <v>951</v>
      </c>
      <c r="N383" s="58" t="s">
        <v>493</v>
      </c>
      <c r="O383" s="58">
        <v>0</v>
      </c>
      <c r="P383" s="21">
        <f t="shared" si="6"/>
        <v>19</v>
      </c>
      <c r="Q383" s="26">
        <f t="shared" si="6"/>
        <v>4430</v>
      </c>
      <c r="R383" s="21">
        <v>0</v>
      </c>
      <c r="S383" s="21">
        <v>0</v>
      </c>
      <c r="T383" s="59">
        <v>3</v>
      </c>
      <c r="U383" s="60" t="s">
        <v>106</v>
      </c>
      <c r="V383" s="25" t="s">
        <v>31</v>
      </c>
      <c r="W383" s="59">
        <v>5</v>
      </c>
      <c r="X383" s="61">
        <v>5</v>
      </c>
      <c r="Y383" s="20"/>
    </row>
    <row r="384" spans="1:25" ht="30" customHeight="1">
      <c r="A384" s="21">
        <v>375</v>
      </c>
      <c r="B384" s="55">
        <v>35403</v>
      </c>
      <c r="C384" s="23">
        <v>15243</v>
      </c>
      <c r="D384" s="56" t="s">
        <v>525</v>
      </c>
      <c r="E384" s="25" t="s">
        <v>526</v>
      </c>
      <c r="F384" s="58" t="s">
        <v>527</v>
      </c>
      <c r="G384" s="58">
        <v>5366</v>
      </c>
      <c r="H384" s="58" t="s">
        <v>528</v>
      </c>
      <c r="I384" s="58">
        <v>659</v>
      </c>
      <c r="J384" s="58">
        <v>52</v>
      </c>
      <c r="K384" s="58">
        <v>1022</v>
      </c>
      <c r="L384" s="58" t="s">
        <v>529</v>
      </c>
      <c r="M384" s="58">
        <v>1714</v>
      </c>
      <c r="N384" s="58" t="s">
        <v>493</v>
      </c>
      <c r="O384" s="58">
        <v>0</v>
      </c>
      <c r="P384" s="21">
        <f t="shared" si="6"/>
        <v>52</v>
      </c>
      <c r="Q384" s="26">
        <f t="shared" si="6"/>
        <v>8761</v>
      </c>
      <c r="R384" s="21">
        <v>0</v>
      </c>
      <c r="S384" s="21">
        <v>0</v>
      </c>
      <c r="T384" s="59">
        <v>4.5</v>
      </c>
      <c r="U384" s="60" t="s">
        <v>106</v>
      </c>
      <c r="V384" s="25" t="s">
        <v>31</v>
      </c>
      <c r="W384" s="59">
        <v>5</v>
      </c>
      <c r="X384" s="61">
        <v>5</v>
      </c>
      <c r="Y384" s="20"/>
    </row>
    <row r="385" spans="1:25" ht="30" customHeight="1">
      <c r="A385" s="21">
        <v>376</v>
      </c>
      <c r="B385" s="55">
        <v>27402</v>
      </c>
      <c r="C385" s="23">
        <v>15244</v>
      </c>
      <c r="D385" s="56" t="s">
        <v>530</v>
      </c>
      <c r="E385" s="25" t="s">
        <v>531</v>
      </c>
      <c r="F385" s="58" t="s">
        <v>532</v>
      </c>
      <c r="G385" s="58">
        <v>2970</v>
      </c>
      <c r="H385" s="58" t="s">
        <v>533</v>
      </c>
      <c r="I385" s="58">
        <v>329</v>
      </c>
      <c r="J385" s="58">
        <v>16</v>
      </c>
      <c r="K385" s="58">
        <v>572</v>
      </c>
      <c r="L385" s="58" t="s">
        <v>534</v>
      </c>
      <c r="M385" s="58">
        <v>814</v>
      </c>
      <c r="N385" s="58" t="s">
        <v>493</v>
      </c>
      <c r="O385" s="58">
        <v>0</v>
      </c>
      <c r="P385" s="21">
        <f t="shared" si="6"/>
        <v>16</v>
      </c>
      <c r="Q385" s="26">
        <f t="shared" si="6"/>
        <v>4685</v>
      </c>
      <c r="R385" s="21">
        <v>0</v>
      </c>
      <c r="S385" s="21">
        <v>0</v>
      </c>
      <c r="T385" s="59">
        <v>2.5</v>
      </c>
      <c r="U385" s="60" t="s">
        <v>106</v>
      </c>
      <c r="V385" s="25" t="s">
        <v>31</v>
      </c>
      <c r="W385" s="59">
        <v>5</v>
      </c>
      <c r="X385" s="61">
        <v>5</v>
      </c>
      <c r="Y385" s="20"/>
    </row>
    <row r="386" spans="1:25" ht="30" customHeight="1">
      <c r="A386" s="21">
        <v>377</v>
      </c>
      <c r="B386" s="55">
        <v>27406</v>
      </c>
      <c r="C386" s="23">
        <v>15244</v>
      </c>
      <c r="D386" s="56" t="s">
        <v>535</v>
      </c>
      <c r="E386" s="25" t="s">
        <v>531</v>
      </c>
      <c r="F386" s="60">
        <v>0</v>
      </c>
      <c r="G386" s="60">
        <v>0</v>
      </c>
      <c r="H386" s="60">
        <v>0</v>
      </c>
      <c r="I386" s="60">
        <v>0</v>
      </c>
      <c r="J386" s="60">
        <v>0</v>
      </c>
      <c r="K386" s="60">
        <v>0</v>
      </c>
      <c r="L386" s="60">
        <v>0</v>
      </c>
      <c r="M386" s="60">
        <v>0</v>
      </c>
      <c r="N386" s="60">
        <v>0</v>
      </c>
      <c r="O386" s="60">
        <v>0</v>
      </c>
      <c r="P386" s="21">
        <f t="shared" si="6"/>
        <v>0</v>
      </c>
      <c r="Q386" s="26">
        <f t="shared" si="6"/>
        <v>0</v>
      </c>
      <c r="R386" s="21">
        <v>0</v>
      </c>
      <c r="S386" s="21">
        <v>0</v>
      </c>
      <c r="T386" s="59">
        <v>0</v>
      </c>
      <c r="U386" s="60" t="s">
        <v>106</v>
      </c>
      <c r="V386" s="25">
        <v>0</v>
      </c>
      <c r="W386" s="59">
        <v>0</v>
      </c>
      <c r="X386" s="61">
        <v>0</v>
      </c>
      <c r="Y386" s="20"/>
    </row>
    <row r="387" spans="1:25" ht="30" customHeight="1">
      <c r="A387" s="21">
        <v>378</v>
      </c>
      <c r="B387" s="55">
        <v>74302</v>
      </c>
      <c r="C387" s="23">
        <v>15245</v>
      </c>
      <c r="D387" s="56" t="s">
        <v>536</v>
      </c>
      <c r="E387" s="25" t="s">
        <v>537</v>
      </c>
      <c r="F387" s="58" t="s">
        <v>538</v>
      </c>
      <c r="G387" s="58">
        <v>3746</v>
      </c>
      <c r="H387" s="58" t="s">
        <v>539</v>
      </c>
      <c r="I387" s="58">
        <v>444</v>
      </c>
      <c r="J387" s="58">
        <v>20</v>
      </c>
      <c r="K387" s="58">
        <v>358</v>
      </c>
      <c r="L387" s="58" t="s">
        <v>540</v>
      </c>
      <c r="M387" s="58">
        <v>371</v>
      </c>
      <c r="N387" s="58" t="s">
        <v>493</v>
      </c>
      <c r="O387" s="58">
        <v>0</v>
      </c>
      <c r="P387" s="21">
        <f t="shared" si="6"/>
        <v>20</v>
      </c>
      <c r="Q387" s="26">
        <f t="shared" si="6"/>
        <v>4919</v>
      </c>
      <c r="R387" s="21">
        <v>0</v>
      </c>
      <c r="S387" s="21">
        <v>0</v>
      </c>
      <c r="T387" s="59">
        <v>3.1666666666666665</v>
      </c>
      <c r="U387" s="60" t="s">
        <v>106</v>
      </c>
      <c r="V387" s="25" t="s">
        <v>31</v>
      </c>
      <c r="W387" s="59">
        <v>5</v>
      </c>
      <c r="X387" s="61">
        <v>5</v>
      </c>
      <c r="Y387" s="20"/>
    </row>
    <row r="388" spans="1:25" ht="30" customHeight="1">
      <c r="A388" s="21">
        <v>379</v>
      </c>
      <c r="B388" s="55">
        <v>74306</v>
      </c>
      <c r="C388" s="23">
        <v>15245</v>
      </c>
      <c r="D388" s="56" t="s">
        <v>541</v>
      </c>
      <c r="E388" s="25" t="s">
        <v>537</v>
      </c>
      <c r="F388" s="58" t="s">
        <v>542</v>
      </c>
      <c r="G388" s="58">
        <v>4216</v>
      </c>
      <c r="H388" s="58" t="s">
        <v>543</v>
      </c>
      <c r="I388" s="58">
        <v>397</v>
      </c>
      <c r="J388" s="58">
        <v>26</v>
      </c>
      <c r="K388" s="58">
        <v>109</v>
      </c>
      <c r="L388" s="58" t="s">
        <v>544</v>
      </c>
      <c r="M388" s="58">
        <v>64</v>
      </c>
      <c r="N388" s="58" t="s">
        <v>493</v>
      </c>
      <c r="O388" s="58">
        <v>0</v>
      </c>
      <c r="P388" s="21">
        <f t="shared" si="6"/>
        <v>26</v>
      </c>
      <c r="Q388" s="26">
        <f t="shared" si="6"/>
        <v>4786</v>
      </c>
      <c r="R388" s="21">
        <v>0</v>
      </c>
      <c r="S388" s="21">
        <v>0</v>
      </c>
      <c r="T388" s="59">
        <v>2.6666666666666665</v>
      </c>
      <c r="U388" s="60" t="s">
        <v>255</v>
      </c>
      <c r="V388" s="25" t="s">
        <v>29</v>
      </c>
      <c r="W388" s="59">
        <v>3.4</v>
      </c>
      <c r="X388" s="61">
        <v>3.4</v>
      </c>
      <c r="Y388" s="20"/>
    </row>
    <row r="389" spans="1:25" ht="30" customHeight="1">
      <c r="A389" s="21">
        <v>380</v>
      </c>
      <c r="B389" s="55">
        <v>21601</v>
      </c>
      <c r="C389" s="23">
        <v>15262</v>
      </c>
      <c r="D389" s="56" t="s">
        <v>545</v>
      </c>
      <c r="E389" s="25" t="s">
        <v>546</v>
      </c>
      <c r="F389" s="58">
        <v>8650</v>
      </c>
      <c r="G389" s="58">
        <v>11584</v>
      </c>
      <c r="H389" s="58" t="s">
        <v>547</v>
      </c>
      <c r="I389" s="58">
        <v>1036</v>
      </c>
      <c r="J389" s="58">
        <v>27</v>
      </c>
      <c r="K389" s="58">
        <v>560</v>
      </c>
      <c r="L389" s="58" t="s">
        <v>548</v>
      </c>
      <c r="M389" s="58">
        <v>890</v>
      </c>
      <c r="N389" s="58" t="s">
        <v>549</v>
      </c>
      <c r="O389" s="58">
        <v>30</v>
      </c>
      <c r="P389" s="21">
        <f t="shared" si="6"/>
        <v>8677</v>
      </c>
      <c r="Q389" s="26">
        <f t="shared" si="6"/>
        <v>14100</v>
      </c>
      <c r="R389" s="60">
        <v>0</v>
      </c>
      <c r="S389" s="60">
        <v>0</v>
      </c>
      <c r="T389" s="59">
        <v>6.666666666666667</v>
      </c>
      <c r="U389" s="60" t="s">
        <v>550</v>
      </c>
      <c r="V389" s="25" t="s">
        <v>551</v>
      </c>
      <c r="W389" s="34">
        <v>6.7</v>
      </c>
      <c r="X389" s="61">
        <v>6.7</v>
      </c>
      <c r="Y389" s="20"/>
    </row>
    <row r="390" spans="1:25" ht="30" customHeight="1">
      <c r="A390" s="21">
        <v>381</v>
      </c>
      <c r="B390" s="55">
        <v>14801</v>
      </c>
      <c r="C390" s="23">
        <v>15263</v>
      </c>
      <c r="D390" s="56" t="s">
        <v>552</v>
      </c>
      <c r="E390" s="25" t="s">
        <v>553</v>
      </c>
      <c r="F390" s="58">
        <v>4179</v>
      </c>
      <c r="G390" s="58">
        <v>2883</v>
      </c>
      <c r="H390" s="58">
        <v>102</v>
      </c>
      <c r="I390" s="58">
        <v>153</v>
      </c>
      <c r="J390" s="58">
        <v>21</v>
      </c>
      <c r="K390" s="58">
        <v>525</v>
      </c>
      <c r="L390" s="58" t="s">
        <v>554</v>
      </c>
      <c r="M390" s="58">
        <v>2960</v>
      </c>
      <c r="N390" s="58">
        <v>0</v>
      </c>
      <c r="O390" s="58">
        <v>0</v>
      </c>
      <c r="P390" s="21">
        <f t="shared" si="6"/>
        <v>4302</v>
      </c>
      <c r="Q390" s="26">
        <f t="shared" si="6"/>
        <v>6521</v>
      </c>
      <c r="R390" s="60">
        <v>0</v>
      </c>
      <c r="S390" s="60">
        <v>0</v>
      </c>
      <c r="T390" s="59">
        <v>3.1666666666666665</v>
      </c>
      <c r="U390" s="60" t="s">
        <v>106</v>
      </c>
      <c r="V390" s="25" t="s">
        <v>551</v>
      </c>
      <c r="W390" s="59">
        <v>5</v>
      </c>
      <c r="X390" s="61">
        <v>5</v>
      </c>
      <c r="Y390" s="20"/>
    </row>
    <row r="391" spans="1:25" ht="30" customHeight="1">
      <c r="A391" s="21">
        <v>382</v>
      </c>
      <c r="B391" s="55">
        <v>14803</v>
      </c>
      <c r="C391" s="23">
        <v>15263</v>
      </c>
      <c r="D391" s="56" t="s">
        <v>555</v>
      </c>
      <c r="E391" s="25" t="s">
        <v>553</v>
      </c>
      <c r="F391" s="58">
        <v>306</v>
      </c>
      <c r="G391" s="58">
        <v>306</v>
      </c>
      <c r="H391" s="58">
        <v>20</v>
      </c>
      <c r="I391" s="58">
        <v>20</v>
      </c>
      <c r="J391" s="58">
        <v>12</v>
      </c>
      <c r="K391" s="58">
        <v>180</v>
      </c>
      <c r="L391" s="58" t="s">
        <v>556</v>
      </c>
      <c r="M391" s="58">
        <v>3199</v>
      </c>
      <c r="N391" s="58" t="s">
        <v>493</v>
      </c>
      <c r="O391" s="58">
        <v>0</v>
      </c>
      <c r="P391" s="21">
        <f t="shared" si="6"/>
        <v>338</v>
      </c>
      <c r="Q391" s="26">
        <f t="shared" si="6"/>
        <v>3705</v>
      </c>
      <c r="R391" s="60">
        <v>0</v>
      </c>
      <c r="S391" s="60">
        <v>0</v>
      </c>
      <c r="T391" s="59">
        <v>3.3333333333333335</v>
      </c>
      <c r="U391" s="60" t="s">
        <v>106</v>
      </c>
      <c r="V391" s="25" t="s">
        <v>551</v>
      </c>
      <c r="W391" s="59">
        <v>5</v>
      </c>
      <c r="X391" s="61">
        <v>5</v>
      </c>
      <c r="Y391" s="20"/>
    </row>
    <row r="392" spans="1:25" ht="30" customHeight="1">
      <c r="A392" s="21">
        <v>383</v>
      </c>
      <c r="B392" s="55">
        <v>14805</v>
      </c>
      <c r="C392" s="23">
        <v>15263</v>
      </c>
      <c r="D392" s="56" t="s">
        <v>557</v>
      </c>
      <c r="E392" s="25" t="s">
        <v>553</v>
      </c>
      <c r="F392" s="58">
        <v>1255</v>
      </c>
      <c r="G392" s="58">
        <v>1255</v>
      </c>
      <c r="H392" s="58">
        <v>12</v>
      </c>
      <c r="I392" s="58">
        <v>12</v>
      </c>
      <c r="J392" s="58">
        <v>6</v>
      </c>
      <c r="K392" s="58">
        <v>90</v>
      </c>
      <c r="L392" s="58" t="s">
        <v>558</v>
      </c>
      <c r="M392" s="58">
        <v>4023</v>
      </c>
      <c r="N392" s="58" t="s">
        <v>493</v>
      </c>
      <c r="O392" s="58">
        <v>0</v>
      </c>
      <c r="P392" s="21">
        <f t="shared" si="6"/>
        <v>1273</v>
      </c>
      <c r="Q392" s="26">
        <f t="shared" si="6"/>
        <v>5380</v>
      </c>
      <c r="R392" s="60">
        <v>0</v>
      </c>
      <c r="S392" s="60">
        <v>0</v>
      </c>
      <c r="T392" s="59">
        <v>4</v>
      </c>
      <c r="U392" s="60" t="s">
        <v>106</v>
      </c>
      <c r="V392" s="25" t="s">
        <v>551</v>
      </c>
      <c r="W392" s="59">
        <v>4.7</v>
      </c>
      <c r="X392" s="61">
        <v>4.7</v>
      </c>
      <c r="Y392" s="20"/>
    </row>
    <row r="393" spans="1:25" ht="30" customHeight="1">
      <c r="A393" s="21">
        <v>384</v>
      </c>
      <c r="B393" s="55">
        <v>14807</v>
      </c>
      <c r="C393" s="23">
        <v>15263</v>
      </c>
      <c r="D393" s="56" t="s">
        <v>559</v>
      </c>
      <c r="E393" s="25" t="s">
        <v>553</v>
      </c>
      <c r="F393" s="58" t="s">
        <v>560</v>
      </c>
      <c r="G393" s="58">
        <v>3549</v>
      </c>
      <c r="H393" s="58" t="s">
        <v>505</v>
      </c>
      <c r="I393" s="58">
        <v>143</v>
      </c>
      <c r="J393" s="58" t="s">
        <v>561</v>
      </c>
      <c r="K393" s="58">
        <v>225</v>
      </c>
      <c r="L393" s="58" t="s">
        <v>506</v>
      </c>
      <c r="M393" s="58">
        <v>222</v>
      </c>
      <c r="N393" s="58">
        <v>0</v>
      </c>
      <c r="O393" s="58">
        <v>0</v>
      </c>
      <c r="P393" s="21">
        <f t="shared" si="6"/>
        <v>0</v>
      </c>
      <c r="Q393" s="26">
        <f t="shared" si="6"/>
        <v>4139</v>
      </c>
      <c r="R393" s="60">
        <v>0</v>
      </c>
      <c r="S393" s="60">
        <v>0</v>
      </c>
      <c r="T393" s="59">
        <v>1.8333333333333333</v>
      </c>
      <c r="U393" s="60" t="s">
        <v>106</v>
      </c>
      <c r="V393" s="25" t="s">
        <v>551</v>
      </c>
      <c r="W393" s="59">
        <v>6.7</v>
      </c>
      <c r="X393" s="61">
        <v>6.7</v>
      </c>
      <c r="Y393" s="20"/>
    </row>
    <row r="394" spans="1:25" ht="30" customHeight="1">
      <c r="A394" s="21">
        <v>385</v>
      </c>
      <c r="B394" s="55">
        <v>21602</v>
      </c>
      <c r="C394" s="23">
        <v>15262</v>
      </c>
      <c r="D394" s="56" t="s">
        <v>562</v>
      </c>
      <c r="E394" s="25" t="s">
        <v>546</v>
      </c>
      <c r="F394" s="58">
        <v>7867</v>
      </c>
      <c r="G394" s="58">
        <v>11783</v>
      </c>
      <c r="H394" s="58">
        <v>270</v>
      </c>
      <c r="I394" s="58">
        <v>540</v>
      </c>
      <c r="J394" s="58">
        <v>55</v>
      </c>
      <c r="K394" s="58">
        <v>3470</v>
      </c>
      <c r="L394" s="58">
        <v>36</v>
      </c>
      <c r="M394" s="58">
        <v>850</v>
      </c>
      <c r="N394" s="58">
        <v>0</v>
      </c>
      <c r="O394" s="58">
        <v>0</v>
      </c>
      <c r="P394" s="21">
        <f t="shared" ref="P394:Q457" si="7">SUM(F394,H394,J394,L394,N394)</f>
        <v>8228</v>
      </c>
      <c r="Q394" s="26">
        <f t="shared" si="7"/>
        <v>16643</v>
      </c>
      <c r="R394" s="60">
        <v>0</v>
      </c>
      <c r="S394" s="60">
        <v>0</v>
      </c>
      <c r="T394" s="59">
        <v>5</v>
      </c>
      <c r="U394" s="60" t="s">
        <v>106</v>
      </c>
      <c r="V394" s="25" t="s">
        <v>113</v>
      </c>
      <c r="W394" s="59">
        <v>5</v>
      </c>
      <c r="X394" s="61">
        <v>5</v>
      </c>
      <c r="Y394" s="20"/>
    </row>
    <row r="395" spans="1:25" ht="30" customHeight="1">
      <c r="A395" s="21">
        <v>386</v>
      </c>
      <c r="B395" s="62">
        <v>3316</v>
      </c>
      <c r="C395" s="23">
        <v>15224</v>
      </c>
      <c r="D395" s="63" t="s">
        <v>452</v>
      </c>
      <c r="E395" s="25" t="s">
        <v>485</v>
      </c>
      <c r="F395" s="64">
        <v>0</v>
      </c>
      <c r="G395" s="64">
        <v>0</v>
      </c>
      <c r="H395" s="64">
        <v>0</v>
      </c>
      <c r="I395" s="64">
        <v>0</v>
      </c>
      <c r="J395" s="64">
        <v>0</v>
      </c>
      <c r="K395" s="64">
        <v>0</v>
      </c>
      <c r="L395" s="64">
        <v>0</v>
      </c>
      <c r="M395" s="64">
        <v>0</v>
      </c>
      <c r="N395" s="64">
        <v>0</v>
      </c>
      <c r="O395" s="64">
        <v>0</v>
      </c>
      <c r="P395" s="21">
        <f t="shared" si="7"/>
        <v>0</v>
      </c>
      <c r="Q395" s="26">
        <f t="shared" si="7"/>
        <v>0</v>
      </c>
      <c r="R395" s="64">
        <v>0</v>
      </c>
      <c r="S395" s="64">
        <v>0</v>
      </c>
      <c r="T395" s="65">
        <v>0</v>
      </c>
      <c r="U395" s="64">
        <v>0</v>
      </c>
      <c r="V395" s="37">
        <v>0</v>
      </c>
      <c r="W395" s="65">
        <v>0</v>
      </c>
      <c r="X395" s="61">
        <v>0</v>
      </c>
      <c r="Y395" s="20"/>
    </row>
    <row r="396" spans="1:25" ht="30" customHeight="1">
      <c r="A396" s="21">
        <v>387</v>
      </c>
      <c r="B396" s="62">
        <v>3325</v>
      </c>
      <c r="C396" s="23">
        <v>15224</v>
      </c>
      <c r="D396" s="63" t="s">
        <v>563</v>
      </c>
      <c r="E396" s="37" t="s">
        <v>485</v>
      </c>
      <c r="F396" s="64" t="s">
        <v>484</v>
      </c>
      <c r="G396" s="64">
        <v>1242</v>
      </c>
      <c r="H396" s="64" t="s">
        <v>493</v>
      </c>
      <c r="I396" s="64">
        <v>0</v>
      </c>
      <c r="J396" s="64" t="s">
        <v>493</v>
      </c>
      <c r="K396" s="64">
        <v>0</v>
      </c>
      <c r="L396" s="64" t="s">
        <v>493</v>
      </c>
      <c r="M396" s="64">
        <v>0</v>
      </c>
      <c r="N396" s="64" t="s">
        <v>493</v>
      </c>
      <c r="O396" s="64">
        <v>0</v>
      </c>
      <c r="P396" s="21">
        <f t="shared" si="7"/>
        <v>0</v>
      </c>
      <c r="Q396" s="26">
        <f t="shared" si="7"/>
        <v>1242</v>
      </c>
      <c r="R396" s="64">
        <v>0</v>
      </c>
      <c r="S396" s="64">
        <v>0</v>
      </c>
      <c r="T396" s="65">
        <v>0.08</v>
      </c>
      <c r="U396" s="64" t="s">
        <v>255</v>
      </c>
      <c r="V396" s="37" t="s">
        <v>29</v>
      </c>
      <c r="W396" s="65">
        <v>3.4</v>
      </c>
      <c r="X396" s="61">
        <v>3.4</v>
      </c>
      <c r="Y396" s="20"/>
    </row>
    <row r="397" spans="1:25" ht="30" customHeight="1">
      <c r="A397" s="21">
        <v>388</v>
      </c>
      <c r="B397" s="62">
        <v>53503</v>
      </c>
      <c r="C397" s="23">
        <v>15226</v>
      </c>
      <c r="D397" s="63" t="s">
        <v>564</v>
      </c>
      <c r="E397" s="37" t="s">
        <v>565</v>
      </c>
      <c r="F397" s="64" t="s">
        <v>493</v>
      </c>
      <c r="G397" s="64">
        <v>0</v>
      </c>
      <c r="H397" s="64" t="s">
        <v>493</v>
      </c>
      <c r="I397" s="64">
        <v>0</v>
      </c>
      <c r="J397" s="64" t="s">
        <v>493</v>
      </c>
      <c r="K397" s="64">
        <v>0</v>
      </c>
      <c r="L397" s="64" t="s">
        <v>493</v>
      </c>
      <c r="M397" s="64">
        <v>0</v>
      </c>
      <c r="N397" s="64" t="s">
        <v>484</v>
      </c>
      <c r="O397" s="64">
        <v>1000</v>
      </c>
      <c r="P397" s="21">
        <f t="shared" si="7"/>
        <v>0</v>
      </c>
      <c r="Q397" s="26">
        <f t="shared" si="7"/>
        <v>1000</v>
      </c>
      <c r="R397" s="64">
        <v>0</v>
      </c>
      <c r="S397" s="64">
        <v>0</v>
      </c>
      <c r="T397" s="65">
        <v>0.68</v>
      </c>
      <c r="U397" s="64" t="s">
        <v>106</v>
      </c>
      <c r="V397" s="37" t="s">
        <v>29</v>
      </c>
      <c r="W397" s="65">
        <v>6.7</v>
      </c>
      <c r="X397" s="61">
        <v>6.7</v>
      </c>
      <c r="Y397" s="20"/>
    </row>
    <row r="398" spans="1:25" ht="30" customHeight="1">
      <c r="A398" s="21">
        <v>389</v>
      </c>
      <c r="B398" s="62">
        <v>70601</v>
      </c>
      <c r="C398" s="23">
        <v>15227</v>
      </c>
      <c r="D398" s="63" t="s">
        <v>566</v>
      </c>
      <c r="E398" s="37" t="s">
        <v>495</v>
      </c>
      <c r="F398" s="64">
        <v>0</v>
      </c>
      <c r="G398" s="64">
        <v>0</v>
      </c>
      <c r="H398" s="64" t="s">
        <v>493</v>
      </c>
      <c r="I398" s="64">
        <v>0</v>
      </c>
      <c r="J398" s="64" t="s">
        <v>484</v>
      </c>
      <c r="K398" s="64">
        <v>20000</v>
      </c>
      <c r="L398" s="64" t="s">
        <v>493</v>
      </c>
      <c r="M398" s="64">
        <v>0</v>
      </c>
      <c r="N398" s="64" t="s">
        <v>493</v>
      </c>
      <c r="O398" s="64">
        <v>0</v>
      </c>
      <c r="P398" s="21">
        <f t="shared" si="7"/>
        <v>0</v>
      </c>
      <c r="Q398" s="26">
        <f t="shared" si="7"/>
        <v>20000</v>
      </c>
      <c r="R398" s="64">
        <v>0</v>
      </c>
      <c r="S398" s="64">
        <v>0</v>
      </c>
      <c r="T398" s="65">
        <v>0</v>
      </c>
      <c r="U398" s="64">
        <v>0</v>
      </c>
      <c r="V398" s="37" t="s">
        <v>567</v>
      </c>
      <c r="W398" s="65">
        <v>0</v>
      </c>
      <c r="X398" s="61">
        <v>0</v>
      </c>
      <c r="Y398" s="20"/>
    </row>
    <row r="399" spans="1:25" ht="30" customHeight="1">
      <c r="A399" s="21">
        <v>390</v>
      </c>
      <c r="B399" s="62">
        <v>60204</v>
      </c>
      <c r="C399" s="23">
        <v>15228</v>
      </c>
      <c r="D399" s="63" t="s">
        <v>568</v>
      </c>
      <c r="E399" s="37" t="s">
        <v>500</v>
      </c>
      <c r="F399" s="64" t="s">
        <v>569</v>
      </c>
      <c r="G399" s="64">
        <v>541</v>
      </c>
      <c r="H399" s="64" t="s">
        <v>570</v>
      </c>
      <c r="I399" s="64">
        <v>72</v>
      </c>
      <c r="J399" s="64" t="s">
        <v>571</v>
      </c>
      <c r="K399" s="64">
        <v>180</v>
      </c>
      <c r="L399" s="64" t="s">
        <v>503</v>
      </c>
      <c r="M399" s="64">
        <v>324</v>
      </c>
      <c r="N399" s="64">
        <v>2</v>
      </c>
      <c r="O399" s="64">
        <v>50</v>
      </c>
      <c r="P399" s="21">
        <f t="shared" si="7"/>
        <v>2</v>
      </c>
      <c r="Q399" s="26">
        <f t="shared" si="7"/>
        <v>1167</v>
      </c>
      <c r="R399" s="64">
        <v>0</v>
      </c>
      <c r="S399" s="64">
        <v>0</v>
      </c>
      <c r="T399" s="65">
        <v>0.33333333333333331</v>
      </c>
      <c r="U399" s="64" t="s">
        <v>255</v>
      </c>
      <c r="V399" s="37" t="s">
        <v>572</v>
      </c>
      <c r="W399" s="65">
        <v>2.2999999999999998</v>
      </c>
      <c r="X399" s="61">
        <v>2.2999999999999998</v>
      </c>
      <c r="Y399" s="20"/>
    </row>
    <row r="400" spans="1:25" ht="30" customHeight="1">
      <c r="A400" s="21">
        <v>391</v>
      </c>
      <c r="B400" s="62">
        <v>93301</v>
      </c>
      <c r="C400" s="23">
        <v>15228</v>
      </c>
      <c r="D400" s="63" t="s">
        <v>573</v>
      </c>
      <c r="E400" s="37" t="s">
        <v>500</v>
      </c>
      <c r="F400" s="64">
        <v>0</v>
      </c>
      <c r="G400" s="64">
        <v>0</v>
      </c>
      <c r="H400" s="64" t="s">
        <v>493</v>
      </c>
      <c r="I400" s="64">
        <v>0</v>
      </c>
      <c r="J400" s="64">
        <v>0</v>
      </c>
      <c r="K400" s="64">
        <v>0</v>
      </c>
      <c r="L400" s="64">
        <v>0</v>
      </c>
      <c r="M400" s="64">
        <v>0</v>
      </c>
      <c r="N400" s="64" t="s">
        <v>549</v>
      </c>
      <c r="O400" s="64">
        <v>11320</v>
      </c>
      <c r="P400" s="21">
        <f t="shared" si="7"/>
        <v>0</v>
      </c>
      <c r="Q400" s="26">
        <f t="shared" si="7"/>
        <v>11320</v>
      </c>
      <c r="R400" s="64">
        <v>0</v>
      </c>
      <c r="S400" s="64">
        <v>0</v>
      </c>
      <c r="T400" s="65">
        <v>0</v>
      </c>
      <c r="U400" s="64">
        <v>0</v>
      </c>
      <c r="V400" s="37" t="s">
        <v>567</v>
      </c>
      <c r="W400" s="65">
        <v>0</v>
      </c>
      <c r="X400" s="61">
        <v>0</v>
      </c>
      <c r="Y400" s="20"/>
    </row>
    <row r="401" spans="1:25" ht="30" customHeight="1">
      <c r="A401" s="21">
        <v>392</v>
      </c>
      <c r="B401" s="62">
        <v>3327</v>
      </c>
      <c r="C401" s="23">
        <v>15229</v>
      </c>
      <c r="D401" s="63" t="s">
        <v>574</v>
      </c>
      <c r="E401" s="37" t="s">
        <v>575</v>
      </c>
      <c r="F401" s="64">
        <v>167</v>
      </c>
      <c r="G401" s="64">
        <v>774</v>
      </c>
      <c r="H401" s="64" t="s">
        <v>576</v>
      </c>
      <c r="I401" s="64">
        <v>22</v>
      </c>
      <c r="J401" s="64" t="s">
        <v>549</v>
      </c>
      <c r="K401" s="64">
        <v>31</v>
      </c>
      <c r="L401" s="64" t="s">
        <v>493</v>
      </c>
      <c r="M401" s="64">
        <v>0</v>
      </c>
      <c r="N401" s="64" t="s">
        <v>506</v>
      </c>
      <c r="O401" s="64">
        <v>68</v>
      </c>
      <c r="P401" s="21">
        <f t="shared" si="7"/>
        <v>167</v>
      </c>
      <c r="Q401" s="26">
        <f t="shared" si="7"/>
        <v>895</v>
      </c>
      <c r="R401" s="64">
        <v>0</v>
      </c>
      <c r="S401" s="64">
        <v>0</v>
      </c>
      <c r="T401" s="65">
        <v>0.16666666666666666</v>
      </c>
      <c r="U401" s="64" t="s">
        <v>255</v>
      </c>
      <c r="V401" s="37" t="s">
        <v>31</v>
      </c>
      <c r="W401" s="65">
        <v>5</v>
      </c>
      <c r="X401" s="61">
        <v>5</v>
      </c>
      <c r="Y401" s="20"/>
    </row>
    <row r="402" spans="1:25" ht="30" customHeight="1">
      <c r="A402" s="21">
        <v>393</v>
      </c>
      <c r="B402" s="62">
        <v>93401</v>
      </c>
      <c r="C402" s="23">
        <v>15229</v>
      </c>
      <c r="D402" s="63" t="s">
        <v>577</v>
      </c>
      <c r="E402" s="37" t="s">
        <v>565</v>
      </c>
      <c r="F402" s="64" t="s">
        <v>493</v>
      </c>
      <c r="G402" s="64">
        <v>0</v>
      </c>
      <c r="H402" s="64" t="s">
        <v>493</v>
      </c>
      <c r="I402" s="64">
        <v>0</v>
      </c>
      <c r="J402" s="64" t="s">
        <v>493</v>
      </c>
      <c r="K402" s="64">
        <v>0</v>
      </c>
      <c r="L402" s="64" t="s">
        <v>493</v>
      </c>
      <c r="M402" s="64">
        <v>0</v>
      </c>
      <c r="N402" s="64" t="s">
        <v>484</v>
      </c>
      <c r="O402" s="64">
        <v>9266</v>
      </c>
      <c r="P402" s="21">
        <f t="shared" si="7"/>
        <v>0</v>
      </c>
      <c r="Q402" s="26">
        <f t="shared" si="7"/>
        <v>9266</v>
      </c>
      <c r="R402" s="64">
        <v>0</v>
      </c>
      <c r="S402" s="64">
        <v>0</v>
      </c>
      <c r="T402" s="65">
        <v>0</v>
      </c>
      <c r="U402" s="64">
        <v>0</v>
      </c>
      <c r="V402" s="37" t="s">
        <v>567</v>
      </c>
      <c r="W402" s="65">
        <v>0</v>
      </c>
      <c r="X402" s="61">
        <v>0</v>
      </c>
      <c r="Y402" s="20"/>
    </row>
    <row r="403" spans="1:25" ht="30" customHeight="1">
      <c r="A403" s="21">
        <v>394</v>
      </c>
      <c r="B403" s="62">
        <v>35408</v>
      </c>
      <c r="C403" s="23">
        <v>15241</v>
      </c>
      <c r="D403" s="63" t="s">
        <v>578</v>
      </c>
      <c r="E403" s="37" t="s">
        <v>516</v>
      </c>
      <c r="F403" s="64">
        <v>0</v>
      </c>
      <c r="G403" s="64">
        <v>0</v>
      </c>
      <c r="H403" s="64" t="s">
        <v>493</v>
      </c>
      <c r="I403" s="64">
        <v>0</v>
      </c>
      <c r="J403" s="64" t="s">
        <v>493</v>
      </c>
      <c r="K403" s="64">
        <v>0</v>
      </c>
      <c r="L403" s="64" t="s">
        <v>493</v>
      </c>
      <c r="M403" s="64">
        <v>0</v>
      </c>
      <c r="N403" s="64" t="s">
        <v>484</v>
      </c>
      <c r="O403" s="64">
        <v>493</v>
      </c>
      <c r="P403" s="21">
        <f t="shared" si="7"/>
        <v>0</v>
      </c>
      <c r="Q403" s="26">
        <f t="shared" si="7"/>
        <v>493</v>
      </c>
      <c r="R403" s="64">
        <v>0</v>
      </c>
      <c r="S403" s="64">
        <v>0</v>
      </c>
      <c r="T403" s="65">
        <v>5</v>
      </c>
      <c r="U403" s="64" t="s">
        <v>106</v>
      </c>
      <c r="V403" s="37" t="s">
        <v>31</v>
      </c>
      <c r="W403" s="65">
        <v>0.17</v>
      </c>
      <c r="X403" s="61">
        <v>0.17</v>
      </c>
      <c r="Y403" s="20"/>
    </row>
    <row r="404" spans="1:25" ht="30" customHeight="1">
      <c r="A404" s="21">
        <v>395</v>
      </c>
      <c r="B404" s="62">
        <v>72401</v>
      </c>
      <c r="C404" s="23">
        <v>15241</v>
      </c>
      <c r="D404" s="63" t="s">
        <v>579</v>
      </c>
      <c r="E404" s="37" t="s">
        <v>516</v>
      </c>
      <c r="F404" s="64">
        <v>0</v>
      </c>
      <c r="G404" s="64">
        <v>0</v>
      </c>
      <c r="H404" s="64" t="s">
        <v>493</v>
      </c>
      <c r="I404" s="64">
        <v>0</v>
      </c>
      <c r="J404" s="64" t="s">
        <v>484</v>
      </c>
      <c r="K404" s="64">
        <v>4819</v>
      </c>
      <c r="L404" s="64" t="s">
        <v>493</v>
      </c>
      <c r="M404" s="64">
        <v>0</v>
      </c>
      <c r="N404" s="64" t="s">
        <v>493</v>
      </c>
      <c r="O404" s="64">
        <v>0</v>
      </c>
      <c r="P404" s="21">
        <f t="shared" si="7"/>
        <v>0</v>
      </c>
      <c r="Q404" s="26">
        <f t="shared" si="7"/>
        <v>4819</v>
      </c>
      <c r="R404" s="64">
        <v>0</v>
      </c>
      <c r="S404" s="64">
        <v>0</v>
      </c>
      <c r="T404" s="65">
        <v>0</v>
      </c>
      <c r="U404" s="64">
        <v>0</v>
      </c>
      <c r="V404" s="37" t="s">
        <v>567</v>
      </c>
      <c r="W404" s="65">
        <v>0</v>
      </c>
      <c r="X404" s="61">
        <v>0</v>
      </c>
      <c r="Y404" s="20"/>
    </row>
    <row r="405" spans="1:25" ht="30" customHeight="1">
      <c r="A405" s="21">
        <v>396</v>
      </c>
      <c r="B405" s="62">
        <v>35410</v>
      </c>
      <c r="C405" s="23">
        <v>15243</v>
      </c>
      <c r="D405" s="63" t="s">
        <v>580</v>
      </c>
      <c r="E405" s="37" t="s">
        <v>526</v>
      </c>
      <c r="F405" s="64" t="s">
        <v>493</v>
      </c>
      <c r="G405" s="64">
        <v>0</v>
      </c>
      <c r="H405" s="64" t="s">
        <v>493</v>
      </c>
      <c r="I405" s="64">
        <v>0</v>
      </c>
      <c r="J405" s="64" t="s">
        <v>484</v>
      </c>
      <c r="K405" s="64">
        <v>850</v>
      </c>
      <c r="L405" s="64" t="s">
        <v>493</v>
      </c>
      <c r="M405" s="64">
        <v>0</v>
      </c>
      <c r="N405" s="64" t="s">
        <v>493</v>
      </c>
      <c r="O405" s="64">
        <v>0</v>
      </c>
      <c r="P405" s="21">
        <f t="shared" si="7"/>
        <v>0</v>
      </c>
      <c r="Q405" s="26">
        <f t="shared" si="7"/>
        <v>850</v>
      </c>
      <c r="R405" s="64">
        <v>0</v>
      </c>
      <c r="S405" s="64">
        <v>0</v>
      </c>
      <c r="T405" s="65">
        <v>2</v>
      </c>
      <c r="U405" s="64" t="s">
        <v>106</v>
      </c>
      <c r="V405" s="37" t="s">
        <v>29</v>
      </c>
      <c r="W405" s="65">
        <v>6.7</v>
      </c>
      <c r="X405" s="61">
        <v>6.7</v>
      </c>
      <c r="Y405" s="20"/>
    </row>
    <row r="406" spans="1:25" ht="30" customHeight="1">
      <c r="A406" s="21">
        <v>397</v>
      </c>
      <c r="B406" s="62">
        <v>27409</v>
      </c>
      <c r="C406" s="23">
        <v>15244</v>
      </c>
      <c r="D406" s="63" t="s">
        <v>563</v>
      </c>
      <c r="E406" s="37" t="s">
        <v>531</v>
      </c>
      <c r="F406" s="64" t="s">
        <v>484</v>
      </c>
      <c r="G406" s="64">
        <v>700</v>
      </c>
      <c r="H406" s="64" t="s">
        <v>493</v>
      </c>
      <c r="I406" s="64">
        <v>0</v>
      </c>
      <c r="J406" s="64" t="s">
        <v>493</v>
      </c>
      <c r="K406" s="64">
        <v>0</v>
      </c>
      <c r="L406" s="64" t="s">
        <v>493</v>
      </c>
      <c r="M406" s="64">
        <v>0</v>
      </c>
      <c r="N406" s="64" t="s">
        <v>493</v>
      </c>
      <c r="O406" s="64">
        <v>0</v>
      </c>
      <c r="P406" s="21">
        <f t="shared" si="7"/>
        <v>0</v>
      </c>
      <c r="Q406" s="26">
        <f t="shared" si="7"/>
        <v>700</v>
      </c>
      <c r="R406" s="64">
        <v>0</v>
      </c>
      <c r="S406" s="64">
        <v>0</v>
      </c>
      <c r="T406" s="65">
        <v>0.16666666666666666</v>
      </c>
      <c r="U406" s="64" t="s">
        <v>255</v>
      </c>
      <c r="V406" s="37" t="s">
        <v>31</v>
      </c>
      <c r="W406" s="65">
        <v>3</v>
      </c>
      <c r="X406" s="61">
        <v>3</v>
      </c>
      <c r="Y406" s="20"/>
    </row>
    <row r="407" spans="1:25" ht="30" customHeight="1">
      <c r="A407" s="21">
        <v>398</v>
      </c>
      <c r="B407" s="62">
        <v>54804</v>
      </c>
      <c r="C407" s="23">
        <v>15264</v>
      </c>
      <c r="D407" s="63" t="s">
        <v>581</v>
      </c>
      <c r="E407" s="37" t="s">
        <v>582</v>
      </c>
      <c r="F407" s="64">
        <v>0</v>
      </c>
      <c r="G407" s="64"/>
      <c r="H407" s="64">
        <v>1</v>
      </c>
      <c r="I407" s="64">
        <v>1000</v>
      </c>
      <c r="J407" s="64" t="s">
        <v>493</v>
      </c>
      <c r="K407" s="64">
        <v>0</v>
      </c>
      <c r="L407" s="64" t="s">
        <v>493</v>
      </c>
      <c r="M407" s="64">
        <v>0</v>
      </c>
      <c r="N407" s="64">
        <v>0</v>
      </c>
      <c r="O407" s="64">
        <v>0</v>
      </c>
      <c r="P407" s="21">
        <f t="shared" si="7"/>
        <v>1</v>
      </c>
      <c r="Q407" s="26">
        <f t="shared" si="7"/>
        <v>1000</v>
      </c>
      <c r="R407" s="64">
        <v>0</v>
      </c>
      <c r="S407" s="64">
        <v>0</v>
      </c>
      <c r="T407" s="65">
        <v>1.33</v>
      </c>
      <c r="U407" s="64" t="s">
        <v>106</v>
      </c>
      <c r="V407" s="37" t="s">
        <v>583</v>
      </c>
      <c r="W407" s="65">
        <v>5</v>
      </c>
      <c r="X407" s="61">
        <v>5</v>
      </c>
      <c r="Y407" s="29">
        <f>SUM(X371:X407)</f>
        <v>140.17000000000002</v>
      </c>
    </row>
    <row r="408" spans="1:25" ht="30" customHeight="1">
      <c r="A408" s="30">
        <v>399</v>
      </c>
      <c r="B408" s="62">
        <v>1802</v>
      </c>
      <c r="C408" s="23">
        <v>15171</v>
      </c>
      <c r="D408" s="66" t="s">
        <v>584</v>
      </c>
      <c r="E408" s="67" t="s">
        <v>585</v>
      </c>
      <c r="F408" s="35">
        <f>8223-616</f>
        <v>7607</v>
      </c>
      <c r="G408" s="35">
        <v>13039</v>
      </c>
      <c r="H408" s="35">
        <v>651</v>
      </c>
      <c r="I408" s="35">
        <v>1925</v>
      </c>
      <c r="J408" s="35">
        <v>47</v>
      </c>
      <c r="K408" s="35">
        <f>1560+164</f>
        <v>1724</v>
      </c>
      <c r="L408" s="35">
        <v>9</v>
      </c>
      <c r="M408" s="35">
        <v>142</v>
      </c>
      <c r="N408" s="35">
        <v>12</v>
      </c>
      <c r="O408" s="35">
        <v>168</v>
      </c>
      <c r="P408" s="21">
        <f t="shared" si="7"/>
        <v>8326</v>
      </c>
      <c r="Q408" s="26">
        <f t="shared" si="7"/>
        <v>16998</v>
      </c>
      <c r="R408" s="35">
        <v>0</v>
      </c>
      <c r="S408" s="35">
        <v>0</v>
      </c>
      <c r="T408" s="65">
        <v>5.8319039451114927</v>
      </c>
      <c r="U408" s="68" t="s">
        <v>106</v>
      </c>
      <c r="V408" s="37" t="s">
        <v>586</v>
      </c>
      <c r="W408" s="65">
        <v>6.8610634648370503</v>
      </c>
      <c r="X408" s="61">
        <v>6.8610634648370503</v>
      </c>
      <c r="Y408" s="20"/>
    </row>
    <row r="409" spans="1:25" ht="30" customHeight="1">
      <c r="A409" s="21">
        <v>400</v>
      </c>
      <c r="B409" s="62">
        <v>1805</v>
      </c>
      <c r="C409" s="23">
        <v>15113</v>
      </c>
      <c r="D409" s="66" t="s">
        <v>587</v>
      </c>
      <c r="E409" s="67" t="s">
        <v>588</v>
      </c>
      <c r="F409" s="35">
        <f>3617-134</f>
        <v>3483</v>
      </c>
      <c r="G409" s="35">
        <f>6416+500+177</f>
        <v>7093</v>
      </c>
      <c r="H409" s="35">
        <v>970</v>
      </c>
      <c r="I409" s="35">
        <v>3750</v>
      </c>
      <c r="J409" s="35">
        <v>35</v>
      </c>
      <c r="K409" s="35">
        <f>1860-500</f>
        <v>1360</v>
      </c>
      <c r="L409" s="35">
        <v>9</v>
      </c>
      <c r="M409" s="35">
        <v>151</v>
      </c>
      <c r="N409" s="35">
        <v>7</v>
      </c>
      <c r="O409" s="35">
        <v>210</v>
      </c>
      <c r="P409" s="21">
        <f t="shared" si="7"/>
        <v>4504</v>
      </c>
      <c r="Q409" s="26">
        <f t="shared" si="7"/>
        <v>12564</v>
      </c>
      <c r="R409" s="35">
        <v>0</v>
      </c>
      <c r="S409" s="35">
        <v>0</v>
      </c>
      <c r="T409" s="65">
        <v>6.6895368782161242</v>
      </c>
      <c r="U409" s="68" t="s">
        <v>106</v>
      </c>
      <c r="V409" s="37" t="s">
        <v>586</v>
      </c>
      <c r="W409" s="65">
        <v>6.8610634648370503</v>
      </c>
      <c r="X409" s="61">
        <v>6.8610634648370503</v>
      </c>
      <c r="Y409" s="20"/>
    </row>
    <row r="410" spans="1:25" ht="30" customHeight="1">
      <c r="A410" s="21">
        <v>401</v>
      </c>
      <c r="B410" s="62">
        <v>1815</v>
      </c>
      <c r="C410" s="23">
        <v>15171</v>
      </c>
      <c r="D410" s="66" t="s">
        <v>589</v>
      </c>
      <c r="E410" s="67" t="s">
        <v>585</v>
      </c>
      <c r="F410" s="64">
        <f>2289+35</f>
        <v>2324</v>
      </c>
      <c r="G410" s="64">
        <v>6812</v>
      </c>
      <c r="H410" s="64">
        <f>513</f>
        <v>513</v>
      </c>
      <c r="I410" s="64">
        <v>3825</v>
      </c>
      <c r="J410" s="64">
        <v>25</v>
      </c>
      <c r="K410" s="64">
        <f>1873+946</f>
        <v>2819</v>
      </c>
      <c r="L410" s="64">
        <v>4</v>
      </c>
      <c r="M410" s="64">
        <v>172</v>
      </c>
      <c r="N410" s="64">
        <v>2</v>
      </c>
      <c r="O410" s="64">
        <v>78</v>
      </c>
      <c r="P410" s="21">
        <f t="shared" si="7"/>
        <v>2868</v>
      </c>
      <c r="Q410" s="26">
        <f t="shared" si="7"/>
        <v>13706</v>
      </c>
      <c r="R410" s="35">
        <v>0</v>
      </c>
      <c r="S410" s="35">
        <v>0</v>
      </c>
      <c r="T410" s="65">
        <v>6.5180102915951972</v>
      </c>
      <c r="U410" s="68" t="s">
        <v>106</v>
      </c>
      <c r="V410" s="37" t="s">
        <v>586</v>
      </c>
      <c r="W410" s="65">
        <v>6.8610634648370503</v>
      </c>
      <c r="X410" s="61">
        <v>6.8610634648370503</v>
      </c>
      <c r="Y410" s="20"/>
    </row>
    <row r="411" spans="1:25" ht="30" customHeight="1">
      <c r="A411" s="21">
        <v>402</v>
      </c>
      <c r="B411" s="62">
        <v>1816</v>
      </c>
      <c r="C411" s="23">
        <v>15113</v>
      </c>
      <c r="D411" s="66" t="s">
        <v>590</v>
      </c>
      <c r="E411" s="67" t="s">
        <v>588</v>
      </c>
      <c r="F411" s="35">
        <f>7150+136</f>
        <v>7286</v>
      </c>
      <c r="G411" s="35">
        <v>12501</v>
      </c>
      <c r="H411" s="35">
        <v>1646</v>
      </c>
      <c r="I411" s="35">
        <v>3876</v>
      </c>
      <c r="J411" s="35">
        <v>49</v>
      </c>
      <c r="K411" s="35">
        <f>1714+1195</f>
        <v>2909</v>
      </c>
      <c r="L411" s="35">
        <v>2</v>
      </c>
      <c r="M411" s="35">
        <v>31</v>
      </c>
      <c r="N411" s="35">
        <v>4</v>
      </c>
      <c r="O411" s="35">
        <v>52</v>
      </c>
      <c r="P411" s="21">
        <f t="shared" si="7"/>
        <v>8987</v>
      </c>
      <c r="Q411" s="26">
        <f t="shared" si="7"/>
        <v>19369</v>
      </c>
      <c r="R411" s="35">
        <v>0</v>
      </c>
      <c r="S411" s="35">
        <v>0</v>
      </c>
      <c r="T411" s="65">
        <v>6.8610634648370503</v>
      </c>
      <c r="U411" s="68" t="s">
        <v>106</v>
      </c>
      <c r="V411" s="37" t="s">
        <v>586</v>
      </c>
      <c r="W411" s="65">
        <v>6.8610634648370503</v>
      </c>
      <c r="X411" s="61">
        <v>6.8610634648370503</v>
      </c>
      <c r="Y411" s="20"/>
    </row>
    <row r="412" spans="1:25" ht="30" customHeight="1">
      <c r="A412" s="21">
        <v>403</v>
      </c>
      <c r="B412" s="62">
        <v>1818</v>
      </c>
      <c r="C412" s="23">
        <v>15171</v>
      </c>
      <c r="D412" s="66" t="s">
        <v>591</v>
      </c>
      <c r="E412" s="67" t="s">
        <v>585</v>
      </c>
      <c r="F412" s="64">
        <v>1</v>
      </c>
      <c r="G412" s="64">
        <v>3</v>
      </c>
      <c r="H412" s="64">
        <v>0</v>
      </c>
      <c r="I412" s="64">
        <v>0</v>
      </c>
      <c r="J412" s="64">
        <v>1</v>
      </c>
      <c r="K412" s="64">
        <v>1500</v>
      </c>
      <c r="L412" s="64">
        <v>0</v>
      </c>
      <c r="M412" s="64">
        <v>0</v>
      </c>
      <c r="N412" s="64">
        <v>0</v>
      </c>
      <c r="O412" s="64">
        <v>0</v>
      </c>
      <c r="P412" s="21">
        <f t="shared" si="7"/>
        <v>2</v>
      </c>
      <c r="Q412" s="26">
        <f t="shared" si="7"/>
        <v>1503</v>
      </c>
      <c r="R412" s="35">
        <v>0</v>
      </c>
      <c r="S412" s="35">
        <v>0</v>
      </c>
      <c r="T412" s="65">
        <v>1.0291595197255574</v>
      </c>
      <c r="U412" s="68" t="s">
        <v>106</v>
      </c>
      <c r="V412" s="37" t="s">
        <v>586</v>
      </c>
      <c r="W412" s="65">
        <v>6.8610634648370503</v>
      </c>
      <c r="X412" s="61">
        <v>6.8610634648370503</v>
      </c>
      <c r="Y412" s="20"/>
    </row>
    <row r="413" spans="1:25" ht="30" customHeight="1">
      <c r="A413" s="21">
        <v>404</v>
      </c>
      <c r="B413" s="62">
        <v>1820</v>
      </c>
      <c r="C413" s="23">
        <v>15171</v>
      </c>
      <c r="D413" s="66" t="s">
        <v>592</v>
      </c>
      <c r="E413" s="67" t="s">
        <v>585</v>
      </c>
      <c r="F413" s="64">
        <v>3370</v>
      </c>
      <c r="G413" s="64">
        <v>6125</v>
      </c>
      <c r="H413" s="64">
        <v>238</v>
      </c>
      <c r="I413" s="64">
        <f>813+165</f>
        <v>978</v>
      </c>
      <c r="J413" s="64">
        <v>7</v>
      </c>
      <c r="K413" s="64">
        <v>435</v>
      </c>
      <c r="L413" s="64">
        <v>0</v>
      </c>
      <c r="M413" s="64">
        <v>0</v>
      </c>
      <c r="N413" s="64">
        <v>0</v>
      </c>
      <c r="O413" s="64">
        <v>0</v>
      </c>
      <c r="P413" s="21">
        <f t="shared" si="7"/>
        <v>3615</v>
      </c>
      <c r="Q413" s="26">
        <f t="shared" si="7"/>
        <v>7538</v>
      </c>
      <c r="R413" s="35">
        <v>0</v>
      </c>
      <c r="S413" s="35">
        <v>0</v>
      </c>
      <c r="T413" s="65">
        <v>5.4888507718696404</v>
      </c>
      <c r="U413" s="68" t="s">
        <v>106</v>
      </c>
      <c r="V413" s="37" t="s">
        <v>586</v>
      </c>
      <c r="W413" s="65">
        <v>6.8610634648370503</v>
      </c>
      <c r="X413" s="61">
        <v>6.8610634648370503</v>
      </c>
      <c r="Y413" s="20"/>
    </row>
    <row r="414" spans="1:25" ht="30" customHeight="1">
      <c r="A414" s="21">
        <v>405</v>
      </c>
      <c r="B414" s="62">
        <v>104105</v>
      </c>
      <c r="C414" s="23">
        <v>15171</v>
      </c>
      <c r="D414" s="66" t="s">
        <v>593</v>
      </c>
      <c r="E414" s="67" t="s">
        <v>585</v>
      </c>
      <c r="F414" s="64">
        <v>1912</v>
      </c>
      <c r="G414" s="64">
        <f>3843</f>
        <v>3843</v>
      </c>
      <c r="H414" s="64">
        <v>143</v>
      </c>
      <c r="I414" s="64">
        <f>431+122</f>
        <v>553</v>
      </c>
      <c r="J414" s="64">
        <v>2</v>
      </c>
      <c r="K414" s="64">
        <f>156+78</f>
        <v>234</v>
      </c>
      <c r="L414" s="64">
        <v>0</v>
      </c>
      <c r="M414" s="64">
        <v>0</v>
      </c>
      <c r="N414" s="64">
        <v>1</v>
      </c>
      <c r="O414" s="64">
        <v>6</v>
      </c>
      <c r="P414" s="21">
        <f t="shared" si="7"/>
        <v>2058</v>
      </c>
      <c r="Q414" s="26">
        <f t="shared" si="7"/>
        <v>4636</v>
      </c>
      <c r="R414" s="35">
        <v>0</v>
      </c>
      <c r="S414" s="35">
        <v>0</v>
      </c>
      <c r="T414" s="65">
        <v>6.1749571183533449</v>
      </c>
      <c r="U414" s="68" t="s">
        <v>106</v>
      </c>
      <c r="V414" s="37" t="s">
        <v>586</v>
      </c>
      <c r="W414" s="65">
        <v>6.8610634648370503</v>
      </c>
      <c r="X414" s="61">
        <v>6.8610634648370503</v>
      </c>
      <c r="Y414" s="20"/>
    </row>
    <row r="415" spans="1:25" ht="30" customHeight="1">
      <c r="A415" s="21">
        <v>406</v>
      </c>
      <c r="B415" s="62">
        <v>1203</v>
      </c>
      <c r="C415" s="23">
        <v>15161</v>
      </c>
      <c r="D415" s="66" t="s">
        <v>594</v>
      </c>
      <c r="E415" s="67" t="s">
        <v>595</v>
      </c>
      <c r="F415" s="64">
        <f>6162-731</f>
        <v>5431</v>
      </c>
      <c r="G415" s="64">
        <v>6519</v>
      </c>
      <c r="H415" s="64">
        <v>487</v>
      </c>
      <c r="I415" s="64">
        <v>673</v>
      </c>
      <c r="J415" s="64">
        <v>75</v>
      </c>
      <c r="K415" s="64">
        <v>1290</v>
      </c>
      <c r="L415" s="64">
        <v>268</v>
      </c>
      <c r="M415" s="64">
        <v>3690</v>
      </c>
      <c r="N415" s="64">
        <v>0</v>
      </c>
      <c r="O415" s="64">
        <v>0</v>
      </c>
      <c r="P415" s="21">
        <f t="shared" si="7"/>
        <v>6261</v>
      </c>
      <c r="Q415" s="26">
        <f t="shared" si="7"/>
        <v>12172</v>
      </c>
      <c r="R415" s="35">
        <v>0</v>
      </c>
      <c r="S415" s="35">
        <v>0</v>
      </c>
      <c r="T415" s="65">
        <v>6.5180102915951972</v>
      </c>
      <c r="U415" s="68" t="s">
        <v>106</v>
      </c>
      <c r="V415" s="37" t="s">
        <v>586</v>
      </c>
      <c r="W415" s="65">
        <v>6.8610634648370503</v>
      </c>
      <c r="X415" s="61">
        <v>6.8610634648370503</v>
      </c>
      <c r="Y415" s="20"/>
    </row>
    <row r="416" spans="1:25" ht="30" customHeight="1">
      <c r="A416" s="21">
        <v>407</v>
      </c>
      <c r="B416" s="62">
        <v>1214</v>
      </c>
      <c r="C416" s="23">
        <v>15161</v>
      </c>
      <c r="D416" s="66" t="s">
        <v>596</v>
      </c>
      <c r="E416" s="67" t="s">
        <v>595</v>
      </c>
      <c r="F416" s="64">
        <f>3176-44</f>
        <v>3132</v>
      </c>
      <c r="G416" s="64">
        <v>4282</v>
      </c>
      <c r="H416" s="64">
        <v>104</v>
      </c>
      <c r="I416" s="64">
        <v>210</v>
      </c>
      <c r="J416" s="64">
        <v>25</v>
      </c>
      <c r="K416" s="64">
        <v>395</v>
      </c>
      <c r="L416" s="64">
        <v>132</v>
      </c>
      <c r="M416" s="64">
        <f>L416*18.5</f>
        <v>2442</v>
      </c>
      <c r="N416" s="64">
        <v>0</v>
      </c>
      <c r="O416" s="64">
        <v>0</v>
      </c>
      <c r="P416" s="21">
        <f t="shared" si="7"/>
        <v>3393</v>
      </c>
      <c r="Q416" s="26">
        <f t="shared" si="7"/>
        <v>7329</v>
      </c>
      <c r="R416" s="35">
        <v>0</v>
      </c>
      <c r="S416" s="35">
        <v>0</v>
      </c>
      <c r="T416" s="65">
        <v>4.2881646655231567</v>
      </c>
      <c r="U416" s="68" t="s">
        <v>106</v>
      </c>
      <c r="V416" s="37" t="s">
        <v>586</v>
      </c>
      <c r="W416" s="65">
        <v>6.8610634648370503</v>
      </c>
      <c r="X416" s="61">
        <v>6.8610634648370503</v>
      </c>
      <c r="Y416" s="20"/>
    </row>
    <row r="417" spans="1:25" ht="30" customHeight="1">
      <c r="A417" s="21">
        <v>408</v>
      </c>
      <c r="B417" s="62">
        <v>6501</v>
      </c>
      <c r="C417" s="23">
        <v>15138</v>
      </c>
      <c r="D417" s="66" t="s">
        <v>597</v>
      </c>
      <c r="E417" s="67" t="s">
        <v>598</v>
      </c>
      <c r="F417" s="64">
        <f>6288-410</f>
        <v>5878</v>
      </c>
      <c r="G417" s="64">
        <v>13344</v>
      </c>
      <c r="H417" s="64">
        <v>622</v>
      </c>
      <c r="I417" s="64">
        <v>2347</v>
      </c>
      <c r="J417" s="64">
        <v>133</v>
      </c>
      <c r="K417" s="64">
        <v>813</v>
      </c>
      <c r="L417" s="64">
        <v>175</v>
      </c>
      <c r="M417" s="64">
        <v>3162</v>
      </c>
      <c r="N417" s="64">
        <v>4</v>
      </c>
      <c r="O417" s="64">
        <v>54</v>
      </c>
      <c r="P417" s="21">
        <f t="shared" si="7"/>
        <v>6812</v>
      </c>
      <c r="Q417" s="26">
        <f t="shared" si="7"/>
        <v>19720</v>
      </c>
      <c r="R417" s="35">
        <v>0</v>
      </c>
      <c r="S417" s="35">
        <v>0</v>
      </c>
      <c r="T417" s="65">
        <v>5.1457975986277873</v>
      </c>
      <c r="U417" s="64" t="s">
        <v>106</v>
      </c>
      <c r="V417" s="37" t="s">
        <v>586</v>
      </c>
      <c r="W417" s="65">
        <v>6.8610634648370503</v>
      </c>
      <c r="X417" s="61">
        <v>6.8610634648370503</v>
      </c>
      <c r="Y417" s="20"/>
    </row>
    <row r="418" spans="1:25" ht="30" customHeight="1">
      <c r="A418" s="21">
        <v>409</v>
      </c>
      <c r="B418" s="62">
        <v>6507</v>
      </c>
      <c r="C418" s="23">
        <v>15118</v>
      </c>
      <c r="D418" s="66" t="s">
        <v>321</v>
      </c>
      <c r="E418" s="67" t="s">
        <v>599</v>
      </c>
      <c r="F418" s="64">
        <f>6774-156</f>
        <v>6618</v>
      </c>
      <c r="G418" s="64">
        <v>13211</v>
      </c>
      <c r="H418" s="64">
        <v>475</v>
      </c>
      <c r="I418" s="64">
        <v>893</v>
      </c>
      <c r="J418" s="64">
        <v>43</v>
      </c>
      <c r="K418" s="64">
        <v>1315</v>
      </c>
      <c r="L418" s="64">
        <v>4</v>
      </c>
      <c r="M418" s="64">
        <v>68</v>
      </c>
      <c r="N418" s="64">
        <v>3</v>
      </c>
      <c r="O418" s="64">
        <v>15</v>
      </c>
      <c r="P418" s="21">
        <f t="shared" si="7"/>
        <v>7143</v>
      </c>
      <c r="Q418" s="26">
        <f t="shared" si="7"/>
        <v>15502</v>
      </c>
      <c r="R418" s="35">
        <v>0</v>
      </c>
      <c r="S418" s="35">
        <v>0</v>
      </c>
      <c r="T418" s="65">
        <v>5.1457975986277873</v>
      </c>
      <c r="U418" s="68" t="s">
        <v>106</v>
      </c>
      <c r="V418" s="37" t="s">
        <v>586</v>
      </c>
      <c r="W418" s="65">
        <v>6.8610634648370503</v>
      </c>
      <c r="X418" s="61">
        <v>6.8610634648370503</v>
      </c>
      <c r="Y418" s="20"/>
    </row>
    <row r="419" spans="1:25" ht="30" customHeight="1">
      <c r="A419" s="21">
        <v>410</v>
      </c>
      <c r="B419" s="62">
        <v>6509</v>
      </c>
      <c r="C419" s="23">
        <v>15138</v>
      </c>
      <c r="D419" s="66" t="s">
        <v>600</v>
      </c>
      <c r="E419" s="67" t="s">
        <v>598</v>
      </c>
      <c r="F419" s="64">
        <v>8017</v>
      </c>
      <c r="G419" s="64">
        <v>13436</v>
      </c>
      <c r="H419" s="64">
        <v>402</v>
      </c>
      <c r="I419" s="64">
        <v>1673</v>
      </c>
      <c r="J419" s="64">
        <v>65</v>
      </c>
      <c r="K419" s="64">
        <f>J419*38</f>
        <v>2470</v>
      </c>
      <c r="L419" s="64">
        <v>177</v>
      </c>
      <c r="M419" s="64">
        <v>3450</v>
      </c>
      <c r="N419" s="64">
        <v>7</v>
      </c>
      <c r="O419" s="64">
        <v>85</v>
      </c>
      <c r="P419" s="21">
        <f t="shared" si="7"/>
        <v>8668</v>
      </c>
      <c r="Q419" s="26">
        <f t="shared" si="7"/>
        <v>21114</v>
      </c>
      <c r="R419" s="35">
        <v>0</v>
      </c>
      <c r="S419" s="35">
        <v>0</v>
      </c>
      <c r="T419" s="65">
        <v>5.4888507718696404</v>
      </c>
      <c r="U419" s="64" t="s">
        <v>106</v>
      </c>
      <c r="V419" s="37" t="s">
        <v>586</v>
      </c>
      <c r="W419" s="65">
        <v>6.8610634648370503</v>
      </c>
      <c r="X419" s="61">
        <v>6.8610634648370503</v>
      </c>
      <c r="Y419" s="20"/>
    </row>
    <row r="420" spans="1:25" ht="30" customHeight="1">
      <c r="A420" s="21">
        <v>411</v>
      </c>
      <c r="B420" s="62">
        <v>6520</v>
      </c>
      <c r="C420" s="23">
        <v>15138</v>
      </c>
      <c r="D420" s="66" t="s">
        <v>601</v>
      </c>
      <c r="E420" s="67" t="s">
        <v>598</v>
      </c>
      <c r="F420" s="64">
        <v>7813</v>
      </c>
      <c r="G420" s="64">
        <v>14573</v>
      </c>
      <c r="H420" s="64">
        <v>1311</v>
      </c>
      <c r="I420" s="64">
        <v>2388</v>
      </c>
      <c r="J420" s="64">
        <v>109</v>
      </c>
      <c r="K420" s="64">
        <v>1590</v>
      </c>
      <c r="L420" s="64">
        <v>32</v>
      </c>
      <c r="M420" s="64">
        <v>570</v>
      </c>
      <c r="N420" s="64">
        <v>3</v>
      </c>
      <c r="O420" s="64">
        <v>22</v>
      </c>
      <c r="P420" s="21">
        <f t="shared" si="7"/>
        <v>9268</v>
      </c>
      <c r="Q420" s="26">
        <f t="shared" si="7"/>
        <v>19143</v>
      </c>
      <c r="R420" s="35">
        <v>0</v>
      </c>
      <c r="S420" s="35">
        <v>0</v>
      </c>
      <c r="T420" s="65">
        <v>6.0034305317324188</v>
      </c>
      <c r="U420" s="64" t="s">
        <v>106</v>
      </c>
      <c r="V420" s="37" t="s">
        <v>586</v>
      </c>
      <c r="W420" s="65">
        <v>6.8610634648370503</v>
      </c>
      <c r="X420" s="61">
        <v>6.8610634648370503</v>
      </c>
      <c r="Y420" s="20"/>
    </row>
    <row r="421" spans="1:25" ht="30" customHeight="1">
      <c r="A421" s="21">
        <v>412</v>
      </c>
      <c r="B421" s="62">
        <v>6531</v>
      </c>
      <c r="C421" s="23">
        <v>15118</v>
      </c>
      <c r="D421" s="66" t="s">
        <v>602</v>
      </c>
      <c r="E421" s="67" t="s">
        <v>599</v>
      </c>
      <c r="F421" s="69">
        <v>0</v>
      </c>
      <c r="G421" s="69">
        <v>0</v>
      </c>
      <c r="H421" s="69">
        <v>2</v>
      </c>
      <c r="I421" s="69">
        <f>35+35</f>
        <v>70</v>
      </c>
      <c r="J421" s="69">
        <v>53</v>
      </c>
      <c r="K421" s="69">
        <v>10094</v>
      </c>
      <c r="L421" s="69">
        <v>0</v>
      </c>
      <c r="M421" s="69">
        <v>0</v>
      </c>
      <c r="N421" s="69">
        <v>0</v>
      </c>
      <c r="O421" s="69">
        <v>0</v>
      </c>
      <c r="P421" s="21">
        <f t="shared" si="7"/>
        <v>55</v>
      </c>
      <c r="Q421" s="26">
        <f t="shared" si="7"/>
        <v>10164</v>
      </c>
      <c r="R421" s="35">
        <v>0</v>
      </c>
      <c r="S421" s="35">
        <v>0</v>
      </c>
      <c r="T421" s="65">
        <v>6.5180102915951972</v>
      </c>
      <c r="U421" s="69" t="s">
        <v>106</v>
      </c>
      <c r="V421" s="37" t="s">
        <v>586</v>
      </c>
      <c r="W421" s="65">
        <v>6.8610634648370503</v>
      </c>
      <c r="X421" s="61">
        <v>6.8610634648370503</v>
      </c>
      <c r="Y421" s="20"/>
    </row>
    <row r="422" spans="1:25" ht="30" customHeight="1">
      <c r="A422" s="21">
        <v>413</v>
      </c>
      <c r="B422" s="62">
        <v>107208</v>
      </c>
      <c r="C422" s="23">
        <v>15118</v>
      </c>
      <c r="D422" s="66" t="s">
        <v>603</v>
      </c>
      <c r="E422" s="67" t="s">
        <v>599</v>
      </c>
      <c r="F422" s="69">
        <v>0</v>
      </c>
      <c r="G422" s="69">
        <v>0</v>
      </c>
      <c r="H422" s="69">
        <v>0</v>
      </c>
      <c r="I422" s="69">
        <v>0</v>
      </c>
      <c r="J422" s="69">
        <v>1</v>
      </c>
      <c r="K422" s="69">
        <v>850</v>
      </c>
      <c r="L422" s="69">
        <v>0</v>
      </c>
      <c r="M422" s="69">
        <v>0</v>
      </c>
      <c r="N422" s="69">
        <v>0</v>
      </c>
      <c r="O422" s="69">
        <v>0</v>
      </c>
      <c r="P422" s="21">
        <f t="shared" si="7"/>
        <v>1</v>
      </c>
      <c r="Q422" s="26">
        <f t="shared" si="7"/>
        <v>850</v>
      </c>
      <c r="R422" s="35">
        <v>0</v>
      </c>
      <c r="S422" s="35">
        <v>0</v>
      </c>
      <c r="T422" s="65">
        <v>1.7152658662092625E-2</v>
      </c>
      <c r="U422" s="69" t="s">
        <v>255</v>
      </c>
      <c r="V422" s="37" t="s">
        <v>586</v>
      </c>
      <c r="W422" s="65">
        <v>3.4305317324185252</v>
      </c>
      <c r="X422" s="61">
        <v>3.4305317324185252</v>
      </c>
      <c r="Y422" s="20"/>
    </row>
    <row r="423" spans="1:25" ht="30" customHeight="1">
      <c r="A423" s="21">
        <v>414</v>
      </c>
      <c r="B423" s="62">
        <v>112301</v>
      </c>
      <c r="C423" s="23">
        <v>15118</v>
      </c>
      <c r="D423" s="66" t="s">
        <v>604</v>
      </c>
      <c r="E423" s="67" t="s">
        <v>599</v>
      </c>
      <c r="F423" s="69">
        <v>0</v>
      </c>
      <c r="G423" s="69">
        <v>0</v>
      </c>
      <c r="H423" s="69">
        <v>0</v>
      </c>
      <c r="I423" s="69">
        <v>0</v>
      </c>
      <c r="J423" s="69">
        <v>1</v>
      </c>
      <c r="K423" s="69">
        <v>5500</v>
      </c>
      <c r="L423" s="69">
        <v>0</v>
      </c>
      <c r="M423" s="69">
        <v>0</v>
      </c>
      <c r="N423" s="69">
        <v>0</v>
      </c>
      <c r="O423" s="69">
        <v>0</v>
      </c>
      <c r="P423" s="21">
        <f t="shared" si="7"/>
        <v>1</v>
      </c>
      <c r="Q423" s="26">
        <f t="shared" si="7"/>
        <v>5500</v>
      </c>
      <c r="R423" s="35">
        <v>0</v>
      </c>
      <c r="S423" s="35">
        <v>0</v>
      </c>
      <c r="T423" s="65">
        <v>0.30874785591766724</v>
      </c>
      <c r="U423" s="69" t="s">
        <v>605</v>
      </c>
      <c r="V423" s="37" t="s">
        <v>586</v>
      </c>
      <c r="W423" s="65">
        <v>6.8610634648370503</v>
      </c>
      <c r="X423" s="61">
        <v>6.8610634648370503</v>
      </c>
      <c r="Y423" s="20"/>
    </row>
    <row r="424" spans="1:25" ht="30" customHeight="1">
      <c r="A424" s="21">
        <v>415</v>
      </c>
      <c r="B424" s="62">
        <v>13211</v>
      </c>
      <c r="C424" s="23">
        <v>15132</v>
      </c>
      <c r="D424" s="66" t="s">
        <v>606</v>
      </c>
      <c r="E424" s="67" t="s">
        <v>607</v>
      </c>
      <c r="F424" s="64">
        <v>8195</v>
      </c>
      <c r="G424" s="64">
        <v>12135</v>
      </c>
      <c r="H424" s="64">
        <v>1136</v>
      </c>
      <c r="I424" s="64">
        <v>2489</v>
      </c>
      <c r="J424" s="64">
        <v>59</v>
      </c>
      <c r="K424" s="64">
        <v>693</v>
      </c>
      <c r="L424" s="64">
        <v>2</v>
      </c>
      <c r="M424" s="64">
        <v>35</v>
      </c>
      <c r="N424" s="64">
        <v>3</v>
      </c>
      <c r="O424" s="64">
        <v>28</v>
      </c>
      <c r="P424" s="21">
        <f t="shared" si="7"/>
        <v>9395</v>
      </c>
      <c r="Q424" s="26">
        <f t="shared" si="7"/>
        <v>15380</v>
      </c>
      <c r="R424" s="35">
        <v>0</v>
      </c>
      <c r="S424" s="35">
        <v>0</v>
      </c>
      <c r="T424" s="65">
        <v>6.1749571183533449</v>
      </c>
      <c r="U424" s="64" t="s">
        <v>106</v>
      </c>
      <c r="V424" s="37" t="s">
        <v>586</v>
      </c>
      <c r="W424" s="65">
        <v>6.8610634648370503</v>
      </c>
      <c r="X424" s="61">
        <v>6.8610634648370503</v>
      </c>
      <c r="Y424" s="20"/>
    </row>
    <row r="425" spans="1:25" ht="30" customHeight="1">
      <c r="A425" s="21">
        <v>416</v>
      </c>
      <c r="B425" s="62">
        <v>107204</v>
      </c>
      <c r="C425" s="23">
        <v>15132</v>
      </c>
      <c r="D425" s="66" t="s">
        <v>608</v>
      </c>
      <c r="E425" s="67" t="s">
        <v>607</v>
      </c>
      <c r="F425" s="35">
        <v>8706</v>
      </c>
      <c r="G425" s="35">
        <f>16538+306</f>
        <v>16844</v>
      </c>
      <c r="H425" s="35">
        <v>1453</v>
      </c>
      <c r="I425" s="35">
        <v>2725</v>
      </c>
      <c r="J425" s="35">
        <v>131</v>
      </c>
      <c r="K425" s="35">
        <v>2572</v>
      </c>
      <c r="L425" s="35">
        <v>6</v>
      </c>
      <c r="M425" s="35">
        <v>92</v>
      </c>
      <c r="N425" s="35">
        <v>2</v>
      </c>
      <c r="O425" s="35">
        <v>27</v>
      </c>
      <c r="P425" s="21">
        <f t="shared" si="7"/>
        <v>10298</v>
      </c>
      <c r="Q425" s="26">
        <f t="shared" si="7"/>
        <v>22260</v>
      </c>
      <c r="R425" s="35">
        <v>0</v>
      </c>
      <c r="S425" s="35">
        <v>0</v>
      </c>
      <c r="T425" s="65">
        <v>3.0874785591766725</v>
      </c>
      <c r="U425" s="64" t="s">
        <v>106</v>
      </c>
      <c r="V425" s="37" t="s">
        <v>586</v>
      </c>
      <c r="W425" s="65">
        <v>6.8610634648370503</v>
      </c>
      <c r="X425" s="61">
        <v>6.8610634648370503</v>
      </c>
      <c r="Y425" s="20"/>
    </row>
    <row r="426" spans="1:25" ht="30" customHeight="1">
      <c r="A426" s="21">
        <v>417</v>
      </c>
      <c r="B426" s="62">
        <v>107205</v>
      </c>
      <c r="C426" s="23">
        <v>15132</v>
      </c>
      <c r="D426" s="66" t="s">
        <v>609</v>
      </c>
      <c r="E426" s="67" t="s">
        <v>607</v>
      </c>
      <c r="F426" s="64">
        <v>3326</v>
      </c>
      <c r="G426" s="64">
        <v>8947</v>
      </c>
      <c r="H426" s="64">
        <v>271</v>
      </c>
      <c r="I426" s="64">
        <v>973</v>
      </c>
      <c r="J426" s="64">
        <v>94</v>
      </c>
      <c r="K426" s="64">
        <v>4290</v>
      </c>
      <c r="L426" s="64">
        <v>47</v>
      </c>
      <c r="M426" s="64">
        <v>825</v>
      </c>
      <c r="N426" s="64">
        <v>0</v>
      </c>
      <c r="O426" s="64">
        <v>0</v>
      </c>
      <c r="P426" s="21">
        <f t="shared" si="7"/>
        <v>3738</v>
      </c>
      <c r="Q426" s="26">
        <f t="shared" si="7"/>
        <v>15035</v>
      </c>
      <c r="R426" s="35">
        <v>0</v>
      </c>
      <c r="S426" s="35">
        <v>0</v>
      </c>
      <c r="T426" s="65">
        <v>4.4596912521440828</v>
      </c>
      <c r="U426" s="64" t="s">
        <v>106</v>
      </c>
      <c r="V426" s="37" t="s">
        <v>586</v>
      </c>
      <c r="W426" s="65">
        <v>6.8610634648370503</v>
      </c>
      <c r="X426" s="61">
        <v>6.8610634648370503</v>
      </c>
      <c r="Y426" s="20"/>
    </row>
    <row r="427" spans="1:25" ht="30" customHeight="1">
      <c r="A427" s="21">
        <v>418</v>
      </c>
      <c r="B427" s="62">
        <v>107209</v>
      </c>
      <c r="C427" s="23">
        <v>15118</v>
      </c>
      <c r="D427" s="66" t="s">
        <v>610</v>
      </c>
      <c r="E427" s="67" t="s">
        <v>599</v>
      </c>
      <c r="F427" s="35">
        <v>305</v>
      </c>
      <c r="G427" s="35">
        <v>1246</v>
      </c>
      <c r="H427" s="35">
        <v>1</v>
      </c>
      <c r="I427" s="35">
        <v>495</v>
      </c>
      <c r="J427" s="35">
        <v>1</v>
      </c>
      <c r="K427" s="35">
        <v>158</v>
      </c>
      <c r="L427" s="35">
        <v>0</v>
      </c>
      <c r="M427" s="35">
        <f>L427*15.7</f>
        <v>0</v>
      </c>
      <c r="N427" s="35">
        <v>0</v>
      </c>
      <c r="O427" s="35">
        <f>N427*14</f>
        <v>0</v>
      </c>
      <c r="P427" s="21">
        <f t="shared" si="7"/>
        <v>307</v>
      </c>
      <c r="Q427" s="26">
        <f t="shared" si="7"/>
        <v>1899</v>
      </c>
      <c r="R427" s="35">
        <v>0</v>
      </c>
      <c r="S427" s="35">
        <v>0</v>
      </c>
      <c r="T427" s="65">
        <v>0.68610634648370505</v>
      </c>
      <c r="U427" s="69" t="s">
        <v>255</v>
      </c>
      <c r="V427" s="37" t="s">
        <v>586</v>
      </c>
      <c r="W427" s="65">
        <v>3.4305317324185252</v>
      </c>
      <c r="X427" s="61">
        <v>3.4305317324185252</v>
      </c>
      <c r="Y427" s="20"/>
    </row>
    <row r="428" spans="1:25" ht="30" customHeight="1">
      <c r="A428" s="21">
        <v>419</v>
      </c>
      <c r="B428" s="62">
        <v>107212</v>
      </c>
      <c r="C428" s="23">
        <v>15118</v>
      </c>
      <c r="D428" s="66" t="s">
        <v>599</v>
      </c>
      <c r="E428" s="67" t="s">
        <v>599</v>
      </c>
      <c r="F428" s="69">
        <v>6174</v>
      </c>
      <c r="G428" s="69">
        <v>11422</v>
      </c>
      <c r="H428" s="69">
        <v>347</v>
      </c>
      <c r="I428" s="69">
        <v>813</v>
      </c>
      <c r="J428" s="69">
        <v>63</v>
      </c>
      <c r="K428" s="69">
        <v>543</v>
      </c>
      <c r="L428" s="69">
        <v>4</v>
      </c>
      <c r="M428" s="69">
        <v>68</v>
      </c>
      <c r="N428" s="69">
        <v>1</v>
      </c>
      <c r="O428" s="69">
        <v>12</v>
      </c>
      <c r="P428" s="21">
        <f t="shared" si="7"/>
        <v>6589</v>
      </c>
      <c r="Q428" s="26">
        <f t="shared" si="7"/>
        <v>12858</v>
      </c>
      <c r="R428" s="35">
        <v>0</v>
      </c>
      <c r="S428" s="35">
        <v>0</v>
      </c>
      <c r="T428" s="65">
        <v>5.1457975986277873</v>
      </c>
      <c r="U428" s="69" t="s">
        <v>106</v>
      </c>
      <c r="V428" s="37" t="s">
        <v>586</v>
      </c>
      <c r="W428" s="65">
        <v>6.8610634648370503</v>
      </c>
      <c r="X428" s="61">
        <v>6.8610634648370503</v>
      </c>
      <c r="Y428" s="20"/>
    </row>
    <row r="429" spans="1:25" ht="30" customHeight="1">
      <c r="A429" s="21">
        <v>420</v>
      </c>
      <c r="B429" s="62">
        <v>28501</v>
      </c>
      <c r="C429" s="23">
        <v>15164</v>
      </c>
      <c r="D429" s="66" t="s">
        <v>611</v>
      </c>
      <c r="E429" s="67" t="s">
        <v>612</v>
      </c>
      <c r="F429" s="64">
        <v>2625</v>
      </c>
      <c r="G429" s="64">
        <v>3659</v>
      </c>
      <c r="H429" s="64">
        <v>145</v>
      </c>
      <c r="I429" s="64">
        <v>210</v>
      </c>
      <c r="J429" s="64">
        <v>77</v>
      </c>
      <c r="K429" s="64">
        <v>513</v>
      </c>
      <c r="L429" s="64">
        <v>134</v>
      </c>
      <c r="M429" s="64">
        <v>2435</v>
      </c>
      <c r="N429" s="64">
        <v>0</v>
      </c>
      <c r="O429" s="64">
        <v>0</v>
      </c>
      <c r="P429" s="21">
        <f t="shared" si="7"/>
        <v>2981</v>
      </c>
      <c r="Q429" s="26">
        <f t="shared" si="7"/>
        <v>6817</v>
      </c>
      <c r="R429" s="35">
        <v>0</v>
      </c>
      <c r="S429" s="35">
        <v>0</v>
      </c>
      <c r="T429" s="65">
        <v>2.7444253859348202</v>
      </c>
      <c r="U429" s="64" t="s">
        <v>106</v>
      </c>
      <c r="V429" s="37" t="s">
        <v>586</v>
      </c>
      <c r="W429" s="65">
        <v>6.8610634648370503</v>
      </c>
      <c r="X429" s="61">
        <v>6.8610634648370503</v>
      </c>
      <c r="Y429" s="20"/>
    </row>
    <row r="430" spans="1:25" ht="30" customHeight="1">
      <c r="A430" s="21">
        <v>421</v>
      </c>
      <c r="B430" s="62">
        <v>28502</v>
      </c>
      <c r="C430" s="23">
        <v>15163</v>
      </c>
      <c r="D430" s="66" t="s">
        <v>613</v>
      </c>
      <c r="E430" s="67" t="s">
        <v>614</v>
      </c>
      <c r="F430" s="64">
        <v>7040</v>
      </c>
      <c r="G430" s="64">
        <v>10336</v>
      </c>
      <c r="H430" s="64">
        <v>400</v>
      </c>
      <c r="I430" s="64">
        <v>713</v>
      </c>
      <c r="J430" s="64">
        <v>72</v>
      </c>
      <c r="K430" s="64">
        <v>489</v>
      </c>
      <c r="L430" s="64">
        <v>290</v>
      </c>
      <c r="M430" s="64">
        <v>5075</v>
      </c>
      <c r="N430" s="64">
        <v>0</v>
      </c>
      <c r="O430" s="64">
        <v>0</v>
      </c>
      <c r="P430" s="21">
        <f t="shared" si="7"/>
        <v>7802</v>
      </c>
      <c r="Q430" s="26">
        <f t="shared" si="7"/>
        <v>16613</v>
      </c>
      <c r="R430" s="35">
        <v>0</v>
      </c>
      <c r="S430" s="35">
        <v>0</v>
      </c>
      <c r="T430" s="65">
        <v>6.5180102915951972</v>
      </c>
      <c r="U430" s="64" t="s">
        <v>106</v>
      </c>
      <c r="V430" s="37" t="s">
        <v>586</v>
      </c>
      <c r="W430" s="65">
        <v>6.8610634648370503</v>
      </c>
      <c r="X430" s="61">
        <v>6.8610634648370503</v>
      </c>
      <c r="Y430" s="20"/>
    </row>
    <row r="431" spans="1:25" ht="30" customHeight="1">
      <c r="A431" s="21">
        <v>422</v>
      </c>
      <c r="B431" s="62">
        <v>28505</v>
      </c>
      <c r="C431" s="23">
        <v>15163</v>
      </c>
      <c r="D431" s="66" t="s">
        <v>615</v>
      </c>
      <c r="E431" s="67" t="s">
        <v>614</v>
      </c>
      <c r="F431" s="64">
        <v>9963</v>
      </c>
      <c r="G431" s="64">
        <v>10710</v>
      </c>
      <c r="H431" s="64">
        <v>399</v>
      </c>
      <c r="I431" s="64">
        <v>690</v>
      </c>
      <c r="J431" s="64">
        <v>70</v>
      </c>
      <c r="K431" s="64">
        <v>681</v>
      </c>
      <c r="L431" s="64">
        <v>251</v>
      </c>
      <c r="M431" s="64">
        <v>4392</v>
      </c>
      <c r="N431" s="64">
        <v>0</v>
      </c>
      <c r="O431" s="64">
        <v>0</v>
      </c>
      <c r="P431" s="21">
        <f t="shared" si="7"/>
        <v>10683</v>
      </c>
      <c r="Q431" s="26">
        <f t="shared" si="7"/>
        <v>16473</v>
      </c>
      <c r="R431" s="35">
        <v>0</v>
      </c>
      <c r="S431" s="35">
        <v>0</v>
      </c>
      <c r="T431" s="65">
        <v>6.5180102915951972</v>
      </c>
      <c r="U431" s="64" t="s">
        <v>106</v>
      </c>
      <c r="V431" s="37" t="s">
        <v>586</v>
      </c>
      <c r="W431" s="65">
        <v>6.8610634648370503</v>
      </c>
      <c r="X431" s="61">
        <v>6.8610634648370503</v>
      </c>
      <c r="Y431" s="20"/>
    </row>
    <row r="432" spans="1:25" ht="30" customHeight="1">
      <c r="A432" s="21">
        <v>423</v>
      </c>
      <c r="B432" s="62">
        <v>28506</v>
      </c>
      <c r="C432" s="23">
        <v>15164</v>
      </c>
      <c r="D432" s="66" t="s">
        <v>343</v>
      </c>
      <c r="E432" s="67" t="s">
        <v>612</v>
      </c>
      <c r="F432" s="64">
        <v>3215</v>
      </c>
      <c r="G432" s="64">
        <v>3693</v>
      </c>
      <c r="H432" s="64">
        <v>114</v>
      </c>
      <c r="I432" s="64">
        <v>315</v>
      </c>
      <c r="J432" s="64">
        <v>31</v>
      </c>
      <c r="K432" s="64">
        <v>415</v>
      </c>
      <c r="L432" s="64">
        <v>118</v>
      </c>
      <c r="M432" s="64">
        <v>2065</v>
      </c>
      <c r="N432" s="64">
        <v>0</v>
      </c>
      <c r="O432" s="64">
        <v>0</v>
      </c>
      <c r="P432" s="21">
        <f t="shared" si="7"/>
        <v>3478</v>
      </c>
      <c r="Q432" s="26">
        <f t="shared" si="7"/>
        <v>6488</v>
      </c>
      <c r="R432" s="35">
        <v>0</v>
      </c>
      <c r="S432" s="35">
        <v>0</v>
      </c>
      <c r="T432" s="65">
        <v>3.7735849056603774</v>
      </c>
      <c r="U432" s="64" t="s">
        <v>106</v>
      </c>
      <c r="V432" s="37" t="s">
        <v>586</v>
      </c>
      <c r="W432" s="65">
        <v>6.8610634648370503</v>
      </c>
      <c r="X432" s="61">
        <v>6.8610634648370503</v>
      </c>
      <c r="Y432" s="20"/>
    </row>
    <row r="433" spans="1:25" ht="30" customHeight="1">
      <c r="A433" s="21">
        <v>424</v>
      </c>
      <c r="B433" s="62">
        <v>28509</v>
      </c>
      <c r="C433" s="23">
        <v>15164</v>
      </c>
      <c r="D433" s="66" t="s">
        <v>616</v>
      </c>
      <c r="E433" s="67" t="s">
        <v>612</v>
      </c>
      <c r="F433" s="64">
        <v>5828</v>
      </c>
      <c r="G433" s="64">
        <v>6181</v>
      </c>
      <c r="H433" s="64">
        <v>136</v>
      </c>
      <c r="I433" s="64">
        <v>309</v>
      </c>
      <c r="J433" s="64">
        <v>24</v>
      </c>
      <c r="K433" s="64">
        <v>389</v>
      </c>
      <c r="L433" s="64">
        <v>87</v>
      </c>
      <c r="M433" s="64">
        <v>1521</v>
      </c>
      <c r="N433" s="64">
        <v>0</v>
      </c>
      <c r="O433" s="64">
        <v>0</v>
      </c>
      <c r="P433" s="21">
        <f t="shared" si="7"/>
        <v>6075</v>
      </c>
      <c r="Q433" s="26">
        <f t="shared" si="7"/>
        <v>8400</v>
      </c>
      <c r="R433" s="35">
        <v>0</v>
      </c>
      <c r="S433" s="35">
        <v>0</v>
      </c>
      <c r="T433" s="65">
        <v>3.0874785591766725</v>
      </c>
      <c r="U433" s="64" t="s">
        <v>106</v>
      </c>
      <c r="V433" s="37" t="s">
        <v>586</v>
      </c>
      <c r="W433" s="65">
        <v>6.8610634648370503</v>
      </c>
      <c r="X433" s="61">
        <v>6.8610634648370503</v>
      </c>
      <c r="Y433" s="20"/>
    </row>
    <row r="434" spans="1:25" ht="30" customHeight="1">
      <c r="A434" s="21">
        <v>425</v>
      </c>
      <c r="B434" s="62">
        <v>28511</v>
      </c>
      <c r="C434" s="23">
        <v>15163</v>
      </c>
      <c r="D434" s="66" t="s">
        <v>617</v>
      </c>
      <c r="E434" s="67" t="s">
        <v>614</v>
      </c>
      <c r="F434" s="64">
        <v>5868</v>
      </c>
      <c r="G434" s="64">
        <v>6731</v>
      </c>
      <c r="H434" s="64">
        <v>186</v>
      </c>
      <c r="I434" s="64">
        <v>298</v>
      </c>
      <c r="J434" s="64">
        <v>37</v>
      </c>
      <c r="K434" s="64">
        <v>513</v>
      </c>
      <c r="L434" s="64">
        <v>240</v>
      </c>
      <c r="M434" s="64">
        <v>4190</v>
      </c>
      <c r="N434" s="64">
        <v>0</v>
      </c>
      <c r="O434" s="64">
        <v>0</v>
      </c>
      <c r="P434" s="21">
        <f t="shared" si="7"/>
        <v>6331</v>
      </c>
      <c r="Q434" s="26">
        <f t="shared" si="7"/>
        <v>11732</v>
      </c>
      <c r="R434" s="35">
        <v>0</v>
      </c>
      <c r="S434" s="35">
        <v>0</v>
      </c>
      <c r="T434" s="65">
        <v>6.5180102915951972</v>
      </c>
      <c r="U434" s="64" t="s">
        <v>106</v>
      </c>
      <c r="V434" s="37" t="s">
        <v>586</v>
      </c>
      <c r="W434" s="65">
        <v>6.8610634648370503</v>
      </c>
      <c r="X434" s="61">
        <v>6.8610634648370503</v>
      </c>
      <c r="Y434" s="20"/>
    </row>
    <row r="435" spans="1:25" ht="30" customHeight="1">
      <c r="A435" s="21">
        <v>426</v>
      </c>
      <c r="B435" s="62">
        <v>10401</v>
      </c>
      <c r="C435" s="23">
        <v>15192</v>
      </c>
      <c r="D435" s="66" t="s">
        <v>618</v>
      </c>
      <c r="E435" s="67" t="s">
        <v>619</v>
      </c>
      <c r="F435" s="64">
        <v>77</v>
      </c>
      <c r="G435" s="64">
        <v>166</v>
      </c>
      <c r="H435" s="64">
        <v>55</v>
      </c>
      <c r="I435" s="64">
        <v>187</v>
      </c>
      <c r="J435" s="64">
        <v>7</v>
      </c>
      <c r="K435" s="64">
        <v>169</v>
      </c>
      <c r="L435" s="64">
        <v>1</v>
      </c>
      <c r="M435" s="64">
        <v>19</v>
      </c>
      <c r="N435" s="64">
        <v>2</v>
      </c>
      <c r="O435" s="64">
        <v>18</v>
      </c>
      <c r="P435" s="21">
        <f t="shared" si="7"/>
        <v>142</v>
      </c>
      <c r="Q435" s="26">
        <f t="shared" si="7"/>
        <v>559</v>
      </c>
      <c r="R435" s="35">
        <v>0</v>
      </c>
      <c r="S435" s="35">
        <v>0</v>
      </c>
      <c r="T435" s="65">
        <v>8.5763293310463132E-2</v>
      </c>
      <c r="U435" s="64" t="s">
        <v>106</v>
      </c>
      <c r="V435" s="37" t="s">
        <v>586</v>
      </c>
      <c r="W435" s="65">
        <v>6.8610634648370503</v>
      </c>
      <c r="X435" s="61">
        <v>6.8610634648370503</v>
      </c>
      <c r="Y435" s="20"/>
    </row>
    <row r="436" spans="1:25" ht="30" customHeight="1">
      <c r="A436" s="21">
        <v>427</v>
      </c>
      <c r="B436" s="62">
        <v>10403</v>
      </c>
      <c r="C436" s="23">
        <v>15174</v>
      </c>
      <c r="D436" s="66" t="s">
        <v>620</v>
      </c>
      <c r="E436" s="67" t="s">
        <v>621</v>
      </c>
      <c r="F436" s="64">
        <v>1319</v>
      </c>
      <c r="G436" s="64">
        <v>1597</v>
      </c>
      <c r="H436" s="64">
        <v>149</v>
      </c>
      <c r="I436" s="64">
        <v>312</v>
      </c>
      <c r="J436" s="64">
        <v>58</v>
      </c>
      <c r="K436" s="64">
        <v>789</v>
      </c>
      <c r="L436" s="64">
        <v>107</v>
      </c>
      <c r="M436" s="64">
        <v>1872</v>
      </c>
      <c r="N436" s="64">
        <v>0</v>
      </c>
      <c r="O436" s="64">
        <v>0</v>
      </c>
      <c r="P436" s="21">
        <f t="shared" si="7"/>
        <v>1633</v>
      </c>
      <c r="Q436" s="26">
        <f t="shared" si="7"/>
        <v>4570</v>
      </c>
      <c r="R436" s="35">
        <v>0</v>
      </c>
      <c r="S436" s="35">
        <v>0</v>
      </c>
      <c r="T436" s="65">
        <v>1.3722126929674101</v>
      </c>
      <c r="U436" s="64" t="s">
        <v>106</v>
      </c>
      <c r="V436" s="37" t="s">
        <v>586</v>
      </c>
      <c r="W436" s="65">
        <v>6.8610634648370503</v>
      </c>
      <c r="X436" s="61">
        <v>6.8610634648370503</v>
      </c>
      <c r="Y436" s="20"/>
    </row>
    <row r="437" spans="1:25" ht="30" customHeight="1">
      <c r="A437" s="21">
        <v>428</v>
      </c>
      <c r="B437" s="62">
        <v>10404</v>
      </c>
      <c r="C437" s="23">
        <v>15192</v>
      </c>
      <c r="D437" s="66" t="s">
        <v>622</v>
      </c>
      <c r="E437" s="67" t="s">
        <v>619</v>
      </c>
      <c r="F437" s="64">
        <v>9170</v>
      </c>
      <c r="G437" s="64">
        <v>21578</v>
      </c>
      <c r="H437" s="64">
        <v>923</v>
      </c>
      <c r="I437" s="64">
        <v>1871</v>
      </c>
      <c r="J437" s="64">
        <v>150</v>
      </c>
      <c r="K437" s="64">
        <v>1389</v>
      </c>
      <c r="L437" s="64">
        <v>145</v>
      </c>
      <c r="M437" s="64">
        <v>2530</v>
      </c>
      <c r="N437" s="64">
        <v>8</v>
      </c>
      <c r="O437" s="64">
        <v>0</v>
      </c>
      <c r="P437" s="21">
        <f t="shared" si="7"/>
        <v>10396</v>
      </c>
      <c r="Q437" s="26">
        <f t="shared" si="7"/>
        <v>27368</v>
      </c>
      <c r="R437" s="35">
        <v>0</v>
      </c>
      <c r="S437" s="35">
        <v>0</v>
      </c>
      <c r="T437" s="65">
        <v>6.7753001715265873</v>
      </c>
      <c r="U437" s="64" t="s">
        <v>106</v>
      </c>
      <c r="V437" s="37" t="s">
        <v>586</v>
      </c>
      <c r="W437" s="65">
        <v>6.8610634648370503</v>
      </c>
      <c r="X437" s="61">
        <v>6.8610634648370503</v>
      </c>
      <c r="Y437" s="20"/>
    </row>
    <row r="438" spans="1:25" ht="30" customHeight="1">
      <c r="A438" s="21">
        <v>429</v>
      </c>
      <c r="B438" s="62">
        <v>10405</v>
      </c>
      <c r="C438" s="23">
        <v>15173</v>
      </c>
      <c r="D438" s="66" t="s">
        <v>623</v>
      </c>
      <c r="E438" s="67" t="s">
        <v>624</v>
      </c>
      <c r="F438" s="35">
        <v>1527</v>
      </c>
      <c r="G438" s="35">
        <v>2169</v>
      </c>
      <c r="H438" s="35">
        <v>183</v>
      </c>
      <c r="I438" s="35">
        <v>437</v>
      </c>
      <c r="J438" s="35">
        <v>56</v>
      </c>
      <c r="K438" s="35">
        <v>6264</v>
      </c>
      <c r="L438" s="35">
        <v>3</v>
      </c>
      <c r="M438" s="35">
        <v>47</v>
      </c>
      <c r="N438" s="35">
        <v>7</v>
      </c>
      <c r="O438" s="35">
        <v>425</v>
      </c>
      <c r="P438" s="21">
        <f t="shared" si="7"/>
        <v>1776</v>
      </c>
      <c r="Q438" s="26">
        <f t="shared" si="7"/>
        <v>9342</v>
      </c>
      <c r="R438" s="35">
        <v>0</v>
      </c>
      <c r="S438" s="35">
        <v>0</v>
      </c>
      <c r="T438" s="65">
        <v>2.2298456260720414</v>
      </c>
      <c r="U438" s="64" t="s">
        <v>106</v>
      </c>
      <c r="V438" s="37" t="s">
        <v>586</v>
      </c>
      <c r="W438" s="65">
        <v>6.8610634648370503</v>
      </c>
      <c r="X438" s="61">
        <v>6.8610634648370503</v>
      </c>
      <c r="Y438" s="20"/>
    </row>
    <row r="439" spans="1:25" ht="30" customHeight="1">
      <c r="A439" s="21">
        <v>430</v>
      </c>
      <c r="B439" s="62">
        <v>10417</v>
      </c>
      <c r="C439" s="23">
        <v>15192</v>
      </c>
      <c r="D439" s="66" t="s">
        <v>625</v>
      </c>
      <c r="E439" s="67" t="s">
        <v>619</v>
      </c>
      <c r="F439" s="64">
        <v>0</v>
      </c>
      <c r="G439" s="64">
        <v>0</v>
      </c>
      <c r="H439" s="64">
        <v>0</v>
      </c>
      <c r="I439" s="64">
        <v>0</v>
      </c>
      <c r="J439" s="64">
        <v>2</v>
      </c>
      <c r="K439" s="64">
        <v>5930</v>
      </c>
      <c r="L439" s="64">
        <v>0</v>
      </c>
      <c r="M439" s="64">
        <v>0</v>
      </c>
      <c r="N439" s="64">
        <v>0</v>
      </c>
      <c r="O439" s="64">
        <v>0</v>
      </c>
      <c r="P439" s="21">
        <f t="shared" si="7"/>
        <v>2</v>
      </c>
      <c r="Q439" s="26">
        <f t="shared" si="7"/>
        <v>5930</v>
      </c>
      <c r="R439" s="35">
        <v>0</v>
      </c>
      <c r="S439" s="35">
        <v>0</v>
      </c>
      <c r="T439" s="65">
        <v>3.4305317324185252</v>
      </c>
      <c r="U439" s="64" t="s">
        <v>106</v>
      </c>
      <c r="V439" s="37" t="s">
        <v>586</v>
      </c>
      <c r="W439" s="65">
        <v>6.8610634648370503</v>
      </c>
      <c r="X439" s="61">
        <v>6.8610634648370503</v>
      </c>
      <c r="Y439" s="20"/>
    </row>
    <row r="440" spans="1:25" ht="30" customHeight="1">
      <c r="A440" s="21">
        <v>431</v>
      </c>
      <c r="B440" s="62">
        <v>10419</v>
      </c>
      <c r="C440" s="23">
        <v>15173</v>
      </c>
      <c r="D440" s="66" t="s">
        <v>626</v>
      </c>
      <c r="E440" s="67" t="s">
        <v>624</v>
      </c>
      <c r="F440" s="35">
        <v>40</v>
      </c>
      <c r="G440" s="35">
        <v>93</v>
      </c>
      <c r="H440" s="35">
        <v>31</v>
      </c>
      <c r="I440" s="35">
        <v>95</v>
      </c>
      <c r="J440" s="35">
        <v>13</v>
      </c>
      <c r="K440" s="35">
        <v>2430</v>
      </c>
      <c r="L440" s="35">
        <v>1</v>
      </c>
      <c r="M440" s="35">
        <v>19</v>
      </c>
      <c r="N440" s="35">
        <v>0</v>
      </c>
      <c r="O440" s="35">
        <f>N440*14</f>
        <v>0</v>
      </c>
      <c r="P440" s="21">
        <f t="shared" si="7"/>
        <v>85</v>
      </c>
      <c r="Q440" s="26">
        <f t="shared" si="7"/>
        <v>2637</v>
      </c>
      <c r="R440" s="35">
        <v>0</v>
      </c>
      <c r="S440" s="35">
        <v>0</v>
      </c>
      <c r="T440" s="65">
        <v>1.3722126929674101</v>
      </c>
      <c r="U440" s="64" t="s">
        <v>106</v>
      </c>
      <c r="V440" s="37" t="s">
        <v>586</v>
      </c>
      <c r="W440" s="65">
        <v>6.8610634648370503</v>
      </c>
      <c r="X440" s="61">
        <v>6.8610634648370503</v>
      </c>
      <c r="Y440" s="20"/>
    </row>
    <row r="441" spans="1:25" ht="30" customHeight="1">
      <c r="A441" s="21">
        <v>432</v>
      </c>
      <c r="B441" s="62">
        <v>10423</v>
      </c>
      <c r="C441" s="23">
        <v>15175</v>
      </c>
      <c r="D441" s="66" t="s">
        <v>474</v>
      </c>
      <c r="E441" s="67" t="s">
        <v>627</v>
      </c>
      <c r="F441" s="35">
        <v>734</v>
      </c>
      <c r="G441" s="35">
        <v>2213</v>
      </c>
      <c r="H441" s="35">
        <v>154</v>
      </c>
      <c r="I441" s="35">
        <v>273</v>
      </c>
      <c r="J441" s="35">
        <v>0</v>
      </c>
      <c r="K441" s="35">
        <v>0</v>
      </c>
      <c r="L441" s="35">
        <v>0</v>
      </c>
      <c r="M441" s="35">
        <f>L441*15.7</f>
        <v>0</v>
      </c>
      <c r="N441" s="35">
        <v>4</v>
      </c>
      <c r="O441" s="35">
        <v>61</v>
      </c>
      <c r="P441" s="21">
        <f t="shared" si="7"/>
        <v>892</v>
      </c>
      <c r="Q441" s="26">
        <f t="shared" si="7"/>
        <v>2547</v>
      </c>
      <c r="R441" s="35">
        <v>0</v>
      </c>
      <c r="S441" s="35">
        <v>0</v>
      </c>
      <c r="T441" s="65">
        <v>4.6312178387650089</v>
      </c>
      <c r="U441" s="64" t="s">
        <v>106</v>
      </c>
      <c r="V441" s="37" t="s">
        <v>586</v>
      </c>
      <c r="W441" s="65">
        <v>6.8610634648370503</v>
      </c>
      <c r="X441" s="61">
        <v>6.8610634648370503</v>
      </c>
      <c r="Y441" s="20"/>
    </row>
    <row r="442" spans="1:25" ht="30" customHeight="1">
      <c r="A442" s="21">
        <v>433</v>
      </c>
      <c r="B442" s="62">
        <v>10426</v>
      </c>
      <c r="C442" s="23">
        <v>15174</v>
      </c>
      <c r="D442" s="66" t="s">
        <v>628</v>
      </c>
      <c r="E442" s="67" t="s">
        <v>621</v>
      </c>
      <c r="F442" s="64">
        <v>1507</v>
      </c>
      <c r="G442" s="64">
        <v>1771</v>
      </c>
      <c r="H442" s="64">
        <v>114</v>
      </c>
      <c r="I442" s="64">
        <v>315</v>
      </c>
      <c r="J442" s="64">
        <v>12</v>
      </c>
      <c r="K442" s="64">
        <v>973</v>
      </c>
      <c r="L442" s="64">
        <v>23</v>
      </c>
      <c r="M442" s="64">
        <v>380</v>
      </c>
      <c r="N442" s="64">
        <v>0</v>
      </c>
      <c r="O442" s="64">
        <v>0</v>
      </c>
      <c r="P442" s="21">
        <f t="shared" si="7"/>
        <v>1656</v>
      </c>
      <c r="Q442" s="26">
        <f t="shared" si="7"/>
        <v>3439</v>
      </c>
      <c r="R442" s="35">
        <v>0</v>
      </c>
      <c r="S442" s="35">
        <v>0</v>
      </c>
      <c r="T442" s="65">
        <v>0.68610634648370505</v>
      </c>
      <c r="U442" s="64" t="s">
        <v>106</v>
      </c>
      <c r="V442" s="37" t="s">
        <v>586</v>
      </c>
      <c r="W442" s="65">
        <v>6.8610634648370503</v>
      </c>
      <c r="X442" s="61">
        <v>6.8610634648370503</v>
      </c>
      <c r="Y442" s="20"/>
    </row>
    <row r="443" spans="1:25" ht="30" customHeight="1">
      <c r="A443" s="21">
        <v>434</v>
      </c>
      <c r="B443" s="62">
        <v>10436</v>
      </c>
      <c r="C443" s="23">
        <v>15192</v>
      </c>
      <c r="D443" s="66" t="s">
        <v>629</v>
      </c>
      <c r="E443" s="67" t="s">
        <v>619</v>
      </c>
      <c r="F443" s="64">
        <v>0</v>
      </c>
      <c r="G443" s="64">
        <v>0</v>
      </c>
      <c r="H443" s="64">
        <v>0</v>
      </c>
      <c r="I443" s="64">
        <v>0</v>
      </c>
      <c r="J443" s="64">
        <v>1</v>
      </c>
      <c r="K443" s="64">
        <v>4950</v>
      </c>
      <c r="L443" s="64">
        <v>0</v>
      </c>
      <c r="M443" s="64">
        <v>0</v>
      </c>
      <c r="N443" s="64">
        <v>0</v>
      </c>
      <c r="O443" s="64">
        <v>0</v>
      </c>
      <c r="P443" s="21">
        <f t="shared" si="7"/>
        <v>1</v>
      </c>
      <c r="Q443" s="26">
        <f t="shared" si="7"/>
        <v>4950</v>
      </c>
      <c r="R443" s="35">
        <v>0</v>
      </c>
      <c r="S443" s="35">
        <v>0</v>
      </c>
      <c r="T443" s="65">
        <v>2.4013722126929675</v>
      </c>
      <c r="U443" s="64" t="s">
        <v>106</v>
      </c>
      <c r="V443" s="37" t="s">
        <v>586</v>
      </c>
      <c r="W443" s="65">
        <v>6.8610634648370503</v>
      </c>
      <c r="X443" s="61">
        <v>6.8610634648370503</v>
      </c>
      <c r="Y443" s="20"/>
    </row>
    <row r="444" spans="1:25" ht="30" customHeight="1">
      <c r="A444" s="21">
        <v>435</v>
      </c>
      <c r="B444" s="62">
        <v>78003</v>
      </c>
      <c r="C444" s="23">
        <v>15128</v>
      </c>
      <c r="D444" s="66" t="s">
        <v>630</v>
      </c>
      <c r="E444" s="67" t="s">
        <v>631</v>
      </c>
      <c r="F444" s="64">
        <v>4560</v>
      </c>
      <c r="G444" s="64">
        <v>8455</v>
      </c>
      <c r="H444" s="64">
        <v>140</v>
      </c>
      <c r="I444" s="64">
        <v>246</v>
      </c>
      <c r="J444" s="64">
        <v>46</v>
      </c>
      <c r="K444" s="64">
        <v>483</v>
      </c>
      <c r="L444" s="64">
        <v>168</v>
      </c>
      <c r="M444" s="64">
        <v>2906</v>
      </c>
      <c r="N444" s="64">
        <v>0</v>
      </c>
      <c r="O444" s="64">
        <v>0</v>
      </c>
      <c r="P444" s="21">
        <f t="shared" si="7"/>
        <v>4914</v>
      </c>
      <c r="Q444" s="26">
        <f t="shared" si="7"/>
        <v>12090</v>
      </c>
      <c r="R444" s="35">
        <v>0</v>
      </c>
      <c r="S444" s="35">
        <v>0</v>
      </c>
      <c r="T444" s="65">
        <v>5.4888507718696404</v>
      </c>
      <c r="U444" s="64" t="s">
        <v>106</v>
      </c>
      <c r="V444" s="37" t="s">
        <v>586</v>
      </c>
      <c r="W444" s="65">
        <v>6.8610634648370503</v>
      </c>
      <c r="X444" s="61">
        <v>6.8610634648370503</v>
      </c>
      <c r="Y444" s="20"/>
    </row>
    <row r="445" spans="1:25" ht="30" customHeight="1">
      <c r="A445" s="21">
        <v>436</v>
      </c>
      <c r="B445" s="62">
        <v>78009</v>
      </c>
      <c r="C445" s="23">
        <v>15128</v>
      </c>
      <c r="D445" s="66" t="s">
        <v>632</v>
      </c>
      <c r="E445" s="67" t="s">
        <v>631</v>
      </c>
      <c r="F445" s="64">
        <v>4020</v>
      </c>
      <c r="G445" s="64">
        <v>5287</v>
      </c>
      <c r="H445" s="64">
        <v>502</v>
      </c>
      <c r="I445" s="64">
        <v>1053</v>
      </c>
      <c r="J445" s="64">
        <v>17</v>
      </c>
      <c r="K445" s="64">
        <v>215</v>
      </c>
      <c r="L445" s="64">
        <v>72</v>
      </c>
      <c r="M445" s="64">
        <v>1255</v>
      </c>
      <c r="N445" s="64">
        <v>0</v>
      </c>
      <c r="O445" s="64">
        <v>0</v>
      </c>
      <c r="P445" s="21">
        <f t="shared" si="7"/>
        <v>4611</v>
      </c>
      <c r="Q445" s="26">
        <f t="shared" si="7"/>
        <v>7810</v>
      </c>
      <c r="R445" s="35">
        <v>0</v>
      </c>
      <c r="S445" s="35">
        <v>0</v>
      </c>
      <c r="T445" s="65">
        <v>4.1166380789022297</v>
      </c>
      <c r="U445" s="64" t="s">
        <v>106</v>
      </c>
      <c r="V445" s="37" t="s">
        <v>586</v>
      </c>
      <c r="W445" s="65">
        <v>6.8610634648370503</v>
      </c>
      <c r="X445" s="61">
        <v>6.8610634648370503</v>
      </c>
      <c r="Y445" s="20"/>
    </row>
    <row r="446" spans="1:25" ht="30" customHeight="1">
      <c r="A446" s="21">
        <v>437</v>
      </c>
      <c r="B446" s="62">
        <v>78011</v>
      </c>
      <c r="C446" s="23">
        <v>15121</v>
      </c>
      <c r="D446" s="66" t="s">
        <v>633</v>
      </c>
      <c r="E446" s="67" t="s">
        <v>634</v>
      </c>
      <c r="F446" s="64">
        <v>0</v>
      </c>
      <c r="G446" s="64">
        <v>0</v>
      </c>
      <c r="H446" s="64">
        <v>0</v>
      </c>
      <c r="I446" s="64">
        <v>0</v>
      </c>
      <c r="J446" s="64">
        <v>9</v>
      </c>
      <c r="K446" s="64">
        <v>3555</v>
      </c>
      <c r="L446" s="64">
        <v>0</v>
      </c>
      <c r="M446" s="64">
        <v>0</v>
      </c>
      <c r="N446" s="64">
        <v>0</v>
      </c>
      <c r="O446" s="64">
        <v>0</v>
      </c>
      <c r="P446" s="21">
        <f t="shared" si="7"/>
        <v>9</v>
      </c>
      <c r="Q446" s="26">
        <f t="shared" si="7"/>
        <v>3555</v>
      </c>
      <c r="R446" s="35">
        <v>0</v>
      </c>
      <c r="S446" s="35">
        <v>0</v>
      </c>
      <c r="T446" s="65">
        <v>1.7152658662092626</v>
      </c>
      <c r="U446" s="64" t="s">
        <v>255</v>
      </c>
      <c r="V446" s="37" t="s">
        <v>586</v>
      </c>
      <c r="W446" s="65">
        <v>3.4305317324185252</v>
      </c>
      <c r="X446" s="61">
        <v>3.4305317324185252</v>
      </c>
      <c r="Y446" s="20"/>
    </row>
    <row r="447" spans="1:25" ht="30" customHeight="1">
      <c r="A447" s="21">
        <v>438</v>
      </c>
      <c r="B447" s="62">
        <v>76604</v>
      </c>
      <c r="C447" s="23">
        <v>15127</v>
      </c>
      <c r="D447" s="66" t="s">
        <v>635</v>
      </c>
      <c r="E447" s="67" t="s">
        <v>636</v>
      </c>
      <c r="F447" s="64">
        <v>3294</v>
      </c>
      <c r="G447" s="64">
        <v>8116</v>
      </c>
      <c r="H447" s="64">
        <v>59</v>
      </c>
      <c r="I447" s="64">
        <v>180</v>
      </c>
      <c r="J447" s="64">
        <v>33</v>
      </c>
      <c r="K447" s="64">
        <v>297</v>
      </c>
      <c r="L447" s="64">
        <v>47</v>
      </c>
      <c r="M447" s="64">
        <v>804</v>
      </c>
      <c r="N447" s="64">
        <v>0</v>
      </c>
      <c r="O447" s="64">
        <v>0</v>
      </c>
      <c r="P447" s="21">
        <f t="shared" si="7"/>
        <v>3433</v>
      </c>
      <c r="Q447" s="26">
        <f t="shared" si="7"/>
        <v>9397</v>
      </c>
      <c r="R447" s="35">
        <v>0</v>
      </c>
      <c r="S447" s="35">
        <v>0</v>
      </c>
      <c r="T447" s="65">
        <v>4.4596912521440828</v>
      </c>
      <c r="U447" s="64" t="s">
        <v>106</v>
      </c>
      <c r="V447" s="37" t="s">
        <v>586</v>
      </c>
      <c r="W447" s="65">
        <v>6.8610634648370503</v>
      </c>
      <c r="X447" s="61">
        <v>6.8610634648370503</v>
      </c>
      <c r="Y447" s="20"/>
    </row>
    <row r="448" spans="1:25" ht="30" customHeight="1">
      <c r="A448" s="21">
        <v>439</v>
      </c>
      <c r="B448" s="62">
        <v>76607</v>
      </c>
      <c r="C448" s="23">
        <v>15191</v>
      </c>
      <c r="D448" s="66" t="s">
        <v>637</v>
      </c>
      <c r="E448" s="67" t="s">
        <v>638</v>
      </c>
      <c r="F448" s="64">
        <v>6338</v>
      </c>
      <c r="G448" s="64">
        <v>10579</v>
      </c>
      <c r="H448" s="64">
        <v>115</v>
      </c>
      <c r="I448" s="64">
        <v>298</v>
      </c>
      <c r="J448" s="64">
        <v>24</v>
      </c>
      <c r="K448" s="64">
        <v>315</v>
      </c>
      <c r="L448" s="64">
        <v>65</v>
      </c>
      <c r="M448" s="64">
        <v>1125</v>
      </c>
      <c r="N448" s="64">
        <v>0</v>
      </c>
      <c r="O448" s="64">
        <v>0</v>
      </c>
      <c r="P448" s="21">
        <f t="shared" si="7"/>
        <v>6542</v>
      </c>
      <c r="Q448" s="26">
        <f t="shared" si="7"/>
        <v>12317</v>
      </c>
      <c r="R448" s="35">
        <v>0</v>
      </c>
      <c r="S448" s="35">
        <v>0</v>
      </c>
      <c r="T448" s="65">
        <v>4.4596912521440828</v>
      </c>
      <c r="U448" s="64" t="s">
        <v>106</v>
      </c>
      <c r="V448" s="37" t="s">
        <v>586</v>
      </c>
      <c r="W448" s="65">
        <v>6.8610634648370503</v>
      </c>
      <c r="X448" s="61">
        <v>6.8610634648370503</v>
      </c>
      <c r="Y448" s="20"/>
    </row>
    <row r="449" spans="1:25" ht="30" customHeight="1">
      <c r="A449" s="21">
        <v>440</v>
      </c>
      <c r="B449" s="62">
        <v>111501</v>
      </c>
      <c r="C449" s="23">
        <v>15174</v>
      </c>
      <c r="D449" s="66" t="s">
        <v>639</v>
      </c>
      <c r="E449" s="67" t="s">
        <v>621</v>
      </c>
      <c r="F449" s="64">
        <v>3602</v>
      </c>
      <c r="G449" s="64">
        <v>6289</v>
      </c>
      <c r="H449" s="64">
        <v>88</v>
      </c>
      <c r="I449" s="64">
        <v>190</v>
      </c>
      <c r="J449" s="64">
        <v>26</v>
      </c>
      <c r="K449" s="64">
        <v>410</v>
      </c>
      <c r="L449" s="64">
        <v>67</v>
      </c>
      <c r="M449" s="64">
        <v>1160</v>
      </c>
      <c r="N449" s="64">
        <v>0</v>
      </c>
      <c r="O449" s="64">
        <v>0</v>
      </c>
      <c r="P449" s="21">
        <f t="shared" si="7"/>
        <v>3783</v>
      </c>
      <c r="Q449" s="26">
        <f t="shared" si="7"/>
        <v>8049</v>
      </c>
      <c r="R449" s="35">
        <v>0</v>
      </c>
      <c r="S449" s="35">
        <v>0</v>
      </c>
      <c r="T449" s="65">
        <v>2.5728987993138936</v>
      </c>
      <c r="U449" s="64" t="s">
        <v>106</v>
      </c>
      <c r="V449" s="37" t="s">
        <v>586</v>
      </c>
      <c r="W449" s="65">
        <v>6.8610634648370503</v>
      </c>
      <c r="X449" s="61">
        <v>6.8610634648370503</v>
      </c>
      <c r="Y449" s="20"/>
    </row>
    <row r="450" spans="1:25" ht="30" customHeight="1">
      <c r="A450" s="21">
        <v>441</v>
      </c>
      <c r="B450" s="62">
        <v>111503</v>
      </c>
      <c r="C450" s="23">
        <v>15192</v>
      </c>
      <c r="D450" s="66" t="s">
        <v>640</v>
      </c>
      <c r="E450" s="67" t="s">
        <v>619</v>
      </c>
      <c r="F450" s="35">
        <v>2874</v>
      </c>
      <c r="G450" s="35">
        <f>3864</f>
        <v>3864</v>
      </c>
      <c r="H450" s="35">
        <v>177</v>
      </c>
      <c r="I450" s="35">
        <v>319</v>
      </c>
      <c r="J450" s="35">
        <f>4+29</f>
        <v>33</v>
      </c>
      <c r="K450" s="35">
        <f>1687-500</f>
        <v>1187</v>
      </c>
      <c r="L450" s="35">
        <v>108</v>
      </c>
      <c r="M450" s="35">
        <f>1795+500</f>
        <v>2295</v>
      </c>
      <c r="N450" s="35">
        <v>1</v>
      </c>
      <c r="O450" s="35">
        <v>13</v>
      </c>
      <c r="P450" s="21">
        <f t="shared" si="7"/>
        <v>3193</v>
      </c>
      <c r="Q450" s="26">
        <f t="shared" si="7"/>
        <v>7678</v>
      </c>
      <c r="R450" s="35">
        <v>0</v>
      </c>
      <c r="S450" s="35">
        <v>0</v>
      </c>
      <c r="T450" s="65">
        <v>3.945111492281304</v>
      </c>
      <c r="U450" s="64" t="s">
        <v>106</v>
      </c>
      <c r="V450" s="37" t="s">
        <v>586</v>
      </c>
      <c r="W450" s="65">
        <v>6.8610634648370503</v>
      </c>
      <c r="X450" s="61">
        <v>6.8610634648370503</v>
      </c>
      <c r="Y450" s="20"/>
    </row>
    <row r="451" spans="1:25" ht="30" customHeight="1">
      <c r="A451" s="21">
        <v>442</v>
      </c>
      <c r="B451" s="62">
        <v>111805</v>
      </c>
      <c r="C451" s="23">
        <v>15162</v>
      </c>
      <c r="D451" s="66" t="s">
        <v>641</v>
      </c>
      <c r="E451" s="67" t="s">
        <v>642</v>
      </c>
      <c r="F451" s="64">
        <v>985</v>
      </c>
      <c r="G451" s="64">
        <v>1324</v>
      </c>
      <c r="H451" s="64">
        <v>26</v>
      </c>
      <c r="I451" s="64">
        <v>70</v>
      </c>
      <c r="J451" s="64">
        <v>1</v>
      </c>
      <c r="K451" s="64">
        <v>35</v>
      </c>
      <c r="L451" s="64">
        <v>2</v>
      </c>
      <c r="M451" s="64">
        <v>38</v>
      </c>
      <c r="N451" s="64">
        <v>1</v>
      </c>
      <c r="O451" s="64">
        <v>5</v>
      </c>
      <c r="P451" s="21">
        <f t="shared" si="7"/>
        <v>1015</v>
      </c>
      <c r="Q451" s="26">
        <f t="shared" si="7"/>
        <v>1472</v>
      </c>
      <c r="R451" s="35">
        <v>0</v>
      </c>
      <c r="S451" s="35">
        <v>0</v>
      </c>
      <c r="T451" s="65">
        <v>3.0874785591766725</v>
      </c>
      <c r="U451" s="64" t="s">
        <v>106</v>
      </c>
      <c r="V451" s="37" t="s">
        <v>586</v>
      </c>
      <c r="W451" s="65">
        <v>6.8610634648370503</v>
      </c>
      <c r="X451" s="61">
        <v>6.8610634648370503</v>
      </c>
      <c r="Y451" s="20"/>
    </row>
    <row r="452" spans="1:25" ht="30" customHeight="1">
      <c r="A452" s="21">
        <v>443</v>
      </c>
      <c r="B452" s="62">
        <v>6516</v>
      </c>
      <c r="C452" s="23">
        <v>15111</v>
      </c>
      <c r="D452" s="66" t="s">
        <v>643</v>
      </c>
      <c r="E452" s="67" t="s">
        <v>644</v>
      </c>
      <c r="F452" s="64">
        <v>0</v>
      </c>
      <c r="G452" s="64">
        <v>0</v>
      </c>
      <c r="H452" s="64">
        <v>0</v>
      </c>
      <c r="I452" s="64">
        <v>0</v>
      </c>
      <c r="J452" s="64">
        <v>0</v>
      </c>
      <c r="K452" s="64">
        <v>0</v>
      </c>
      <c r="L452" s="64">
        <v>0</v>
      </c>
      <c r="M452" s="64">
        <v>0</v>
      </c>
      <c r="N452" s="64">
        <v>4</v>
      </c>
      <c r="O452" s="64">
        <v>5213</v>
      </c>
      <c r="P452" s="21">
        <f t="shared" si="7"/>
        <v>4</v>
      </c>
      <c r="Q452" s="26">
        <f t="shared" si="7"/>
        <v>5213</v>
      </c>
      <c r="R452" s="35">
        <v>0</v>
      </c>
      <c r="S452" s="35">
        <v>0</v>
      </c>
      <c r="T452" s="65">
        <v>5.4888507718696404</v>
      </c>
      <c r="U452" s="64" t="s">
        <v>106</v>
      </c>
      <c r="V452" s="37" t="s">
        <v>586</v>
      </c>
      <c r="W452" s="65">
        <v>6.8610634648370503</v>
      </c>
      <c r="X452" s="61">
        <v>6.8610634648370503</v>
      </c>
      <c r="Y452" s="20"/>
    </row>
    <row r="453" spans="1:25" ht="30" customHeight="1">
      <c r="A453" s="21">
        <v>444</v>
      </c>
      <c r="B453" s="62">
        <v>13203</v>
      </c>
      <c r="C453" s="23">
        <v>15117</v>
      </c>
      <c r="D453" s="66" t="s">
        <v>645</v>
      </c>
      <c r="E453" s="67" t="s">
        <v>646</v>
      </c>
      <c r="F453" s="64">
        <v>2876</v>
      </c>
      <c r="G453" s="64">
        <v>7530</v>
      </c>
      <c r="H453" s="64">
        <v>1579</v>
      </c>
      <c r="I453" s="64">
        <v>2415</v>
      </c>
      <c r="J453" s="64">
        <v>159</v>
      </c>
      <c r="K453" s="64">
        <v>813</v>
      </c>
      <c r="L453" s="64">
        <v>5</v>
      </c>
      <c r="M453" s="64">
        <v>73</v>
      </c>
      <c r="N453" s="64">
        <v>11</v>
      </c>
      <c r="O453" s="64">
        <v>318</v>
      </c>
      <c r="P453" s="21">
        <f t="shared" si="7"/>
        <v>4630</v>
      </c>
      <c r="Q453" s="26">
        <f t="shared" si="7"/>
        <v>11149</v>
      </c>
      <c r="R453" s="35">
        <v>0</v>
      </c>
      <c r="S453" s="35">
        <v>0</v>
      </c>
      <c r="T453" s="65">
        <v>6.0034305317324188</v>
      </c>
      <c r="U453" s="64" t="s">
        <v>106</v>
      </c>
      <c r="V453" s="37" t="s">
        <v>586</v>
      </c>
      <c r="W453" s="65">
        <v>6.8610634648370503</v>
      </c>
      <c r="X453" s="61">
        <v>6.8610634648370503</v>
      </c>
      <c r="Y453" s="20"/>
    </row>
    <row r="454" spans="1:25" ht="30" customHeight="1">
      <c r="A454" s="21">
        <v>445</v>
      </c>
      <c r="B454" s="62">
        <v>13205</v>
      </c>
      <c r="C454" s="23">
        <v>15111</v>
      </c>
      <c r="D454" s="66" t="s">
        <v>647</v>
      </c>
      <c r="E454" s="67" t="s">
        <v>644</v>
      </c>
      <c r="F454" s="64">
        <v>0</v>
      </c>
      <c r="G454" s="64">
        <v>0</v>
      </c>
      <c r="H454" s="64">
        <v>0</v>
      </c>
      <c r="I454" s="64">
        <v>0</v>
      </c>
      <c r="J454" s="64">
        <v>0</v>
      </c>
      <c r="K454" s="64">
        <v>0</v>
      </c>
      <c r="L454" s="64">
        <v>0</v>
      </c>
      <c r="M454" s="64">
        <v>0</v>
      </c>
      <c r="N454" s="64">
        <v>7</v>
      </c>
      <c r="O454" s="64">
        <v>5553</v>
      </c>
      <c r="P454" s="21">
        <f t="shared" si="7"/>
        <v>7</v>
      </c>
      <c r="Q454" s="26">
        <f t="shared" si="7"/>
        <v>5553</v>
      </c>
      <c r="R454" s="35">
        <v>0</v>
      </c>
      <c r="S454" s="35">
        <v>0</v>
      </c>
      <c r="T454" s="65">
        <v>5.1457975986277873</v>
      </c>
      <c r="U454" s="64" t="s">
        <v>106</v>
      </c>
      <c r="V454" s="37" t="s">
        <v>586</v>
      </c>
      <c r="W454" s="65">
        <v>6.8610634648370503</v>
      </c>
      <c r="X454" s="61">
        <v>6.8610634648370503</v>
      </c>
      <c r="Y454" s="20"/>
    </row>
    <row r="455" spans="1:25" ht="30" customHeight="1">
      <c r="A455" s="21">
        <v>446</v>
      </c>
      <c r="B455" s="62">
        <v>13208</v>
      </c>
      <c r="C455" s="23">
        <v>15111</v>
      </c>
      <c r="D455" s="66" t="s">
        <v>648</v>
      </c>
      <c r="E455" s="67" t="s">
        <v>644</v>
      </c>
      <c r="F455" s="64">
        <v>2305</v>
      </c>
      <c r="G455" s="64">
        <v>7479</v>
      </c>
      <c r="H455" s="64">
        <v>961</v>
      </c>
      <c r="I455" s="64">
        <v>1756</v>
      </c>
      <c r="J455" s="64">
        <v>79</v>
      </c>
      <c r="K455" s="64">
        <v>1435</v>
      </c>
      <c r="L455" s="64">
        <v>13</v>
      </c>
      <c r="M455" s="64">
        <v>240</v>
      </c>
      <c r="N455" s="64">
        <v>21</v>
      </c>
      <c r="O455" s="64">
        <v>513</v>
      </c>
      <c r="P455" s="21">
        <f t="shared" si="7"/>
        <v>3379</v>
      </c>
      <c r="Q455" s="26">
        <f t="shared" si="7"/>
        <v>11423</v>
      </c>
      <c r="R455" s="35">
        <v>0</v>
      </c>
      <c r="S455" s="35">
        <v>0</v>
      </c>
      <c r="T455" s="65">
        <v>4.4596912521440828</v>
      </c>
      <c r="U455" s="64" t="s">
        <v>106</v>
      </c>
      <c r="V455" s="37" t="s">
        <v>586</v>
      </c>
      <c r="W455" s="65">
        <v>6.8610634648370503</v>
      </c>
      <c r="X455" s="61">
        <v>6.8610634648370503</v>
      </c>
      <c r="Y455" s="20"/>
    </row>
    <row r="456" spans="1:25" ht="30" customHeight="1">
      <c r="A456" s="21">
        <v>447</v>
      </c>
      <c r="B456" s="62">
        <v>13212</v>
      </c>
      <c r="C456" s="23">
        <v>15132</v>
      </c>
      <c r="D456" s="66" t="s">
        <v>649</v>
      </c>
      <c r="E456" s="67" t="s">
        <v>607</v>
      </c>
      <c r="F456" s="35">
        <v>1991</v>
      </c>
      <c r="G456" s="35">
        <v>5269</v>
      </c>
      <c r="H456" s="35">
        <v>372</v>
      </c>
      <c r="I456" s="35">
        <v>430</v>
      </c>
      <c r="J456" s="35">
        <v>108</v>
      </c>
      <c r="K456" s="35">
        <v>776</v>
      </c>
      <c r="L456" s="35">
        <v>8</v>
      </c>
      <c r="M456" s="35">
        <v>135</v>
      </c>
      <c r="N456" s="35">
        <v>5</v>
      </c>
      <c r="O456" s="35">
        <v>65</v>
      </c>
      <c r="P456" s="21">
        <f t="shared" si="7"/>
        <v>2484</v>
      </c>
      <c r="Q456" s="26">
        <f t="shared" si="7"/>
        <v>6675</v>
      </c>
      <c r="R456" s="35">
        <v>1</v>
      </c>
      <c r="S456" s="35">
        <v>10</v>
      </c>
      <c r="T456" s="65">
        <v>6.5180102915951972</v>
      </c>
      <c r="U456" s="64" t="s">
        <v>106</v>
      </c>
      <c r="V456" s="37" t="s">
        <v>586</v>
      </c>
      <c r="W456" s="65">
        <v>6.8610634648370503</v>
      </c>
      <c r="X456" s="61">
        <v>6.8610634648370503</v>
      </c>
      <c r="Y456" s="20"/>
    </row>
    <row r="457" spans="1:25" ht="30" customHeight="1">
      <c r="A457" s="21">
        <v>448</v>
      </c>
      <c r="B457" s="62">
        <v>13215</v>
      </c>
      <c r="C457" s="23">
        <v>15113</v>
      </c>
      <c r="D457" s="66" t="s">
        <v>650</v>
      </c>
      <c r="E457" s="67" t="s">
        <v>588</v>
      </c>
      <c r="F457" s="64">
        <v>1</v>
      </c>
      <c r="G457" s="64">
        <v>4</v>
      </c>
      <c r="H457" s="64">
        <v>2</v>
      </c>
      <c r="I457" s="64">
        <v>9</v>
      </c>
      <c r="J457" s="64">
        <v>1</v>
      </c>
      <c r="K457" s="64">
        <v>1000</v>
      </c>
      <c r="L457" s="64">
        <v>0</v>
      </c>
      <c r="M457" s="64">
        <v>0</v>
      </c>
      <c r="N457" s="64">
        <v>0</v>
      </c>
      <c r="O457" s="64">
        <v>0</v>
      </c>
      <c r="P457" s="21">
        <f t="shared" si="7"/>
        <v>4</v>
      </c>
      <c r="Q457" s="26">
        <f t="shared" si="7"/>
        <v>1013</v>
      </c>
      <c r="R457" s="35">
        <v>0</v>
      </c>
      <c r="S457" s="35">
        <v>0</v>
      </c>
      <c r="T457" s="65">
        <v>0.17152658662092626</v>
      </c>
      <c r="U457" s="64" t="s">
        <v>255</v>
      </c>
      <c r="V457" s="37" t="s">
        <v>586</v>
      </c>
      <c r="W457" s="65">
        <v>3.4305317324185252</v>
      </c>
      <c r="X457" s="61">
        <v>3.4305317324185252</v>
      </c>
      <c r="Y457" s="20"/>
    </row>
    <row r="458" spans="1:25" ht="30" customHeight="1">
      <c r="A458" s="21">
        <v>449</v>
      </c>
      <c r="B458" s="62">
        <v>13220</v>
      </c>
      <c r="C458" s="23">
        <v>15117</v>
      </c>
      <c r="D458" s="66" t="s">
        <v>651</v>
      </c>
      <c r="E458" s="67" t="s">
        <v>646</v>
      </c>
      <c r="F458" s="64">
        <v>11</v>
      </c>
      <c r="G458" s="64">
        <v>3050</v>
      </c>
      <c r="H458" s="64">
        <v>0</v>
      </c>
      <c r="I458" s="64">
        <v>0</v>
      </c>
      <c r="J458" s="64">
        <v>0</v>
      </c>
      <c r="K458" s="64">
        <v>0</v>
      </c>
      <c r="L458" s="64">
        <v>1</v>
      </c>
      <c r="M458" s="64">
        <v>38</v>
      </c>
      <c r="N458" s="64">
        <v>1</v>
      </c>
      <c r="O458" s="64">
        <v>16</v>
      </c>
      <c r="P458" s="21">
        <f t="shared" ref="P458:Q521" si="8">SUM(F458,H458,J458,L458,N458)</f>
        <v>13</v>
      </c>
      <c r="Q458" s="26">
        <f t="shared" si="8"/>
        <v>3104</v>
      </c>
      <c r="R458" s="35">
        <v>0</v>
      </c>
      <c r="S458" s="35">
        <v>0</v>
      </c>
      <c r="T458" s="65">
        <v>1.7152658662092626</v>
      </c>
      <c r="U458" s="64" t="s">
        <v>255</v>
      </c>
      <c r="V458" s="37" t="s">
        <v>586</v>
      </c>
      <c r="W458" s="65">
        <v>3.4305317324185252</v>
      </c>
      <c r="X458" s="61">
        <v>3.4305317324185252</v>
      </c>
      <c r="Y458" s="20"/>
    </row>
    <row r="459" spans="1:25" ht="30" customHeight="1">
      <c r="A459" s="21">
        <v>450</v>
      </c>
      <c r="B459" s="62">
        <v>13221</v>
      </c>
      <c r="C459" s="23">
        <v>15113</v>
      </c>
      <c r="D459" s="66" t="s">
        <v>652</v>
      </c>
      <c r="E459" s="67" t="s">
        <v>588</v>
      </c>
      <c r="F459" s="35">
        <v>8074</v>
      </c>
      <c r="G459" s="35">
        <v>12058</v>
      </c>
      <c r="H459" s="35">
        <v>909</v>
      </c>
      <c r="I459" s="35">
        <v>3835</v>
      </c>
      <c r="J459" s="35">
        <v>53</v>
      </c>
      <c r="K459" s="35">
        <v>2754</v>
      </c>
      <c r="L459" s="35">
        <v>21</v>
      </c>
      <c r="M459" s="35">
        <f>L459*16</f>
        <v>336</v>
      </c>
      <c r="N459" s="35">
        <v>0</v>
      </c>
      <c r="O459" s="35">
        <v>0</v>
      </c>
      <c r="P459" s="21">
        <f t="shared" si="8"/>
        <v>9057</v>
      </c>
      <c r="Q459" s="26">
        <f t="shared" si="8"/>
        <v>18983</v>
      </c>
      <c r="R459" s="35">
        <v>0</v>
      </c>
      <c r="S459" s="35">
        <v>0</v>
      </c>
      <c r="T459" s="65">
        <v>6.8610634648370503</v>
      </c>
      <c r="U459" s="64" t="s">
        <v>106</v>
      </c>
      <c r="V459" s="37" t="s">
        <v>586</v>
      </c>
      <c r="W459" s="65">
        <v>6.8610634648370503</v>
      </c>
      <c r="X459" s="61">
        <v>6.8610634648370503</v>
      </c>
      <c r="Y459" s="20"/>
    </row>
    <row r="460" spans="1:25" ht="30" customHeight="1">
      <c r="A460" s="21">
        <v>451</v>
      </c>
      <c r="B460" s="62">
        <v>13226</v>
      </c>
      <c r="C460" s="23">
        <v>15117</v>
      </c>
      <c r="D460" s="66" t="s">
        <v>653</v>
      </c>
      <c r="E460" s="67" t="s">
        <v>646</v>
      </c>
      <c r="F460" s="64">
        <v>0</v>
      </c>
      <c r="G460" s="64">
        <v>0</v>
      </c>
      <c r="H460" s="64">
        <v>1</v>
      </c>
      <c r="I460" s="64">
        <v>930</v>
      </c>
      <c r="J460" s="64">
        <v>0</v>
      </c>
      <c r="K460" s="64">
        <v>0</v>
      </c>
      <c r="L460" s="64">
        <v>0</v>
      </c>
      <c r="M460" s="64">
        <v>0</v>
      </c>
      <c r="N460" s="64">
        <v>0</v>
      </c>
      <c r="O460" s="64">
        <v>0</v>
      </c>
      <c r="P460" s="21">
        <f t="shared" si="8"/>
        <v>1</v>
      </c>
      <c r="Q460" s="26">
        <f t="shared" si="8"/>
        <v>930</v>
      </c>
      <c r="R460" s="35">
        <v>0</v>
      </c>
      <c r="S460" s="35">
        <v>0</v>
      </c>
      <c r="T460" s="65">
        <v>0.17152658662092626</v>
      </c>
      <c r="U460" s="64" t="s">
        <v>255</v>
      </c>
      <c r="V460" s="37" t="s">
        <v>586</v>
      </c>
      <c r="W460" s="65">
        <v>3.4305317324185252</v>
      </c>
      <c r="X460" s="61">
        <v>3.4305317324185252</v>
      </c>
      <c r="Y460" s="20"/>
    </row>
    <row r="461" spans="1:25" ht="30" customHeight="1">
      <c r="A461" s="21">
        <v>452</v>
      </c>
      <c r="B461" s="62">
        <v>22005</v>
      </c>
      <c r="C461" s="23">
        <v>15133</v>
      </c>
      <c r="D461" s="66" t="s">
        <v>654</v>
      </c>
      <c r="E461" s="67" t="s">
        <v>655</v>
      </c>
      <c r="F461" s="64">
        <v>3493</v>
      </c>
      <c r="G461" s="64">
        <v>4462</v>
      </c>
      <c r="H461" s="64">
        <v>732</v>
      </c>
      <c r="I461" s="64">
        <v>1489</v>
      </c>
      <c r="J461" s="64">
        <v>990</v>
      </c>
      <c r="K461" s="64">
        <v>7953</v>
      </c>
      <c r="L461" s="64">
        <v>3</v>
      </c>
      <c r="M461" s="64">
        <v>35</v>
      </c>
      <c r="N461" s="64">
        <v>2</v>
      </c>
      <c r="O461" s="64">
        <v>8</v>
      </c>
      <c r="P461" s="21">
        <f t="shared" si="8"/>
        <v>5220</v>
      </c>
      <c r="Q461" s="26">
        <f t="shared" si="8"/>
        <v>13947</v>
      </c>
      <c r="R461" s="35">
        <v>0</v>
      </c>
      <c r="S461" s="35">
        <v>0</v>
      </c>
      <c r="T461" s="65">
        <v>4.6312178387650089</v>
      </c>
      <c r="U461" s="64" t="s">
        <v>106</v>
      </c>
      <c r="V461" s="37" t="s">
        <v>586</v>
      </c>
      <c r="W461" s="65">
        <v>6.8610634648370503</v>
      </c>
      <c r="X461" s="61">
        <v>6.8610634648370503</v>
      </c>
      <c r="Y461" s="20"/>
    </row>
    <row r="462" spans="1:25" ht="30" customHeight="1">
      <c r="A462" s="21">
        <v>453</v>
      </c>
      <c r="B462" s="62">
        <v>13228</v>
      </c>
      <c r="C462" s="23">
        <v>15133</v>
      </c>
      <c r="D462" s="66" t="s">
        <v>656</v>
      </c>
      <c r="E462" s="67" t="s">
        <v>655</v>
      </c>
      <c r="F462" s="64">
        <v>5990</v>
      </c>
      <c r="G462" s="64">
        <v>7394</v>
      </c>
      <c r="H462" s="64">
        <v>2415</v>
      </c>
      <c r="I462" s="64">
        <v>4941</v>
      </c>
      <c r="J462" s="64">
        <v>387</v>
      </c>
      <c r="K462" s="64">
        <v>4215</v>
      </c>
      <c r="L462" s="64">
        <v>4</v>
      </c>
      <c r="M462" s="64">
        <v>65</v>
      </c>
      <c r="N462" s="64">
        <v>3</v>
      </c>
      <c r="O462" s="64">
        <v>18</v>
      </c>
      <c r="P462" s="21">
        <f t="shared" si="8"/>
        <v>8799</v>
      </c>
      <c r="Q462" s="26">
        <f t="shared" si="8"/>
        <v>16633</v>
      </c>
      <c r="R462" s="35">
        <v>0</v>
      </c>
      <c r="S462" s="35">
        <v>0</v>
      </c>
      <c r="T462" s="65">
        <v>6.1749571183533449</v>
      </c>
      <c r="U462" s="64" t="s">
        <v>106</v>
      </c>
      <c r="V462" s="37" t="s">
        <v>586</v>
      </c>
      <c r="W462" s="65">
        <v>6.8610634648370503</v>
      </c>
      <c r="X462" s="61">
        <v>6.8610634648370503</v>
      </c>
      <c r="Y462" s="20"/>
    </row>
    <row r="463" spans="1:25" ht="30" customHeight="1">
      <c r="A463" s="21">
        <v>454</v>
      </c>
      <c r="B463" s="62">
        <v>16801</v>
      </c>
      <c r="C463" s="23">
        <v>15121</v>
      </c>
      <c r="D463" s="66" t="s">
        <v>657</v>
      </c>
      <c r="E463" s="67" t="s">
        <v>634</v>
      </c>
      <c r="F463" s="35">
        <v>1404</v>
      </c>
      <c r="G463" s="35">
        <v>2170</v>
      </c>
      <c r="H463" s="35">
        <v>70</v>
      </c>
      <c r="I463" s="35">
        <v>173</v>
      </c>
      <c r="J463" s="35">
        <v>16</v>
      </c>
      <c r="K463" s="35">
        <v>2455</v>
      </c>
      <c r="L463" s="35">
        <v>46</v>
      </c>
      <c r="M463" s="35">
        <v>825</v>
      </c>
      <c r="N463" s="35">
        <v>0</v>
      </c>
      <c r="O463" s="35">
        <f>N463*14</f>
        <v>0</v>
      </c>
      <c r="P463" s="21">
        <f t="shared" si="8"/>
        <v>1536</v>
      </c>
      <c r="Q463" s="26">
        <f t="shared" si="8"/>
        <v>5623</v>
      </c>
      <c r="R463" s="35">
        <v>0</v>
      </c>
      <c r="S463" s="35">
        <v>0</v>
      </c>
      <c r="T463" s="65">
        <v>3.6020583190394513</v>
      </c>
      <c r="U463" s="64" t="s">
        <v>106</v>
      </c>
      <c r="V463" s="37" t="s">
        <v>586</v>
      </c>
      <c r="W463" s="65">
        <v>6.8610634648370503</v>
      </c>
      <c r="X463" s="61">
        <v>6.8610634648370503</v>
      </c>
      <c r="Y463" s="20"/>
    </row>
    <row r="464" spans="1:25" ht="30" customHeight="1">
      <c r="A464" s="21">
        <v>455</v>
      </c>
      <c r="B464" s="62">
        <v>16804</v>
      </c>
      <c r="C464" s="23">
        <v>15132</v>
      </c>
      <c r="D464" s="66" t="s">
        <v>658</v>
      </c>
      <c r="E464" s="67" t="s">
        <v>607</v>
      </c>
      <c r="F464" s="64">
        <v>13</v>
      </c>
      <c r="G464" s="64">
        <v>26</v>
      </c>
      <c r="H464" s="64">
        <v>6</v>
      </c>
      <c r="I464" s="64">
        <v>12</v>
      </c>
      <c r="J464" s="64">
        <v>4</v>
      </c>
      <c r="K464" s="64">
        <v>84</v>
      </c>
      <c r="L464" s="64">
        <v>1</v>
      </c>
      <c r="M464" s="64">
        <v>15</v>
      </c>
      <c r="N464" s="64">
        <v>2</v>
      </c>
      <c r="O464" s="64">
        <v>395</v>
      </c>
      <c r="P464" s="21">
        <f t="shared" si="8"/>
        <v>26</v>
      </c>
      <c r="Q464" s="26">
        <f t="shared" si="8"/>
        <v>532</v>
      </c>
      <c r="R464" s="35">
        <v>0</v>
      </c>
      <c r="S464" s="35">
        <v>0</v>
      </c>
      <c r="T464" s="65">
        <v>0.34305317324185253</v>
      </c>
      <c r="U464" s="64" t="s">
        <v>255</v>
      </c>
      <c r="V464" s="37" t="s">
        <v>586</v>
      </c>
      <c r="W464" s="65">
        <v>3.4305317324185252</v>
      </c>
      <c r="X464" s="61">
        <v>3.4305317324185252</v>
      </c>
      <c r="Y464" s="20"/>
    </row>
    <row r="465" spans="1:25" ht="30" customHeight="1">
      <c r="A465" s="21">
        <v>456</v>
      </c>
      <c r="B465" s="62">
        <v>16807</v>
      </c>
      <c r="C465" s="23">
        <v>15194</v>
      </c>
      <c r="D465" s="66" t="s">
        <v>659</v>
      </c>
      <c r="E465" s="67" t="s">
        <v>660</v>
      </c>
      <c r="F465" s="64">
        <v>7224</v>
      </c>
      <c r="G465" s="64">
        <v>15557</v>
      </c>
      <c r="H465" s="64">
        <v>704</v>
      </c>
      <c r="I465" s="64">
        <v>1873</v>
      </c>
      <c r="J465" s="64">
        <v>284</v>
      </c>
      <c r="K465" s="64">
        <v>3123</v>
      </c>
      <c r="L465" s="64">
        <v>9</v>
      </c>
      <c r="M465" s="64">
        <v>167</v>
      </c>
      <c r="N465" s="64">
        <v>3</v>
      </c>
      <c r="O465" s="64">
        <v>21</v>
      </c>
      <c r="P465" s="21">
        <f t="shared" si="8"/>
        <v>8224</v>
      </c>
      <c r="Q465" s="26">
        <f t="shared" si="8"/>
        <v>20741</v>
      </c>
      <c r="R465" s="35">
        <v>0</v>
      </c>
      <c r="S465" s="35">
        <v>0</v>
      </c>
      <c r="T465" s="65">
        <v>4.1166380789022297</v>
      </c>
      <c r="U465" s="64" t="s">
        <v>106</v>
      </c>
      <c r="V465" s="37" t="s">
        <v>586</v>
      </c>
      <c r="W465" s="65">
        <v>6.8610634648370503</v>
      </c>
      <c r="X465" s="61">
        <v>6.8610634648370503</v>
      </c>
      <c r="Y465" s="20"/>
    </row>
    <row r="466" spans="1:25" ht="30" customHeight="1">
      <c r="A466" s="21">
        <v>457</v>
      </c>
      <c r="B466" s="62">
        <v>16808</v>
      </c>
      <c r="C466" s="23">
        <v>15121</v>
      </c>
      <c r="D466" s="66" t="s">
        <v>661</v>
      </c>
      <c r="E466" s="67" t="s">
        <v>634</v>
      </c>
      <c r="F466" s="69">
        <v>1832</v>
      </c>
      <c r="G466" s="69">
        <v>6130</v>
      </c>
      <c r="H466" s="69">
        <v>210</v>
      </c>
      <c r="I466" s="69">
        <v>672</v>
      </c>
      <c r="J466" s="69">
        <v>106</v>
      </c>
      <c r="K466" s="69">
        <v>2215</v>
      </c>
      <c r="L466" s="69">
        <v>85</v>
      </c>
      <c r="M466" s="69">
        <v>1495</v>
      </c>
      <c r="N466" s="69">
        <v>0</v>
      </c>
      <c r="O466" s="69">
        <v>0</v>
      </c>
      <c r="P466" s="21">
        <f t="shared" si="8"/>
        <v>2233</v>
      </c>
      <c r="Q466" s="26">
        <f t="shared" si="8"/>
        <v>10512</v>
      </c>
      <c r="R466" s="35">
        <v>0</v>
      </c>
      <c r="S466" s="35">
        <v>0</v>
      </c>
      <c r="T466" s="65">
        <v>3.2590051457975986</v>
      </c>
      <c r="U466" s="64" t="s">
        <v>106</v>
      </c>
      <c r="V466" s="37" t="s">
        <v>586</v>
      </c>
      <c r="W466" s="65">
        <v>6.8610634648370503</v>
      </c>
      <c r="X466" s="61">
        <v>6.8610634648370503</v>
      </c>
      <c r="Y466" s="20"/>
    </row>
    <row r="467" spans="1:25" ht="30" customHeight="1">
      <c r="A467" s="21">
        <v>458</v>
      </c>
      <c r="B467" s="62">
        <v>16811</v>
      </c>
      <c r="C467" s="23">
        <v>15121</v>
      </c>
      <c r="D467" s="66" t="s">
        <v>662</v>
      </c>
      <c r="E467" s="67" t="s">
        <v>634</v>
      </c>
      <c r="F467" s="69">
        <v>0</v>
      </c>
      <c r="G467" s="69">
        <v>0</v>
      </c>
      <c r="H467" s="69">
        <v>0</v>
      </c>
      <c r="I467" s="69">
        <v>0</v>
      </c>
      <c r="J467" s="69">
        <v>0</v>
      </c>
      <c r="K467" s="69">
        <v>0</v>
      </c>
      <c r="L467" s="69">
        <v>0</v>
      </c>
      <c r="M467" s="69">
        <v>0</v>
      </c>
      <c r="N467" s="69">
        <v>1</v>
      </c>
      <c r="O467" s="69">
        <v>450</v>
      </c>
      <c r="P467" s="21">
        <f t="shared" si="8"/>
        <v>1</v>
      </c>
      <c r="Q467" s="26">
        <f t="shared" si="8"/>
        <v>450</v>
      </c>
      <c r="R467" s="35">
        <v>0</v>
      </c>
      <c r="S467" s="35">
        <v>0</v>
      </c>
      <c r="T467" s="65">
        <v>8.5763293310463132E-2</v>
      </c>
      <c r="U467" s="64" t="s">
        <v>255</v>
      </c>
      <c r="V467" s="37" t="s">
        <v>586</v>
      </c>
      <c r="W467" s="65">
        <v>3.4305317324185252</v>
      </c>
      <c r="X467" s="61">
        <v>3.4305317324185252</v>
      </c>
      <c r="Y467" s="20"/>
    </row>
    <row r="468" spans="1:25" ht="30" customHeight="1">
      <c r="A468" s="21">
        <v>459</v>
      </c>
      <c r="B468" s="62">
        <v>16812</v>
      </c>
      <c r="C468" s="23">
        <v>15132</v>
      </c>
      <c r="D468" s="66" t="s">
        <v>663</v>
      </c>
      <c r="E468" s="67" t="s">
        <v>607</v>
      </c>
      <c r="F468" s="35">
        <v>518</v>
      </c>
      <c r="G468" s="35">
        <v>1210</v>
      </c>
      <c r="H468" s="35">
        <v>182</v>
      </c>
      <c r="I468" s="35">
        <v>319</v>
      </c>
      <c r="J468" s="35">
        <v>89</v>
      </c>
      <c r="K468" s="35">
        <v>5675</v>
      </c>
      <c r="L468" s="35">
        <v>15</v>
      </c>
      <c r="M468" s="35">
        <v>235</v>
      </c>
      <c r="N468" s="35">
        <v>8</v>
      </c>
      <c r="O468" s="35">
        <f>N468*14</f>
        <v>112</v>
      </c>
      <c r="P468" s="21">
        <f t="shared" si="8"/>
        <v>812</v>
      </c>
      <c r="Q468" s="26">
        <f t="shared" si="8"/>
        <v>7551</v>
      </c>
      <c r="R468" s="35">
        <v>0</v>
      </c>
      <c r="S468" s="35">
        <v>0</v>
      </c>
      <c r="T468" s="65">
        <v>6.5180102915951972</v>
      </c>
      <c r="U468" s="64" t="s">
        <v>106</v>
      </c>
      <c r="V468" s="37" t="s">
        <v>586</v>
      </c>
      <c r="W468" s="65">
        <v>6.8610634648370503</v>
      </c>
      <c r="X468" s="61">
        <v>6.8610634648370503</v>
      </c>
      <c r="Y468" s="20"/>
    </row>
    <row r="469" spans="1:25" ht="30" customHeight="1">
      <c r="A469" s="21">
        <v>460</v>
      </c>
      <c r="B469" s="62">
        <v>16813</v>
      </c>
      <c r="C469" s="23">
        <v>15125</v>
      </c>
      <c r="D469" s="66" t="s">
        <v>104</v>
      </c>
      <c r="E469" s="67" t="s">
        <v>664</v>
      </c>
      <c r="F469" s="64">
        <v>2367</v>
      </c>
      <c r="G469" s="64">
        <v>7512</v>
      </c>
      <c r="H469" s="64">
        <v>222</v>
      </c>
      <c r="I469" s="64">
        <v>697</v>
      </c>
      <c r="J469" s="64">
        <v>96</v>
      </c>
      <c r="K469" s="64">
        <v>1423</v>
      </c>
      <c r="L469" s="64">
        <v>216</v>
      </c>
      <c r="M469" s="64">
        <v>3740</v>
      </c>
      <c r="N469" s="64">
        <v>3</v>
      </c>
      <c r="O469" s="64">
        <v>19</v>
      </c>
      <c r="P469" s="21">
        <f t="shared" si="8"/>
        <v>2904</v>
      </c>
      <c r="Q469" s="26">
        <f t="shared" si="8"/>
        <v>13391</v>
      </c>
      <c r="R469" s="35">
        <v>0</v>
      </c>
      <c r="S469" s="35">
        <v>0</v>
      </c>
      <c r="T469" s="65">
        <v>6.5180102915951972</v>
      </c>
      <c r="U469" s="64" t="s">
        <v>106</v>
      </c>
      <c r="V469" s="37" t="s">
        <v>586</v>
      </c>
      <c r="W469" s="65">
        <v>6.8610634648370503</v>
      </c>
      <c r="X469" s="61">
        <v>6.8610634648370503</v>
      </c>
      <c r="Y469" s="20"/>
    </row>
    <row r="470" spans="1:25" ht="30" customHeight="1">
      <c r="A470" s="21">
        <v>461</v>
      </c>
      <c r="B470" s="62">
        <v>16817</v>
      </c>
      <c r="C470" s="23">
        <v>15132</v>
      </c>
      <c r="D470" s="66" t="s">
        <v>665</v>
      </c>
      <c r="E470" s="67" t="s">
        <v>607</v>
      </c>
      <c r="F470" s="35">
        <v>6638</v>
      </c>
      <c r="G470" s="35">
        <v>14669</v>
      </c>
      <c r="H470" s="35">
        <v>781</v>
      </c>
      <c r="I470" s="35">
        <v>1384</v>
      </c>
      <c r="J470" s="35">
        <v>188</v>
      </c>
      <c r="K470" s="35">
        <v>3314</v>
      </c>
      <c r="L470" s="35">
        <v>4</v>
      </c>
      <c r="M470" s="35">
        <v>82</v>
      </c>
      <c r="N470" s="35">
        <v>3</v>
      </c>
      <c r="O470" s="35">
        <v>65</v>
      </c>
      <c r="P470" s="21">
        <f t="shared" si="8"/>
        <v>7614</v>
      </c>
      <c r="Q470" s="26">
        <f t="shared" si="8"/>
        <v>19514</v>
      </c>
      <c r="R470" s="35">
        <v>0</v>
      </c>
      <c r="S470" s="35">
        <v>0</v>
      </c>
      <c r="T470" s="65">
        <v>5.1457975986277873</v>
      </c>
      <c r="U470" s="64" t="s">
        <v>106</v>
      </c>
      <c r="V470" s="37" t="s">
        <v>586</v>
      </c>
      <c r="W470" s="65">
        <v>6.8610634648370503</v>
      </c>
      <c r="X470" s="61">
        <v>6.8610634648370503</v>
      </c>
      <c r="Y470" s="20"/>
    </row>
    <row r="471" spans="1:25" ht="30" customHeight="1">
      <c r="A471" s="21">
        <v>462</v>
      </c>
      <c r="B471" s="62">
        <v>16825</v>
      </c>
      <c r="C471" s="23">
        <v>15121</v>
      </c>
      <c r="D471" s="66" t="s">
        <v>180</v>
      </c>
      <c r="E471" s="67" t="s">
        <v>634</v>
      </c>
      <c r="F471" s="69">
        <v>3</v>
      </c>
      <c r="G471" s="69">
        <v>1300</v>
      </c>
      <c r="H471" s="69">
        <v>0</v>
      </c>
      <c r="I471" s="69">
        <v>0</v>
      </c>
      <c r="J471" s="69">
        <v>0</v>
      </c>
      <c r="K471" s="69">
        <v>0</v>
      </c>
      <c r="L471" s="69">
        <v>0</v>
      </c>
      <c r="M471" s="69">
        <v>0</v>
      </c>
      <c r="N471" s="69">
        <v>1</v>
      </c>
      <c r="O471" s="69">
        <v>16</v>
      </c>
      <c r="P471" s="21">
        <f t="shared" si="8"/>
        <v>4</v>
      </c>
      <c r="Q471" s="26">
        <f t="shared" si="8"/>
        <v>1316</v>
      </c>
      <c r="R471" s="35">
        <v>0</v>
      </c>
      <c r="S471" s="35">
        <v>0</v>
      </c>
      <c r="T471" s="65">
        <v>8.5763293310463132E-2</v>
      </c>
      <c r="U471" s="64" t="s">
        <v>255</v>
      </c>
      <c r="V471" s="37" t="s">
        <v>586</v>
      </c>
      <c r="W471" s="65">
        <v>3.4305317324185252</v>
      </c>
      <c r="X471" s="61">
        <v>3.4305317324185252</v>
      </c>
      <c r="Y471" s="20"/>
    </row>
    <row r="472" spans="1:25" ht="30" customHeight="1">
      <c r="A472" s="21">
        <v>463</v>
      </c>
      <c r="B472" s="62">
        <v>16826</v>
      </c>
      <c r="C472" s="23">
        <v>15125</v>
      </c>
      <c r="D472" s="66" t="s">
        <v>666</v>
      </c>
      <c r="E472" s="67" t="s">
        <v>664</v>
      </c>
      <c r="F472" s="64">
        <v>324</v>
      </c>
      <c r="G472" s="64">
        <v>613</v>
      </c>
      <c r="H472" s="64">
        <v>11</v>
      </c>
      <c r="I472" s="64">
        <v>161</v>
      </c>
      <c r="J472" s="64">
        <v>0</v>
      </c>
      <c r="K472" s="64">
        <v>0</v>
      </c>
      <c r="L472" s="64">
        <v>1</v>
      </c>
      <c r="M472" s="64">
        <v>17</v>
      </c>
      <c r="N472" s="64">
        <v>0</v>
      </c>
      <c r="O472" s="64">
        <v>0</v>
      </c>
      <c r="P472" s="21">
        <f t="shared" si="8"/>
        <v>336</v>
      </c>
      <c r="Q472" s="26">
        <f t="shared" si="8"/>
        <v>791</v>
      </c>
      <c r="R472" s="35">
        <v>0</v>
      </c>
      <c r="S472" s="35">
        <v>0</v>
      </c>
      <c r="T472" s="65">
        <v>3.0874785591766725</v>
      </c>
      <c r="U472" s="64" t="s">
        <v>106</v>
      </c>
      <c r="V472" s="37" t="s">
        <v>586</v>
      </c>
      <c r="W472" s="65">
        <v>6.8610634648370503</v>
      </c>
      <c r="X472" s="61">
        <v>6.8610634648370503</v>
      </c>
      <c r="Y472" s="20"/>
    </row>
    <row r="473" spans="1:25" ht="30" customHeight="1">
      <c r="A473" s="21">
        <v>464</v>
      </c>
      <c r="B473" s="62">
        <v>22020</v>
      </c>
      <c r="C473" s="23">
        <v>15125</v>
      </c>
      <c r="D473" s="66" t="s">
        <v>667</v>
      </c>
      <c r="E473" s="67" t="s">
        <v>664</v>
      </c>
      <c r="F473" s="64">
        <v>1</v>
      </c>
      <c r="G473" s="64">
        <v>135</v>
      </c>
      <c r="H473" s="64">
        <v>0</v>
      </c>
      <c r="I473" s="64">
        <v>0</v>
      </c>
      <c r="J473" s="64">
        <v>0</v>
      </c>
      <c r="K473" s="64">
        <v>0</v>
      </c>
      <c r="L473" s="64">
        <v>0</v>
      </c>
      <c r="M473" s="64">
        <v>0</v>
      </c>
      <c r="N473" s="64">
        <v>0</v>
      </c>
      <c r="O473" s="64">
        <v>0</v>
      </c>
      <c r="P473" s="21">
        <f t="shared" si="8"/>
        <v>1</v>
      </c>
      <c r="Q473" s="26">
        <f t="shared" si="8"/>
        <v>135</v>
      </c>
      <c r="R473" s="35">
        <v>0</v>
      </c>
      <c r="S473" s="35">
        <v>0</v>
      </c>
      <c r="T473" s="65">
        <v>0.25728987993138935</v>
      </c>
      <c r="U473" s="64" t="s">
        <v>255</v>
      </c>
      <c r="V473" s="37" t="s">
        <v>586</v>
      </c>
      <c r="W473" s="65">
        <v>3.4305317324185252</v>
      </c>
      <c r="X473" s="61">
        <v>3.4305317324185252</v>
      </c>
      <c r="Y473" s="20"/>
    </row>
    <row r="474" spans="1:25" ht="30" customHeight="1">
      <c r="A474" s="21">
        <v>465</v>
      </c>
      <c r="B474" s="62">
        <v>76302</v>
      </c>
      <c r="C474" s="23">
        <v>15121</v>
      </c>
      <c r="D474" s="66" t="s">
        <v>668</v>
      </c>
      <c r="E474" s="67" t="s">
        <v>634</v>
      </c>
      <c r="F474" s="69">
        <v>4223</v>
      </c>
      <c r="G474" s="69">
        <v>7850</v>
      </c>
      <c r="H474" s="69">
        <v>572</v>
      </c>
      <c r="I474" s="69">
        <v>880</v>
      </c>
      <c r="J474" s="69">
        <v>37</v>
      </c>
      <c r="K474" s="69">
        <v>290</v>
      </c>
      <c r="L474" s="69">
        <v>1</v>
      </c>
      <c r="M474" s="69">
        <v>17</v>
      </c>
      <c r="N474" s="69">
        <v>2</v>
      </c>
      <c r="O474" s="69">
        <v>18</v>
      </c>
      <c r="P474" s="21">
        <f t="shared" si="8"/>
        <v>4835</v>
      </c>
      <c r="Q474" s="26">
        <f t="shared" si="8"/>
        <v>9055</v>
      </c>
      <c r="R474" s="35">
        <v>0</v>
      </c>
      <c r="S474" s="35">
        <v>0</v>
      </c>
      <c r="T474" s="65">
        <v>3.6020583190394513</v>
      </c>
      <c r="U474" s="64" t="s">
        <v>106</v>
      </c>
      <c r="V474" s="37" t="s">
        <v>586</v>
      </c>
      <c r="W474" s="65">
        <v>6.8610634648370503</v>
      </c>
      <c r="X474" s="61">
        <v>6.8610634648370503</v>
      </c>
      <c r="Y474" s="20"/>
    </row>
    <row r="475" spans="1:25" ht="30" customHeight="1">
      <c r="A475" s="21">
        <v>466</v>
      </c>
      <c r="B475" s="62">
        <v>76308</v>
      </c>
      <c r="C475" s="23">
        <v>15193</v>
      </c>
      <c r="D475" s="66" t="s">
        <v>669</v>
      </c>
      <c r="E475" s="70" t="s">
        <v>669</v>
      </c>
      <c r="F475" s="35">
        <v>4720</v>
      </c>
      <c r="G475" s="35">
        <v>5157</v>
      </c>
      <c r="H475" s="35">
        <v>604</v>
      </c>
      <c r="I475" s="35">
        <v>1087</v>
      </c>
      <c r="J475" s="35">
        <v>825</v>
      </c>
      <c r="K475" s="35">
        <v>6449</v>
      </c>
      <c r="L475" s="35">
        <v>1</v>
      </c>
      <c r="M475" s="35">
        <v>16</v>
      </c>
      <c r="N475" s="35">
        <v>5</v>
      </c>
      <c r="O475" s="35">
        <v>73</v>
      </c>
      <c r="P475" s="21">
        <f t="shared" si="8"/>
        <v>6155</v>
      </c>
      <c r="Q475" s="26">
        <f t="shared" si="8"/>
        <v>12782</v>
      </c>
      <c r="R475" s="35">
        <v>0</v>
      </c>
      <c r="S475" s="35">
        <v>0</v>
      </c>
      <c r="T475" s="65">
        <v>3.945111492281304</v>
      </c>
      <c r="U475" s="64" t="s">
        <v>106</v>
      </c>
      <c r="V475" s="37" t="s">
        <v>586</v>
      </c>
      <c r="W475" s="65">
        <v>6.8610634648370503</v>
      </c>
      <c r="X475" s="61">
        <v>6.8610634648370503</v>
      </c>
      <c r="Y475" s="20"/>
    </row>
    <row r="476" spans="1:25" ht="30" customHeight="1">
      <c r="A476" s="21">
        <v>467</v>
      </c>
      <c r="B476" s="62">
        <v>37401</v>
      </c>
      <c r="C476" s="23">
        <v>15161</v>
      </c>
      <c r="D476" s="66" t="s">
        <v>670</v>
      </c>
      <c r="E476" s="67" t="s">
        <v>595</v>
      </c>
      <c r="F476" s="64">
        <v>5558</v>
      </c>
      <c r="G476" s="64">
        <v>8181</v>
      </c>
      <c r="H476" s="64">
        <v>309</v>
      </c>
      <c r="I476" s="64">
        <v>813</v>
      </c>
      <c r="J476" s="64">
        <v>26</v>
      </c>
      <c r="K476" s="64">
        <v>190</v>
      </c>
      <c r="L476" s="64">
        <v>155</v>
      </c>
      <c r="M476" s="64">
        <v>2680</v>
      </c>
      <c r="N476" s="64">
        <v>3</v>
      </c>
      <c r="O476" s="64">
        <v>15</v>
      </c>
      <c r="P476" s="21">
        <f t="shared" si="8"/>
        <v>6051</v>
      </c>
      <c r="Q476" s="26">
        <f t="shared" si="8"/>
        <v>11879</v>
      </c>
      <c r="R476" s="35">
        <v>0</v>
      </c>
      <c r="S476" s="35">
        <v>0</v>
      </c>
      <c r="T476" s="65">
        <v>5.1457975986277873</v>
      </c>
      <c r="U476" s="64" t="s">
        <v>106</v>
      </c>
      <c r="V476" s="37" t="s">
        <v>586</v>
      </c>
      <c r="W476" s="65">
        <v>6.8610634648370503</v>
      </c>
      <c r="X476" s="61">
        <v>6.8610634648370503</v>
      </c>
      <c r="Y476" s="20"/>
    </row>
    <row r="477" spans="1:25" ht="30" customHeight="1">
      <c r="A477" s="21">
        <v>468</v>
      </c>
      <c r="B477" s="62">
        <v>37403</v>
      </c>
      <c r="C477" s="23">
        <v>15162</v>
      </c>
      <c r="D477" s="66" t="s">
        <v>343</v>
      </c>
      <c r="E477" s="67" t="s">
        <v>642</v>
      </c>
      <c r="F477" s="64">
        <v>7262</v>
      </c>
      <c r="G477" s="64">
        <v>11155</v>
      </c>
      <c r="H477" s="64">
        <v>339</v>
      </c>
      <c r="I477" s="64">
        <v>673</v>
      </c>
      <c r="J477" s="64">
        <v>66</v>
      </c>
      <c r="K477" s="64">
        <v>590</v>
      </c>
      <c r="L477" s="64">
        <v>278</v>
      </c>
      <c r="M477" s="64">
        <v>4810</v>
      </c>
      <c r="N477" s="64">
        <v>5</v>
      </c>
      <c r="O477" s="64">
        <v>25</v>
      </c>
      <c r="P477" s="21">
        <f t="shared" si="8"/>
        <v>7950</v>
      </c>
      <c r="Q477" s="26">
        <f t="shared" si="8"/>
        <v>17253</v>
      </c>
      <c r="R477" s="35">
        <v>0</v>
      </c>
      <c r="S477" s="35">
        <v>0</v>
      </c>
      <c r="T477" s="65">
        <v>6.0034305317324188</v>
      </c>
      <c r="U477" s="64" t="s">
        <v>106</v>
      </c>
      <c r="V477" s="37" t="s">
        <v>586</v>
      </c>
      <c r="W477" s="65">
        <v>6.8610634648370503</v>
      </c>
      <c r="X477" s="61">
        <v>6.8610634648370503</v>
      </c>
      <c r="Y477" s="20"/>
    </row>
    <row r="478" spans="1:25" ht="30" customHeight="1">
      <c r="A478" s="21">
        <v>469</v>
      </c>
      <c r="B478" s="62">
        <v>37404</v>
      </c>
      <c r="C478" s="23">
        <v>15162</v>
      </c>
      <c r="D478" s="66" t="s">
        <v>671</v>
      </c>
      <c r="E478" s="67" t="s">
        <v>642</v>
      </c>
      <c r="F478" s="64">
        <v>0</v>
      </c>
      <c r="G478" s="64">
        <v>0</v>
      </c>
      <c r="H478" s="64">
        <v>0</v>
      </c>
      <c r="I478" s="64">
        <v>0</v>
      </c>
      <c r="J478" s="64">
        <v>0</v>
      </c>
      <c r="K478" s="64">
        <v>0</v>
      </c>
      <c r="L478" s="64">
        <v>0</v>
      </c>
      <c r="M478" s="64">
        <v>0</v>
      </c>
      <c r="N478" s="64">
        <v>1</v>
      </c>
      <c r="O478" s="64">
        <v>200</v>
      </c>
      <c r="P478" s="21">
        <f t="shared" si="8"/>
        <v>1</v>
      </c>
      <c r="Q478" s="26">
        <f t="shared" si="8"/>
        <v>200</v>
      </c>
      <c r="R478" s="35">
        <v>0</v>
      </c>
      <c r="S478" s="35">
        <v>0</v>
      </c>
      <c r="T478" s="65">
        <v>0.17152658662092626</v>
      </c>
      <c r="U478" s="64" t="s">
        <v>106</v>
      </c>
      <c r="V478" s="37" t="s">
        <v>586</v>
      </c>
      <c r="W478" s="65">
        <v>6.8610634648370503</v>
      </c>
      <c r="X478" s="61">
        <v>6.8610634648370503</v>
      </c>
      <c r="Y478" s="20"/>
    </row>
    <row r="479" spans="1:25" ht="30" customHeight="1">
      <c r="A479" s="21">
        <v>470</v>
      </c>
      <c r="B479" s="62">
        <v>37405</v>
      </c>
      <c r="C479" s="23">
        <v>15162</v>
      </c>
      <c r="D479" s="66" t="s">
        <v>672</v>
      </c>
      <c r="E479" s="67" t="s">
        <v>642</v>
      </c>
      <c r="F479" s="64">
        <v>6249</v>
      </c>
      <c r="G479" s="64">
        <v>8664</v>
      </c>
      <c r="H479" s="64">
        <v>489</v>
      </c>
      <c r="I479" s="64">
        <v>913</v>
      </c>
      <c r="J479" s="64">
        <v>52</v>
      </c>
      <c r="K479" s="64">
        <v>493</v>
      </c>
      <c r="L479" s="64">
        <v>125</v>
      </c>
      <c r="M479" s="64">
        <v>2160</v>
      </c>
      <c r="N479" s="64">
        <v>1</v>
      </c>
      <c r="O479" s="64">
        <v>4</v>
      </c>
      <c r="P479" s="21">
        <f t="shared" si="8"/>
        <v>6916</v>
      </c>
      <c r="Q479" s="26">
        <f t="shared" si="8"/>
        <v>12234</v>
      </c>
      <c r="R479" s="35">
        <v>0</v>
      </c>
      <c r="S479" s="35">
        <v>0</v>
      </c>
      <c r="T479" s="65">
        <v>5.4888507718696404</v>
      </c>
      <c r="U479" s="64" t="s">
        <v>106</v>
      </c>
      <c r="V479" s="37" t="s">
        <v>586</v>
      </c>
      <c r="W479" s="65">
        <v>6.8610634648370503</v>
      </c>
      <c r="X479" s="61">
        <v>6.8610634648370503</v>
      </c>
      <c r="Y479" s="20"/>
    </row>
    <row r="480" spans="1:25" ht="30" customHeight="1">
      <c r="A480" s="21">
        <v>471</v>
      </c>
      <c r="B480" s="62">
        <v>37407</v>
      </c>
      <c r="C480" s="23">
        <v>15162</v>
      </c>
      <c r="D480" s="66" t="s">
        <v>673</v>
      </c>
      <c r="E480" s="67" t="s">
        <v>642</v>
      </c>
      <c r="F480" s="64">
        <v>11399</v>
      </c>
      <c r="G480" s="64">
        <v>21284</v>
      </c>
      <c r="H480" s="64">
        <v>962</v>
      </c>
      <c r="I480" s="64">
        <v>1612</v>
      </c>
      <c r="J480" s="64">
        <v>123</v>
      </c>
      <c r="K480" s="64">
        <v>983</v>
      </c>
      <c r="L480" s="64">
        <v>217</v>
      </c>
      <c r="M480" s="64">
        <v>3754</v>
      </c>
      <c r="N480" s="64">
        <v>3</v>
      </c>
      <c r="O480" s="64">
        <v>12</v>
      </c>
      <c r="P480" s="21">
        <f t="shared" si="8"/>
        <v>12704</v>
      </c>
      <c r="Q480" s="26">
        <f t="shared" si="8"/>
        <v>27645</v>
      </c>
      <c r="R480" s="35">
        <v>0</v>
      </c>
      <c r="S480" s="35">
        <v>0</v>
      </c>
      <c r="T480" s="65">
        <v>5.8319039451114927</v>
      </c>
      <c r="U480" s="64" t="s">
        <v>106</v>
      </c>
      <c r="V480" s="37" t="s">
        <v>586</v>
      </c>
      <c r="W480" s="65">
        <v>6.8610634648370503</v>
      </c>
      <c r="X480" s="61">
        <v>6.8610634648370503</v>
      </c>
      <c r="Y480" s="20"/>
    </row>
    <row r="481" spans="1:25" ht="30" customHeight="1">
      <c r="A481" s="21">
        <v>472</v>
      </c>
      <c r="B481" s="62">
        <v>37408</v>
      </c>
      <c r="C481" s="23">
        <v>15162</v>
      </c>
      <c r="D481" s="66" t="s">
        <v>674</v>
      </c>
      <c r="E481" s="67" t="s">
        <v>642</v>
      </c>
      <c r="F481" s="64">
        <v>4959</v>
      </c>
      <c r="G481" s="64">
        <v>7020</v>
      </c>
      <c r="H481" s="64">
        <v>266</v>
      </c>
      <c r="I481" s="64">
        <v>497</v>
      </c>
      <c r="J481" s="64">
        <v>38</v>
      </c>
      <c r="K481" s="64">
        <v>345</v>
      </c>
      <c r="L481" s="64">
        <v>180</v>
      </c>
      <c r="M481" s="64">
        <v>3115</v>
      </c>
      <c r="N481" s="64">
        <v>0</v>
      </c>
      <c r="O481" s="64">
        <v>0</v>
      </c>
      <c r="P481" s="21">
        <f t="shared" si="8"/>
        <v>5443</v>
      </c>
      <c r="Q481" s="26">
        <f t="shared" si="8"/>
        <v>10977</v>
      </c>
      <c r="R481" s="35">
        <v>0</v>
      </c>
      <c r="S481" s="35">
        <v>0</v>
      </c>
      <c r="T481" s="65">
        <v>5.1457975986277873</v>
      </c>
      <c r="U481" s="64" t="s">
        <v>106</v>
      </c>
      <c r="V481" s="37" t="s">
        <v>586</v>
      </c>
      <c r="W481" s="65">
        <v>6.8610634648370503</v>
      </c>
      <c r="X481" s="61">
        <v>6.8610634648370503</v>
      </c>
      <c r="Y481" s="20"/>
    </row>
    <row r="482" spans="1:25" ht="30" customHeight="1">
      <c r="A482" s="21">
        <v>473</v>
      </c>
      <c r="B482" s="62">
        <v>37409</v>
      </c>
      <c r="C482" s="23">
        <v>15162</v>
      </c>
      <c r="D482" s="66" t="s">
        <v>675</v>
      </c>
      <c r="E482" s="67" t="s">
        <v>642</v>
      </c>
      <c r="F482" s="64">
        <v>5328</v>
      </c>
      <c r="G482" s="64">
        <v>7750</v>
      </c>
      <c r="H482" s="64">
        <v>321</v>
      </c>
      <c r="I482" s="64">
        <v>713</v>
      </c>
      <c r="J482" s="64">
        <v>43</v>
      </c>
      <c r="K482" s="64">
        <v>478</v>
      </c>
      <c r="L482" s="64">
        <v>221</v>
      </c>
      <c r="M482" s="64">
        <v>3820</v>
      </c>
      <c r="N482" s="64">
        <v>1</v>
      </c>
      <c r="O482" s="64">
        <v>5</v>
      </c>
      <c r="P482" s="21">
        <f t="shared" si="8"/>
        <v>5914</v>
      </c>
      <c r="Q482" s="26">
        <f t="shared" si="8"/>
        <v>12766</v>
      </c>
      <c r="R482" s="35">
        <v>0</v>
      </c>
      <c r="S482" s="35">
        <v>0</v>
      </c>
      <c r="T482" s="65">
        <v>4.4596912521440828</v>
      </c>
      <c r="U482" s="64" t="s">
        <v>106</v>
      </c>
      <c r="V482" s="37" t="s">
        <v>586</v>
      </c>
      <c r="W482" s="65">
        <v>6.8610634648370503</v>
      </c>
      <c r="X482" s="61">
        <v>6.8610634648370503</v>
      </c>
      <c r="Y482" s="20"/>
    </row>
    <row r="483" spans="1:25" ht="30" customHeight="1">
      <c r="A483" s="21">
        <v>474</v>
      </c>
      <c r="B483" s="62">
        <v>37410</v>
      </c>
      <c r="C483" s="23">
        <v>15161</v>
      </c>
      <c r="D483" s="66" t="s">
        <v>676</v>
      </c>
      <c r="E483" s="67" t="s">
        <v>595</v>
      </c>
      <c r="F483" s="64">
        <v>3732</v>
      </c>
      <c r="G483" s="64">
        <v>5769</v>
      </c>
      <c r="H483" s="64">
        <v>368</v>
      </c>
      <c r="I483" s="64">
        <v>735</v>
      </c>
      <c r="J483" s="64">
        <v>24</v>
      </c>
      <c r="K483" s="64">
        <v>245</v>
      </c>
      <c r="L483" s="64">
        <v>139</v>
      </c>
      <c r="M483" s="64">
        <v>2401</v>
      </c>
      <c r="N483" s="64">
        <v>1</v>
      </c>
      <c r="O483" s="64">
        <v>4</v>
      </c>
      <c r="P483" s="21">
        <f t="shared" si="8"/>
        <v>4264</v>
      </c>
      <c r="Q483" s="26">
        <f t="shared" si="8"/>
        <v>9154</v>
      </c>
      <c r="R483" s="35">
        <v>0</v>
      </c>
      <c r="S483" s="35">
        <v>0</v>
      </c>
      <c r="T483" s="65">
        <v>5.1457975986277873</v>
      </c>
      <c r="U483" s="64" t="s">
        <v>106</v>
      </c>
      <c r="V483" s="37" t="s">
        <v>586</v>
      </c>
      <c r="W483" s="65">
        <v>6.8610634648370503</v>
      </c>
      <c r="X483" s="61">
        <v>6.8610634648370503</v>
      </c>
      <c r="Y483" s="20"/>
    </row>
    <row r="484" spans="1:25" ht="30" customHeight="1">
      <c r="A484" s="21">
        <v>475</v>
      </c>
      <c r="B484" s="62">
        <v>22001</v>
      </c>
      <c r="C484" s="23">
        <v>15191</v>
      </c>
      <c r="D484" s="66" t="s">
        <v>677</v>
      </c>
      <c r="E484" s="67" t="s">
        <v>678</v>
      </c>
      <c r="F484" s="64">
        <v>6052</v>
      </c>
      <c r="G484" s="64">
        <v>14709</v>
      </c>
      <c r="H484" s="64">
        <v>781</v>
      </c>
      <c r="I484" s="64">
        <v>3423</v>
      </c>
      <c r="J484" s="64">
        <v>138</v>
      </c>
      <c r="K484" s="64">
        <v>1148</v>
      </c>
      <c r="L484" s="64">
        <v>45</v>
      </c>
      <c r="M484" s="64">
        <v>780</v>
      </c>
      <c r="N484" s="64">
        <v>2</v>
      </c>
      <c r="O484" s="64">
        <v>6</v>
      </c>
      <c r="P484" s="21">
        <f t="shared" si="8"/>
        <v>7018</v>
      </c>
      <c r="Q484" s="26">
        <f t="shared" si="8"/>
        <v>20066</v>
      </c>
      <c r="R484" s="35">
        <v>0</v>
      </c>
      <c r="S484" s="35">
        <v>0</v>
      </c>
      <c r="T484" s="65">
        <v>5.6603773584905666</v>
      </c>
      <c r="U484" s="64" t="s">
        <v>106</v>
      </c>
      <c r="V484" s="37" t="s">
        <v>586</v>
      </c>
      <c r="W484" s="65">
        <v>6.8610634648370503</v>
      </c>
      <c r="X484" s="61">
        <v>6.8610634648370503</v>
      </c>
      <c r="Y484" s="20"/>
    </row>
    <row r="485" spans="1:25" ht="30" customHeight="1">
      <c r="A485" s="21">
        <v>476</v>
      </c>
      <c r="B485" s="62">
        <v>22008</v>
      </c>
      <c r="C485" s="23">
        <v>15194</v>
      </c>
      <c r="D485" s="66" t="s">
        <v>679</v>
      </c>
      <c r="E485" s="67" t="s">
        <v>660</v>
      </c>
      <c r="F485" s="64">
        <v>3572</v>
      </c>
      <c r="G485" s="64">
        <v>3898</v>
      </c>
      <c r="H485" s="64">
        <v>1155</v>
      </c>
      <c r="I485" s="64">
        <v>1890</v>
      </c>
      <c r="J485" s="64">
        <v>779</v>
      </c>
      <c r="K485" s="64">
        <v>6793</v>
      </c>
      <c r="L485" s="64">
        <v>0</v>
      </c>
      <c r="M485" s="64">
        <v>0</v>
      </c>
      <c r="N485" s="64">
        <v>2</v>
      </c>
      <c r="O485" s="64">
        <v>6</v>
      </c>
      <c r="P485" s="21">
        <f t="shared" si="8"/>
        <v>5508</v>
      </c>
      <c r="Q485" s="26">
        <f t="shared" si="8"/>
        <v>12587</v>
      </c>
      <c r="R485" s="35">
        <v>0</v>
      </c>
      <c r="S485" s="35">
        <v>0</v>
      </c>
      <c r="T485" s="65">
        <v>5.6603773584905666</v>
      </c>
      <c r="U485" s="64" t="s">
        <v>106</v>
      </c>
      <c r="V485" s="37" t="s">
        <v>586</v>
      </c>
      <c r="W485" s="65">
        <v>6.8610634648370503</v>
      </c>
      <c r="X485" s="61">
        <v>6.8610634648370503</v>
      </c>
      <c r="Y485" s="20"/>
    </row>
    <row r="486" spans="1:25" ht="30" customHeight="1">
      <c r="A486" s="21">
        <v>477</v>
      </c>
      <c r="B486" s="62">
        <v>22009</v>
      </c>
      <c r="C486" s="23">
        <v>15191</v>
      </c>
      <c r="D486" s="66" t="s">
        <v>680</v>
      </c>
      <c r="E486" s="67" t="s">
        <v>678</v>
      </c>
      <c r="F486" s="64">
        <v>7916</v>
      </c>
      <c r="G486" s="64">
        <v>15607</v>
      </c>
      <c r="H486" s="64">
        <v>423</v>
      </c>
      <c r="I486" s="64">
        <v>812</v>
      </c>
      <c r="J486" s="64">
        <v>136</v>
      </c>
      <c r="K486" s="64">
        <v>1170</v>
      </c>
      <c r="L486" s="64">
        <v>195</v>
      </c>
      <c r="M486" s="64">
        <v>3375</v>
      </c>
      <c r="N486" s="64">
        <v>5</v>
      </c>
      <c r="O486" s="64">
        <v>8</v>
      </c>
      <c r="P486" s="21">
        <f t="shared" si="8"/>
        <v>8675</v>
      </c>
      <c r="Q486" s="26">
        <f t="shared" si="8"/>
        <v>20972</v>
      </c>
      <c r="R486" s="35">
        <v>0</v>
      </c>
      <c r="S486" s="35">
        <v>0</v>
      </c>
      <c r="T486" s="65">
        <v>6.8610634648370503</v>
      </c>
      <c r="U486" s="64" t="s">
        <v>106</v>
      </c>
      <c r="V486" s="37" t="s">
        <v>586</v>
      </c>
      <c r="W486" s="65">
        <v>6.8610634648370503</v>
      </c>
      <c r="X486" s="61">
        <v>6.8610634648370503</v>
      </c>
      <c r="Y486" s="20"/>
    </row>
    <row r="487" spans="1:25" ht="30" customHeight="1">
      <c r="A487" s="21">
        <v>478</v>
      </c>
      <c r="B487" s="62">
        <v>22010</v>
      </c>
      <c r="C487" s="23">
        <v>15191</v>
      </c>
      <c r="D487" s="66" t="s">
        <v>681</v>
      </c>
      <c r="E487" s="67" t="s">
        <v>678</v>
      </c>
      <c r="F487" s="64">
        <v>7998</v>
      </c>
      <c r="G487" s="64">
        <v>18436</v>
      </c>
      <c r="H487" s="64">
        <v>448</v>
      </c>
      <c r="I487" s="64">
        <v>748</v>
      </c>
      <c r="J487" s="64">
        <v>171</v>
      </c>
      <c r="K487" s="64">
        <v>3413</v>
      </c>
      <c r="L487" s="64">
        <v>101</v>
      </c>
      <c r="M487" s="64">
        <v>1740</v>
      </c>
      <c r="N487" s="64">
        <v>5</v>
      </c>
      <c r="O487" s="64">
        <v>9</v>
      </c>
      <c r="P487" s="21">
        <f t="shared" si="8"/>
        <v>8723</v>
      </c>
      <c r="Q487" s="26">
        <f t="shared" si="8"/>
        <v>24346</v>
      </c>
      <c r="R487" s="35">
        <v>0</v>
      </c>
      <c r="S487" s="35">
        <v>0</v>
      </c>
      <c r="T487" s="65">
        <v>6.5180102915951972</v>
      </c>
      <c r="U487" s="64" t="s">
        <v>106</v>
      </c>
      <c r="V487" s="37" t="s">
        <v>586</v>
      </c>
      <c r="W487" s="65">
        <v>6.8610634648370503</v>
      </c>
      <c r="X487" s="61">
        <v>6.8610634648370503</v>
      </c>
      <c r="Y487" s="20"/>
    </row>
    <row r="488" spans="1:25" ht="30" customHeight="1">
      <c r="A488" s="21">
        <v>479</v>
      </c>
      <c r="B488" s="62">
        <v>22013</v>
      </c>
      <c r="C488" s="23">
        <v>15191</v>
      </c>
      <c r="D488" s="66" t="s">
        <v>682</v>
      </c>
      <c r="E488" s="67" t="s">
        <v>678</v>
      </c>
      <c r="F488" s="64">
        <v>0</v>
      </c>
      <c r="G488" s="64">
        <v>0</v>
      </c>
      <c r="H488" s="64">
        <v>1</v>
      </c>
      <c r="I488" s="64">
        <v>1600</v>
      </c>
      <c r="J488" s="64">
        <v>0</v>
      </c>
      <c r="K488" s="64">
        <v>0</v>
      </c>
      <c r="L488" s="64">
        <v>0</v>
      </c>
      <c r="M488" s="64">
        <v>0</v>
      </c>
      <c r="N488" s="64">
        <v>0</v>
      </c>
      <c r="O488" s="64">
        <v>0</v>
      </c>
      <c r="P488" s="21">
        <f t="shared" si="8"/>
        <v>1</v>
      </c>
      <c r="Q488" s="26">
        <f t="shared" si="8"/>
        <v>1600</v>
      </c>
      <c r="R488" s="35">
        <v>0</v>
      </c>
      <c r="S488" s="35">
        <v>0</v>
      </c>
      <c r="T488" s="65">
        <v>0.68610634648370505</v>
      </c>
      <c r="U488" s="64" t="s">
        <v>255</v>
      </c>
      <c r="V488" s="37" t="s">
        <v>586</v>
      </c>
      <c r="W488" s="65">
        <v>3.4305317324185252</v>
      </c>
      <c r="X488" s="61">
        <v>3.4305317324185252</v>
      </c>
      <c r="Y488" s="20"/>
    </row>
    <row r="489" spans="1:25" ht="30" customHeight="1">
      <c r="A489" s="21">
        <v>480</v>
      </c>
      <c r="B489" s="62">
        <v>22022</v>
      </c>
      <c r="C489" s="23">
        <v>15191</v>
      </c>
      <c r="D489" s="66" t="s">
        <v>683</v>
      </c>
      <c r="E489" s="67" t="s">
        <v>678</v>
      </c>
      <c r="F489" s="64">
        <v>79</v>
      </c>
      <c r="G489" s="64">
        <v>269</v>
      </c>
      <c r="H489" s="64">
        <v>0</v>
      </c>
      <c r="I489" s="64">
        <v>0</v>
      </c>
      <c r="J489" s="64">
        <v>2</v>
      </c>
      <c r="K489" s="64">
        <v>78</v>
      </c>
      <c r="L489" s="64">
        <v>0</v>
      </c>
      <c r="M489" s="64">
        <v>0</v>
      </c>
      <c r="N489" s="64">
        <v>3</v>
      </c>
      <c r="O489" s="64">
        <v>0</v>
      </c>
      <c r="P489" s="21">
        <f t="shared" si="8"/>
        <v>84</v>
      </c>
      <c r="Q489" s="26">
        <f t="shared" si="8"/>
        <v>347</v>
      </c>
      <c r="R489" s="35">
        <v>0</v>
      </c>
      <c r="S489" s="35">
        <v>0</v>
      </c>
      <c r="T489" s="65">
        <v>0.34305317324185253</v>
      </c>
      <c r="U489" s="64" t="s">
        <v>255</v>
      </c>
      <c r="V489" s="37" t="s">
        <v>586</v>
      </c>
      <c r="W489" s="65">
        <v>3.4305317324185252</v>
      </c>
      <c r="X489" s="61">
        <v>3.4305317324185252</v>
      </c>
      <c r="Y489" s="20"/>
    </row>
    <row r="490" spans="1:25" ht="30" customHeight="1">
      <c r="A490" s="21">
        <v>481</v>
      </c>
      <c r="B490" s="62">
        <v>104106</v>
      </c>
      <c r="C490" s="23">
        <v>15174</v>
      </c>
      <c r="D490" s="66" t="s">
        <v>684</v>
      </c>
      <c r="E490" s="67" t="s">
        <v>621</v>
      </c>
      <c r="F490" s="64">
        <v>8442</v>
      </c>
      <c r="G490" s="64">
        <v>17648</v>
      </c>
      <c r="H490" s="64">
        <v>479</v>
      </c>
      <c r="I490" s="64">
        <v>1276</v>
      </c>
      <c r="J490" s="64">
        <v>85</v>
      </c>
      <c r="K490" s="64">
        <v>2413</v>
      </c>
      <c r="L490" s="64">
        <v>119</v>
      </c>
      <c r="M490" s="64">
        <v>2160</v>
      </c>
      <c r="N490" s="64">
        <v>6</v>
      </c>
      <c r="O490" s="64">
        <v>93</v>
      </c>
      <c r="P490" s="21">
        <f t="shared" si="8"/>
        <v>9131</v>
      </c>
      <c r="Q490" s="26">
        <f t="shared" si="8"/>
        <v>23590</v>
      </c>
      <c r="R490" s="35">
        <v>0</v>
      </c>
      <c r="S490" s="35">
        <v>0</v>
      </c>
      <c r="T490" s="65">
        <v>6.5180102915951972</v>
      </c>
      <c r="U490" s="64" t="s">
        <v>106</v>
      </c>
      <c r="V490" s="37" t="s">
        <v>586</v>
      </c>
      <c r="W490" s="65">
        <v>6.8610634648370503</v>
      </c>
      <c r="X490" s="61">
        <v>6.8610634648370503</v>
      </c>
      <c r="Y490" s="20"/>
    </row>
    <row r="491" spans="1:25" ht="30" customHeight="1">
      <c r="A491" s="21">
        <v>482</v>
      </c>
      <c r="B491" s="62">
        <v>104111</v>
      </c>
      <c r="C491" s="23">
        <v>15175</v>
      </c>
      <c r="D491" s="66" t="s">
        <v>685</v>
      </c>
      <c r="E491" s="33" t="s">
        <v>621</v>
      </c>
      <c r="F491" s="64">
        <v>186</v>
      </c>
      <c r="G491" s="64">
        <v>520</v>
      </c>
      <c r="H491" s="64">
        <v>9</v>
      </c>
      <c r="I491" s="64">
        <v>25</v>
      </c>
      <c r="J491" s="64">
        <v>0</v>
      </c>
      <c r="K491" s="64">
        <v>0</v>
      </c>
      <c r="L491" s="64">
        <v>0</v>
      </c>
      <c r="M491" s="64">
        <v>0</v>
      </c>
      <c r="N491" s="64">
        <v>0</v>
      </c>
      <c r="O491" s="64">
        <v>0</v>
      </c>
      <c r="P491" s="21">
        <f t="shared" si="8"/>
        <v>195</v>
      </c>
      <c r="Q491" s="26">
        <f t="shared" si="8"/>
        <v>545</v>
      </c>
      <c r="R491" s="35">
        <v>0</v>
      </c>
      <c r="S491" s="35">
        <v>0</v>
      </c>
      <c r="T491" s="65">
        <v>0.34305317324185253</v>
      </c>
      <c r="U491" s="64" t="s">
        <v>106</v>
      </c>
      <c r="V491" s="37" t="s">
        <v>586</v>
      </c>
      <c r="W491" s="65">
        <v>6.8610634648370503</v>
      </c>
      <c r="X491" s="61">
        <v>6.8610634648370503</v>
      </c>
      <c r="Y491" s="20"/>
    </row>
    <row r="492" spans="1:25" ht="30" customHeight="1">
      <c r="A492" s="21">
        <v>483</v>
      </c>
      <c r="B492" s="62">
        <v>104112</v>
      </c>
      <c r="C492" s="23">
        <v>15175</v>
      </c>
      <c r="D492" s="66" t="s">
        <v>686</v>
      </c>
      <c r="E492" s="33" t="s">
        <v>627</v>
      </c>
      <c r="F492" s="64">
        <v>6</v>
      </c>
      <c r="G492" s="64">
        <v>13</v>
      </c>
      <c r="H492" s="64">
        <v>0</v>
      </c>
      <c r="I492" s="64">
        <v>0</v>
      </c>
      <c r="J492" s="64">
        <v>0</v>
      </c>
      <c r="K492" s="64">
        <v>0</v>
      </c>
      <c r="L492" s="64">
        <v>0</v>
      </c>
      <c r="M492" s="64">
        <v>0</v>
      </c>
      <c r="N492" s="64">
        <v>1</v>
      </c>
      <c r="O492" s="64">
        <v>3700</v>
      </c>
      <c r="P492" s="21">
        <f t="shared" si="8"/>
        <v>7</v>
      </c>
      <c r="Q492" s="26">
        <f t="shared" si="8"/>
        <v>3713</v>
      </c>
      <c r="R492" s="35">
        <v>0</v>
      </c>
      <c r="S492" s="35">
        <v>0</v>
      </c>
      <c r="T492" s="65">
        <v>3.2590051457975986</v>
      </c>
      <c r="U492" s="64" t="s">
        <v>106</v>
      </c>
      <c r="V492" s="37" t="s">
        <v>586</v>
      </c>
      <c r="W492" s="65">
        <v>6.8610634648370503</v>
      </c>
      <c r="X492" s="61">
        <v>6.8610634648370503</v>
      </c>
      <c r="Y492" s="29">
        <f>SUM(X408:X492)</f>
        <v>542.02401372212717</v>
      </c>
    </row>
    <row r="493" spans="1:25" ht="30" customHeight="1">
      <c r="A493" s="30">
        <v>484</v>
      </c>
      <c r="B493" s="31">
        <v>21902</v>
      </c>
      <c r="C493" s="23">
        <v>15311</v>
      </c>
      <c r="D493" s="66" t="s">
        <v>687</v>
      </c>
      <c r="E493" s="71" t="s">
        <v>688</v>
      </c>
      <c r="F493" s="21">
        <v>6905</v>
      </c>
      <c r="G493" s="26">
        <v>8976.5</v>
      </c>
      <c r="H493" s="21">
        <v>212</v>
      </c>
      <c r="I493" s="21">
        <v>381.6</v>
      </c>
      <c r="J493" s="21">
        <v>43</v>
      </c>
      <c r="K493" s="21">
        <v>817</v>
      </c>
      <c r="L493" s="21">
        <v>200</v>
      </c>
      <c r="M493" s="21">
        <v>3207</v>
      </c>
      <c r="N493" s="21">
        <v>0</v>
      </c>
      <c r="O493" s="21">
        <v>0</v>
      </c>
      <c r="P493" s="21">
        <f t="shared" si="8"/>
        <v>7360</v>
      </c>
      <c r="Q493" s="26">
        <f t="shared" si="8"/>
        <v>13382.1</v>
      </c>
      <c r="R493" s="21">
        <v>0</v>
      </c>
      <c r="S493" s="21">
        <v>0</v>
      </c>
      <c r="T493" s="72">
        <v>6.5157750342935525</v>
      </c>
      <c r="U493" s="21" t="s">
        <v>106</v>
      </c>
      <c r="V493" s="25" t="s">
        <v>689</v>
      </c>
      <c r="W493" s="72">
        <v>6.8587105624142657</v>
      </c>
      <c r="X493" s="61">
        <v>6.8587105624142657</v>
      </c>
      <c r="Y493" s="20"/>
    </row>
    <row r="494" spans="1:25" ht="30" customHeight="1">
      <c r="A494" s="21">
        <v>485</v>
      </c>
      <c r="B494" s="31">
        <v>21903</v>
      </c>
      <c r="C494" s="23">
        <v>15311</v>
      </c>
      <c r="D494" s="66" t="s">
        <v>690</v>
      </c>
      <c r="E494" s="71" t="s">
        <v>688</v>
      </c>
      <c r="F494" s="73">
        <v>4864</v>
      </c>
      <c r="G494" s="26">
        <v>9228</v>
      </c>
      <c r="H494" s="73">
        <v>103</v>
      </c>
      <c r="I494" s="21">
        <v>154.5</v>
      </c>
      <c r="J494" s="73">
        <v>31</v>
      </c>
      <c r="K494" s="21">
        <v>850</v>
      </c>
      <c r="L494" s="73">
        <v>126</v>
      </c>
      <c r="M494" s="21">
        <v>1642</v>
      </c>
      <c r="N494" s="73">
        <v>0</v>
      </c>
      <c r="O494" s="21">
        <v>0</v>
      </c>
      <c r="P494" s="21">
        <f t="shared" si="8"/>
        <v>5124</v>
      </c>
      <c r="Q494" s="26">
        <f t="shared" si="8"/>
        <v>11874.5</v>
      </c>
      <c r="R494" s="74">
        <v>0</v>
      </c>
      <c r="S494" s="74">
        <v>0</v>
      </c>
      <c r="T494" s="75">
        <v>6.1728395061728394</v>
      </c>
      <c r="U494" s="74" t="s">
        <v>106</v>
      </c>
      <c r="V494" s="25" t="s">
        <v>691</v>
      </c>
      <c r="W494" s="72">
        <v>6.8587105624142657</v>
      </c>
      <c r="X494" s="61">
        <v>6.8587105624142657</v>
      </c>
      <c r="Y494" s="20"/>
    </row>
    <row r="495" spans="1:25" ht="30" customHeight="1">
      <c r="A495" s="21">
        <v>486</v>
      </c>
      <c r="B495" s="31">
        <v>21914</v>
      </c>
      <c r="C495" s="23">
        <v>15312</v>
      </c>
      <c r="D495" s="66" t="s">
        <v>692</v>
      </c>
      <c r="E495" s="25" t="s">
        <v>693</v>
      </c>
      <c r="F495" s="35">
        <v>4190</v>
      </c>
      <c r="G495" s="26">
        <v>6886</v>
      </c>
      <c r="H495" s="35">
        <v>380</v>
      </c>
      <c r="I495" s="21">
        <v>570</v>
      </c>
      <c r="J495" s="35">
        <v>31</v>
      </c>
      <c r="K495" s="21">
        <v>775</v>
      </c>
      <c r="L495" s="35">
        <v>136</v>
      </c>
      <c r="M495" s="21">
        <v>2312</v>
      </c>
      <c r="N495" s="35">
        <v>0</v>
      </c>
      <c r="O495" s="21">
        <v>0</v>
      </c>
      <c r="P495" s="21">
        <f t="shared" si="8"/>
        <v>4737</v>
      </c>
      <c r="Q495" s="26">
        <f t="shared" si="8"/>
        <v>10543</v>
      </c>
      <c r="R495" s="21">
        <v>0</v>
      </c>
      <c r="S495" s="21">
        <v>0</v>
      </c>
      <c r="T495" s="72">
        <v>5.8299039780521262</v>
      </c>
      <c r="U495" s="21" t="s">
        <v>106</v>
      </c>
      <c r="V495" s="25" t="s">
        <v>694</v>
      </c>
      <c r="W495" s="72">
        <v>6.8587105624142657</v>
      </c>
      <c r="X495" s="61">
        <v>6.8587105624142657</v>
      </c>
      <c r="Y495" s="20"/>
    </row>
    <row r="496" spans="1:25" ht="30" customHeight="1">
      <c r="A496" s="21">
        <v>487</v>
      </c>
      <c r="B496" s="31">
        <v>21917</v>
      </c>
      <c r="C496" s="23">
        <v>15311</v>
      </c>
      <c r="D496" s="66" t="s">
        <v>695</v>
      </c>
      <c r="E496" s="71" t="s">
        <v>688</v>
      </c>
      <c r="F496" s="74">
        <v>3358</v>
      </c>
      <c r="G496" s="26">
        <v>6016</v>
      </c>
      <c r="H496" s="74">
        <v>118</v>
      </c>
      <c r="I496" s="21">
        <v>140</v>
      </c>
      <c r="J496" s="74">
        <v>24</v>
      </c>
      <c r="K496" s="21">
        <v>400</v>
      </c>
      <c r="L496" s="74">
        <v>60</v>
      </c>
      <c r="M496" s="21">
        <v>920</v>
      </c>
      <c r="N496" s="74">
        <v>0</v>
      </c>
      <c r="O496" s="21">
        <v>0</v>
      </c>
      <c r="P496" s="21">
        <f t="shared" si="8"/>
        <v>3560</v>
      </c>
      <c r="Q496" s="26">
        <f t="shared" si="8"/>
        <v>7476</v>
      </c>
      <c r="R496" s="74">
        <v>0</v>
      </c>
      <c r="S496" s="74">
        <v>0</v>
      </c>
      <c r="T496" s="75">
        <v>2.7434842249657065</v>
      </c>
      <c r="U496" s="74" t="s">
        <v>106</v>
      </c>
      <c r="V496" s="25" t="s">
        <v>691</v>
      </c>
      <c r="W496" s="72">
        <v>6.8587105624142657</v>
      </c>
      <c r="X496" s="61">
        <v>6.8587105624142657</v>
      </c>
      <c r="Y496" s="20"/>
    </row>
    <row r="497" spans="1:25" ht="30" customHeight="1">
      <c r="A497" s="21">
        <v>488</v>
      </c>
      <c r="B497" s="31">
        <v>68504</v>
      </c>
      <c r="C497" s="23">
        <v>15312</v>
      </c>
      <c r="D497" s="66" t="s">
        <v>696</v>
      </c>
      <c r="E497" s="25" t="s">
        <v>693</v>
      </c>
      <c r="F497" s="35">
        <v>3419</v>
      </c>
      <c r="G497" s="26">
        <v>6180</v>
      </c>
      <c r="H497" s="35">
        <v>84</v>
      </c>
      <c r="I497" s="21">
        <v>126</v>
      </c>
      <c r="J497" s="35">
        <v>12</v>
      </c>
      <c r="K497" s="21">
        <v>300</v>
      </c>
      <c r="L497" s="35">
        <v>141</v>
      </c>
      <c r="M497" s="21">
        <v>2397</v>
      </c>
      <c r="N497" s="35">
        <v>0</v>
      </c>
      <c r="O497" s="21">
        <v>0</v>
      </c>
      <c r="P497" s="21">
        <f t="shared" si="8"/>
        <v>3656</v>
      </c>
      <c r="Q497" s="26">
        <f t="shared" si="8"/>
        <v>9003</v>
      </c>
      <c r="R497" s="21">
        <v>0</v>
      </c>
      <c r="S497" s="21">
        <v>0</v>
      </c>
      <c r="T497" s="72">
        <v>5.6584362139917692</v>
      </c>
      <c r="U497" s="21" t="s">
        <v>106</v>
      </c>
      <c r="V497" s="25" t="s">
        <v>694</v>
      </c>
      <c r="W497" s="72">
        <v>6.8587105624142657</v>
      </c>
      <c r="X497" s="61">
        <v>6.8587105624142657</v>
      </c>
      <c r="Y497" s="20"/>
    </row>
    <row r="498" spans="1:25" ht="30" customHeight="1">
      <c r="A498" s="21">
        <v>489</v>
      </c>
      <c r="B498" s="31">
        <v>68508</v>
      </c>
      <c r="C498" s="23">
        <v>15312</v>
      </c>
      <c r="D498" s="66" t="s">
        <v>697</v>
      </c>
      <c r="E498" s="25" t="s">
        <v>693</v>
      </c>
      <c r="F498" s="74">
        <v>2936</v>
      </c>
      <c r="G498" s="26">
        <v>5493</v>
      </c>
      <c r="H498" s="74">
        <v>77</v>
      </c>
      <c r="I498" s="21">
        <v>115.5</v>
      </c>
      <c r="J498" s="74">
        <v>14</v>
      </c>
      <c r="K498" s="21">
        <v>350</v>
      </c>
      <c r="L498" s="74">
        <v>134</v>
      </c>
      <c r="M498" s="21">
        <v>2278</v>
      </c>
      <c r="N498" s="74">
        <v>0</v>
      </c>
      <c r="O498" s="21">
        <v>0</v>
      </c>
      <c r="P498" s="21">
        <f t="shared" si="8"/>
        <v>3161</v>
      </c>
      <c r="Q498" s="26">
        <f t="shared" si="8"/>
        <v>8236.5</v>
      </c>
      <c r="R498" s="74">
        <v>0</v>
      </c>
      <c r="S498" s="74">
        <v>0</v>
      </c>
      <c r="T498" s="75">
        <v>3.4293552812071328</v>
      </c>
      <c r="U498" s="74" t="s">
        <v>106</v>
      </c>
      <c r="V498" s="25" t="s">
        <v>698</v>
      </c>
      <c r="W498" s="72">
        <v>6.8587105624142657</v>
      </c>
      <c r="X498" s="61">
        <v>6.8587105624142657</v>
      </c>
      <c r="Y498" s="20"/>
    </row>
    <row r="499" spans="1:25" ht="30" customHeight="1">
      <c r="A499" s="21">
        <v>490</v>
      </c>
      <c r="B499" s="31">
        <v>80602</v>
      </c>
      <c r="C499" s="23">
        <v>15312</v>
      </c>
      <c r="D499" s="66" t="s">
        <v>699</v>
      </c>
      <c r="E499" s="25" t="s">
        <v>693</v>
      </c>
      <c r="F499" s="74">
        <v>7531</v>
      </c>
      <c r="G499" s="26">
        <v>13862</v>
      </c>
      <c r="H499" s="74">
        <v>574</v>
      </c>
      <c r="I499" s="21">
        <v>861</v>
      </c>
      <c r="J499" s="74">
        <v>34</v>
      </c>
      <c r="K499" s="21">
        <v>481</v>
      </c>
      <c r="L499" s="74">
        <v>15</v>
      </c>
      <c r="M499" s="21">
        <v>255</v>
      </c>
      <c r="N499" s="74">
        <v>0</v>
      </c>
      <c r="O499" s="21">
        <v>0</v>
      </c>
      <c r="P499" s="21">
        <f t="shared" si="8"/>
        <v>8154</v>
      </c>
      <c r="Q499" s="26">
        <f t="shared" si="8"/>
        <v>15459</v>
      </c>
      <c r="R499" s="74">
        <v>0</v>
      </c>
      <c r="S499" s="74">
        <v>0</v>
      </c>
      <c r="T499" s="75">
        <v>0</v>
      </c>
      <c r="U499" s="74" t="s">
        <v>106</v>
      </c>
      <c r="V499" s="25" t="s">
        <v>700</v>
      </c>
      <c r="W499" s="72">
        <v>6.8587105624142657</v>
      </c>
      <c r="X499" s="61">
        <v>6.8587105624142657</v>
      </c>
      <c r="Y499" s="20"/>
    </row>
    <row r="500" spans="1:25" ht="30" customHeight="1">
      <c r="A500" s="21">
        <v>491</v>
      </c>
      <c r="B500" s="31">
        <v>80603</v>
      </c>
      <c r="C500" s="23">
        <v>15311</v>
      </c>
      <c r="D500" s="66" t="s">
        <v>701</v>
      </c>
      <c r="E500" s="71" t="s">
        <v>688</v>
      </c>
      <c r="F500" s="35">
        <v>4548</v>
      </c>
      <c r="G500" s="26">
        <v>8389</v>
      </c>
      <c r="H500" s="35">
        <v>202</v>
      </c>
      <c r="I500" s="21">
        <v>303</v>
      </c>
      <c r="J500" s="35">
        <v>32</v>
      </c>
      <c r="K500" s="21">
        <v>800</v>
      </c>
      <c r="L500" s="35">
        <v>187</v>
      </c>
      <c r="M500" s="21">
        <v>3179</v>
      </c>
      <c r="N500" s="35">
        <v>1</v>
      </c>
      <c r="O500" s="21">
        <v>18</v>
      </c>
      <c r="P500" s="21">
        <f t="shared" si="8"/>
        <v>4970</v>
      </c>
      <c r="Q500" s="26">
        <f t="shared" si="8"/>
        <v>12689</v>
      </c>
      <c r="R500" s="21">
        <v>0</v>
      </c>
      <c r="S500" s="21">
        <v>0</v>
      </c>
      <c r="T500" s="72">
        <v>0</v>
      </c>
      <c r="U500" s="21" t="s">
        <v>106</v>
      </c>
      <c r="V500" s="25" t="s">
        <v>694</v>
      </c>
      <c r="W500" s="72">
        <v>6.8587105624142657</v>
      </c>
      <c r="X500" s="61">
        <v>6.8587105624142657</v>
      </c>
      <c r="Y500" s="20"/>
    </row>
    <row r="501" spans="1:25" ht="30" customHeight="1">
      <c r="A501" s="21">
        <v>492</v>
      </c>
      <c r="B501" s="31">
        <v>4203</v>
      </c>
      <c r="C501" s="23">
        <v>15313</v>
      </c>
      <c r="D501" s="66" t="s">
        <v>702</v>
      </c>
      <c r="E501" s="71" t="s">
        <v>703</v>
      </c>
      <c r="F501" s="74">
        <v>10696</v>
      </c>
      <c r="G501" s="26">
        <v>16892</v>
      </c>
      <c r="H501" s="74">
        <v>642</v>
      </c>
      <c r="I501" s="21">
        <v>963</v>
      </c>
      <c r="J501" s="74">
        <v>71</v>
      </c>
      <c r="K501" s="21">
        <v>1632</v>
      </c>
      <c r="L501" s="74">
        <v>53</v>
      </c>
      <c r="M501" s="21">
        <v>800</v>
      </c>
      <c r="N501" s="74">
        <v>3</v>
      </c>
      <c r="O501" s="21">
        <v>54</v>
      </c>
      <c r="P501" s="21">
        <f t="shared" si="8"/>
        <v>11465</v>
      </c>
      <c r="Q501" s="26">
        <f t="shared" si="8"/>
        <v>20341</v>
      </c>
      <c r="R501" s="74">
        <v>0</v>
      </c>
      <c r="S501" s="74">
        <v>0</v>
      </c>
      <c r="T501" s="75">
        <v>6.5157750342935525</v>
      </c>
      <c r="U501" s="74" t="s">
        <v>106</v>
      </c>
      <c r="V501" s="25" t="s">
        <v>691</v>
      </c>
      <c r="W501" s="72">
        <v>6.8587105624142657</v>
      </c>
      <c r="X501" s="61">
        <v>6.8587105624142657</v>
      </c>
      <c r="Y501" s="20"/>
    </row>
    <row r="502" spans="1:25" ht="30" customHeight="1">
      <c r="A502" s="21">
        <v>493</v>
      </c>
      <c r="B502" s="31">
        <v>4206</v>
      </c>
      <c r="C502" s="23">
        <v>15313</v>
      </c>
      <c r="D502" s="66" t="s">
        <v>704</v>
      </c>
      <c r="E502" s="71" t="s">
        <v>703</v>
      </c>
      <c r="F502" s="74">
        <v>7442</v>
      </c>
      <c r="G502" s="26">
        <v>12673</v>
      </c>
      <c r="H502" s="74">
        <v>280</v>
      </c>
      <c r="I502" s="21">
        <v>420</v>
      </c>
      <c r="J502" s="74">
        <v>31</v>
      </c>
      <c r="K502" s="21">
        <v>775</v>
      </c>
      <c r="L502" s="74">
        <v>77</v>
      </c>
      <c r="M502" s="21">
        <v>1309</v>
      </c>
      <c r="N502" s="74">
        <v>0</v>
      </c>
      <c r="O502" s="21">
        <v>0</v>
      </c>
      <c r="P502" s="21">
        <f t="shared" si="8"/>
        <v>7830</v>
      </c>
      <c r="Q502" s="26">
        <f t="shared" si="8"/>
        <v>15177</v>
      </c>
      <c r="R502" s="74">
        <v>0</v>
      </c>
      <c r="S502" s="74">
        <v>0</v>
      </c>
      <c r="T502" s="75">
        <v>6.3443072702331964</v>
      </c>
      <c r="U502" s="74" t="s">
        <v>106</v>
      </c>
      <c r="V502" s="25" t="s">
        <v>698</v>
      </c>
      <c r="W502" s="72">
        <v>6.8587105624142657</v>
      </c>
      <c r="X502" s="61">
        <v>6.8587105624142657</v>
      </c>
      <c r="Y502" s="20"/>
    </row>
    <row r="503" spans="1:25" ht="30" customHeight="1">
      <c r="A503" s="21">
        <v>494</v>
      </c>
      <c r="B503" s="31">
        <v>21905</v>
      </c>
      <c r="C503" s="23">
        <v>15313</v>
      </c>
      <c r="D503" s="66" t="s">
        <v>705</v>
      </c>
      <c r="E503" s="71" t="s">
        <v>703</v>
      </c>
      <c r="F503" s="74">
        <v>9081</v>
      </c>
      <c r="G503" s="26">
        <v>17769</v>
      </c>
      <c r="H503" s="74">
        <v>341</v>
      </c>
      <c r="I503" s="21">
        <v>511.5</v>
      </c>
      <c r="J503" s="74">
        <v>91</v>
      </c>
      <c r="K503" s="21">
        <v>2275</v>
      </c>
      <c r="L503" s="74">
        <v>132</v>
      </c>
      <c r="M503" s="21">
        <v>2244</v>
      </c>
      <c r="N503" s="74">
        <v>3</v>
      </c>
      <c r="O503" s="21">
        <v>54</v>
      </c>
      <c r="P503" s="21">
        <f t="shared" si="8"/>
        <v>9648</v>
      </c>
      <c r="Q503" s="26">
        <f t="shared" si="8"/>
        <v>22853.5</v>
      </c>
      <c r="R503" s="74">
        <v>0</v>
      </c>
      <c r="S503" s="74">
        <v>0</v>
      </c>
      <c r="T503" s="75">
        <v>6.8587105624142657</v>
      </c>
      <c r="U503" s="74" t="s">
        <v>106</v>
      </c>
      <c r="V503" s="25" t="s">
        <v>698</v>
      </c>
      <c r="W503" s="72">
        <v>6.8587105624142657</v>
      </c>
      <c r="X503" s="61">
        <v>6.8587105624142657</v>
      </c>
      <c r="Y503" s="20"/>
    </row>
    <row r="504" spans="1:25" ht="30" customHeight="1">
      <c r="A504" s="21">
        <v>495</v>
      </c>
      <c r="B504" s="31">
        <v>21906</v>
      </c>
      <c r="C504" s="23">
        <v>15312</v>
      </c>
      <c r="D504" s="66" t="s">
        <v>412</v>
      </c>
      <c r="E504" s="25" t="s">
        <v>693</v>
      </c>
      <c r="F504" s="74">
        <v>5565</v>
      </c>
      <c r="G504" s="26">
        <v>9980</v>
      </c>
      <c r="H504" s="74">
        <v>133</v>
      </c>
      <c r="I504" s="21">
        <v>199.5</v>
      </c>
      <c r="J504" s="74">
        <v>40</v>
      </c>
      <c r="K504" s="21">
        <v>1000</v>
      </c>
      <c r="L504" s="74">
        <v>207</v>
      </c>
      <c r="M504" s="21">
        <v>3519</v>
      </c>
      <c r="N504" s="74">
        <v>1</v>
      </c>
      <c r="O504" s="21">
        <v>18</v>
      </c>
      <c r="P504" s="21">
        <f t="shared" si="8"/>
        <v>5946</v>
      </c>
      <c r="Q504" s="26">
        <f t="shared" si="8"/>
        <v>14716.5</v>
      </c>
      <c r="R504" s="74">
        <v>0</v>
      </c>
      <c r="S504" s="74">
        <v>0</v>
      </c>
      <c r="T504" s="75">
        <v>6.8587105624142657</v>
      </c>
      <c r="U504" s="74" t="s">
        <v>106</v>
      </c>
      <c r="V504" s="25" t="s">
        <v>691</v>
      </c>
      <c r="W504" s="72">
        <v>6.8587105624142657</v>
      </c>
      <c r="X504" s="61">
        <v>6.8587105624142657</v>
      </c>
      <c r="Y504" s="20"/>
    </row>
    <row r="505" spans="1:25" ht="30" customHeight="1">
      <c r="A505" s="21">
        <v>496</v>
      </c>
      <c r="B505" s="31">
        <v>21913</v>
      </c>
      <c r="C505" s="23">
        <v>15311</v>
      </c>
      <c r="D505" s="66" t="s">
        <v>706</v>
      </c>
      <c r="E505" s="71" t="s">
        <v>688</v>
      </c>
      <c r="F505" s="73">
        <v>3272</v>
      </c>
      <c r="G505" s="26">
        <v>6120</v>
      </c>
      <c r="H505" s="73">
        <v>99</v>
      </c>
      <c r="I505" s="21">
        <v>148.5</v>
      </c>
      <c r="J505" s="73">
        <v>17</v>
      </c>
      <c r="K505" s="21">
        <v>425</v>
      </c>
      <c r="L505" s="74">
        <v>166</v>
      </c>
      <c r="M505" s="21">
        <v>2822</v>
      </c>
      <c r="N505" s="74">
        <v>0</v>
      </c>
      <c r="O505" s="21">
        <v>0</v>
      </c>
      <c r="P505" s="21">
        <f t="shared" si="8"/>
        <v>3554</v>
      </c>
      <c r="Q505" s="26">
        <f t="shared" si="8"/>
        <v>9515.5</v>
      </c>
      <c r="R505" s="74">
        <v>0</v>
      </c>
      <c r="S505" s="74">
        <v>0</v>
      </c>
      <c r="T505" s="75">
        <v>5.4869684499314131</v>
      </c>
      <c r="U505" s="74" t="s">
        <v>106</v>
      </c>
      <c r="V505" s="25" t="s">
        <v>691</v>
      </c>
      <c r="W505" s="72">
        <v>6.8587105624142657</v>
      </c>
      <c r="X505" s="61">
        <v>6.8587105624142657</v>
      </c>
      <c r="Y505" s="20"/>
    </row>
    <row r="506" spans="1:25" ht="30" customHeight="1">
      <c r="A506" s="21">
        <v>497</v>
      </c>
      <c r="B506" s="31">
        <v>21918</v>
      </c>
      <c r="C506" s="23">
        <v>15311</v>
      </c>
      <c r="D506" s="66" t="s">
        <v>707</v>
      </c>
      <c r="E506" s="71" t="s">
        <v>688</v>
      </c>
      <c r="F506" s="74">
        <v>6487</v>
      </c>
      <c r="G506" s="26">
        <v>10577</v>
      </c>
      <c r="H506" s="74">
        <v>178</v>
      </c>
      <c r="I506" s="21">
        <v>267</v>
      </c>
      <c r="J506" s="74">
        <v>24</v>
      </c>
      <c r="K506" s="21">
        <v>600</v>
      </c>
      <c r="L506" s="74">
        <v>104</v>
      </c>
      <c r="M506" s="21">
        <v>1768</v>
      </c>
      <c r="N506" s="74">
        <v>0</v>
      </c>
      <c r="O506" s="21">
        <v>0</v>
      </c>
      <c r="P506" s="21">
        <f t="shared" si="8"/>
        <v>6793</v>
      </c>
      <c r="Q506" s="26">
        <f t="shared" si="8"/>
        <v>13212</v>
      </c>
      <c r="R506" s="74">
        <v>0</v>
      </c>
      <c r="S506" s="74">
        <v>0</v>
      </c>
      <c r="T506" s="75">
        <v>5.8299039780521262</v>
      </c>
      <c r="U506" s="74" t="s">
        <v>106</v>
      </c>
      <c r="V506" s="25" t="s">
        <v>698</v>
      </c>
      <c r="W506" s="72">
        <v>6.8587105624142657</v>
      </c>
      <c r="X506" s="61">
        <v>6.8587105624142657</v>
      </c>
      <c r="Y506" s="20"/>
    </row>
    <row r="507" spans="1:25" ht="30" customHeight="1">
      <c r="A507" s="21">
        <v>498</v>
      </c>
      <c r="B507" s="31">
        <v>21920</v>
      </c>
      <c r="C507" s="23">
        <v>15313</v>
      </c>
      <c r="D507" s="66" t="s">
        <v>708</v>
      </c>
      <c r="E507" s="71" t="s">
        <v>703</v>
      </c>
      <c r="F507" s="74">
        <v>0</v>
      </c>
      <c r="G507" s="26">
        <v>0</v>
      </c>
      <c r="H507" s="74">
        <v>0</v>
      </c>
      <c r="I507" s="21">
        <v>0</v>
      </c>
      <c r="J507" s="74">
        <v>1</v>
      </c>
      <c r="K507" s="21">
        <v>120</v>
      </c>
      <c r="L507" s="74">
        <v>0</v>
      </c>
      <c r="M507" s="21">
        <v>0</v>
      </c>
      <c r="N507" s="74">
        <v>0</v>
      </c>
      <c r="O507" s="21">
        <v>0</v>
      </c>
      <c r="P507" s="21">
        <f t="shared" si="8"/>
        <v>1</v>
      </c>
      <c r="Q507" s="26">
        <f t="shared" si="8"/>
        <v>120</v>
      </c>
      <c r="R507" s="74">
        <v>0</v>
      </c>
      <c r="S507" s="74">
        <v>0</v>
      </c>
      <c r="T507" s="75">
        <v>0</v>
      </c>
      <c r="U507" s="74" t="s">
        <v>255</v>
      </c>
      <c r="V507" s="25" t="s">
        <v>31</v>
      </c>
      <c r="W507" s="72">
        <v>3.4293552812071328</v>
      </c>
      <c r="X507" s="61">
        <v>3.4293552812071328</v>
      </c>
      <c r="Y507" s="20"/>
    </row>
    <row r="508" spans="1:25" ht="30" customHeight="1">
      <c r="A508" s="21">
        <v>499</v>
      </c>
      <c r="B508" s="31">
        <v>80601</v>
      </c>
      <c r="C508" s="23">
        <v>15313</v>
      </c>
      <c r="D508" s="66" t="s">
        <v>709</v>
      </c>
      <c r="E508" s="71" t="s">
        <v>703</v>
      </c>
      <c r="F508" s="74">
        <v>5865</v>
      </c>
      <c r="G508" s="26">
        <v>11668</v>
      </c>
      <c r="H508" s="74">
        <v>193</v>
      </c>
      <c r="I508" s="21">
        <v>289.5</v>
      </c>
      <c r="J508" s="74">
        <v>55</v>
      </c>
      <c r="K508" s="21">
        <v>1375</v>
      </c>
      <c r="L508" s="74">
        <v>194</v>
      </c>
      <c r="M508" s="21">
        <v>3298</v>
      </c>
      <c r="N508" s="74">
        <v>0</v>
      </c>
      <c r="O508" s="21">
        <v>0</v>
      </c>
      <c r="P508" s="21">
        <f t="shared" si="8"/>
        <v>6307</v>
      </c>
      <c r="Q508" s="26">
        <f t="shared" si="8"/>
        <v>16630.5</v>
      </c>
      <c r="R508" s="74">
        <v>0</v>
      </c>
      <c r="S508" s="74">
        <v>0</v>
      </c>
      <c r="T508" s="75">
        <v>0</v>
      </c>
      <c r="U508" s="74" t="s">
        <v>106</v>
      </c>
      <c r="V508" s="25" t="s">
        <v>691</v>
      </c>
      <c r="W508" s="72">
        <v>6.8587105624142657</v>
      </c>
      <c r="X508" s="61">
        <v>6.8587105624142657</v>
      </c>
      <c r="Y508" s="20"/>
    </row>
    <row r="509" spans="1:25" ht="30" customHeight="1">
      <c r="A509" s="21">
        <v>500</v>
      </c>
      <c r="B509" s="31">
        <v>80604</v>
      </c>
      <c r="C509" s="23">
        <v>15313</v>
      </c>
      <c r="D509" s="66" t="s">
        <v>710</v>
      </c>
      <c r="E509" s="71" t="s">
        <v>703</v>
      </c>
      <c r="F509" s="74">
        <v>7491</v>
      </c>
      <c r="G509" s="26">
        <v>10984</v>
      </c>
      <c r="H509" s="74">
        <v>275</v>
      </c>
      <c r="I509" s="21">
        <v>412.5</v>
      </c>
      <c r="J509" s="74">
        <v>44</v>
      </c>
      <c r="K509" s="21">
        <v>1100</v>
      </c>
      <c r="L509" s="74">
        <v>106</v>
      </c>
      <c r="M509" s="21">
        <v>1802</v>
      </c>
      <c r="N509" s="74">
        <v>1</v>
      </c>
      <c r="O509" s="21">
        <v>18</v>
      </c>
      <c r="P509" s="21">
        <f t="shared" si="8"/>
        <v>7917</v>
      </c>
      <c r="Q509" s="26">
        <f t="shared" si="8"/>
        <v>14316.5</v>
      </c>
      <c r="R509" s="74">
        <v>0</v>
      </c>
      <c r="S509" s="74">
        <v>0</v>
      </c>
      <c r="T509" s="75">
        <v>0</v>
      </c>
      <c r="U509" s="74" t="s">
        <v>106</v>
      </c>
      <c r="V509" s="25" t="s">
        <v>711</v>
      </c>
      <c r="W509" s="72">
        <v>6.8587105624142657</v>
      </c>
      <c r="X509" s="61">
        <v>6.8587105624142657</v>
      </c>
      <c r="Y509" s="20"/>
    </row>
    <row r="510" spans="1:25" ht="30" customHeight="1">
      <c r="A510" s="21">
        <v>501</v>
      </c>
      <c r="B510" s="31">
        <v>31701</v>
      </c>
      <c r="C510" s="23">
        <v>15314</v>
      </c>
      <c r="D510" s="66" t="s">
        <v>712</v>
      </c>
      <c r="E510" s="25" t="s">
        <v>713</v>
      </c>
      <c r="F510" s="35">
        <v>4562</v>
      </c>
      <c r="G510" s="26">
        <v>6648</v>
      </c>
      <c r="H510" s="35">
        <v>133</v>
      </c>
      <c r="I510" s="21">
        <v>199.5</v>
      </c>
      <c r="J510" s="35">
        <v>30</v>
      </c>
      <c r="K510" s="21">
        <v>750</v>
      </c>
      <c r="L510" s="35">
        <v>251</v>
      </c>
      <c r="M510" s="21">
        <v>4267</v>
      </c>
      <c r="N510" s="35">
        <v>0</v>
      </c>
      <c r="O510" s="21">
        <v>0</v>
      </c>
      <c r="P510" s="21">
        <f t="shared" si="8"/>
        <v>4976</v>
      </c>
      <c r="Q510" s="26">
        <f t="shared" si="8"/>
        <v>11864.5</v>
      </c>
      <c r="R510" s="21">
        <v>0</v>
      </c>
      <c r="S510" s="21">
        <v>0</v>
      </c>
      <c r="T510" s="72">
        <v>6.1728395061728394</v>
      </c>
      <c r="U510" s="21" t="s">
        <v>106</v>
      </c>
      <c r="V510" s="25" t="s">
        <v>714</v>
      </c>
      <c r="W510" s="72">
        <v>6.8587105624142657</v>
      </c>
      <c r="X510" s="61">
        <v>6.8587105624142657</v>
      </c>
      <c r="Y510" s="20"/>
    </row>
    <row r="511" spans="1:25" ht="30" customHeight="1">
      <c r="A511" s="21">
        <v>502</v>
      </c>
      <c r="B511" s="31">
        <v>31702</v>
      </c>
      <c r="C511" s="23">
        <v>15314</v>
      </c>
      <c r="D511" s="66" t="s">
        <v>715</v>
      </c>
      <c r="E511" s="25" t="s">
        <v>713</v>
      </c>
      <c r="F511" s="35">
        <v>2789</v>
      </c>
      <c r="G511" s="26">
        <v>5578</v>
      </c>
      <c r="H511" s="35">
        <v>177</v>
      </c>
      <c r="I511" s="21">
        <v>265.5</v>
      </c>
      <c r="J511" s="35">
        <v>24</v>
      </c>
      <c r="K511" s="21">
        <v>800</v>
      </c>
      <c r="L511" s="35">
        <v>213</v>
      </c>
      <c r="M511" s="21">
        <v>3755</v>
      </c>
      <c r="N511" s="35">
        <v>0</v>
      </c>
      <c r="O511" s="21">
        <v>0</v>
      </c>
      <c r="P511" s="21">
        <f t="shared" si="8"/>
        <v>3203</v>
      </c>
      <c r="Q511" s="26">
        <f t="shared" si="8"/>
        <v>10398.5</v>
      </c>
      <c r="R511" s="21">
        <v>0</v>
      </c>
      <c r="S511" s="21">
        <v>0</v>
      </c>
      <c r="T511" s="72">
        <v>6.1728395061728394</v>
      </c>
      <c r="U511" s="21" t="s">
        <v>106</v>
      </c>
      <c r="V511" s="25" t="s">
        <v>716</v>
      </c>
      <c r="W511" s="72">
        <v>6.8587105624142657</v>
      </c>
      <c r="X511" s="61">
        <v>6.8587105624142657</v>
      </c>
      <c r="Y511" s="20"/>
    </row>
    <row r="512" spans="1:25" ht="30" customHeight="1">
      <c r="A512" s="21">
        <v>503</v>
      </c>
      <c r="B512" s="31">
        <v>31704</v>
      </c>
      <c r="C512" s="23">
        <v>15314</v>
      </c>
      <c r="D512" s="66" t="s">
        <v>717</v>
      </c>
      <c r="E512" s="71" t="s">
        <v>713</v>
      </c>
      <c r="F512" s="74">
        <v>6278</v>
      </c>
      <c r="G512" s="26">
        <v>10056</v>
      </c>
      <c r="H512" s="74">
        <v>228</v>
      </c>
      <c r="I512" s="21">
        <v>342</v>
      </c>
      <c r="J512" s="74">
        <v>31</v>
      </c>
      <c r="K512" s="21">
        <v>701</v>
      </c>
      <c r="L512" s="74">
        <v>240</v>
      </c>
      <c r="M512" s="21">
        <v>4080</v>
      </c>
      <c r="N512" s="74">
        <v>0</v>
      </c>
      <c r="O512" s="21">
        <v>0</v>
      </c>
      <c r="P512" s="21">
        <f t="shared" si="8"/>
        <v>6777</v>
      </c>
      <c r="Q512" s="26">
        <f t="shared" si="8"/>
        <v>15179</v>
      </c>
      <c r="R512" s="74">
        <v>0</v>
      </c>
      <c r="S512" s="74">
        <v>0</v>
      </c>
      <c r="T512" s="75">
        <v>6.8587105624142657</v>
      </c>
      <c r="U512" s="74" t="s">
        <v>106</v>
      </c>
      <c r="V512" s="25" t="s">
        <v>691</v>
      </c>
      <c r="W512" s="72">
        <v>6.8587105624142657</v>
      </c>
      <c r="X512" s="61">
        <v>6.8587105624142657</v>
      </c>
      <c r="Y512" s="20"/>
    </row>
    <row r="513" spans="1:25" ht="30" customHeight="1">
      <c r="A513" s="21">
        <v>504</v>
      </c>
      <c r="B513" s="31">
        <v>31705</v>
      </c>
      <c r="C513" s="23">
        <v>15314</v>
      </c>
      <c r="D513" s="66" t="s">
        <v>718</v>
      </c>
      <c r="E513" s="71" t="s">
        <v>713</v>
      </c>
      <c r="F513" s="74">
        <v>4223</v>
      </c>
      <c r="G513" s="26">
        <v>7464</v>
      </c>
      <c r="H513" s="74">
        <v>169</v>
      </c>
      <c r="I513" s="21">
        <v>253.5</v>
      </c>
      <c r="J513" s="74">
        <v>30</v>
      </c>
      <c r="K513" s="21">
        <v>750</v>
      </c>
      <c r="L513" s="74">
        <v>175</v>
      </c>
      <c r="M513" s="21">
        <v>2975</v>
      </c>
      <c r="N513" s="74">
        <v>0</v>
      </c>
      <c r="O513" s="21">
        <v>0</v>
      </c>
      <c r="P513" s="21">
        <f t="shared" si="8"/>
        <v>4597</v>
      </c>
      <c r="Q513" s="26">
        <f t="shared" si="8"/>
        <v>11442.5</v>
      </c>
      <c r="R513" s="74">
        <v>0</v>
      </c>
      <c r="S513" s="74">
        <v>0</v>
      </c>
      <c r="T513" s="75">
        <v>5.1440329218106999</v>
      </c>
      <c r="U513" s="74" t="s">
        <v>106</v>
      </c>
      <c r="V513" s="25" t="s">
        <v>691</v>
      </c>
      <c r="W513" s="72">
        <v>6.8587105624142657</v>
      </c>
      <c r="X513" s="61">
        <v>6.8587105624142657</v>
      </c>
      <c r="Y513" s="20"/>
    </row>
    <row r="514" spans="1:25" ht="30" customHeight="1">
      <c r="A514" s="21">
        <v>505</v>
      </c>
      <c r="B514" s="31">
        <v>68502</v>
      </c>
      <c r="C514" s="23">
        <v>15314</v>
      </c>
      <c r="D514" s="66" t="s">
        <v>719</v>
      </c>
      <c r="E514" s="71" t="s">
        <v>713</v>
      </c>
      <c r="F514" s="74">
        <v>2959</v>
      </c>
      <c r="G514" s="26">
        <v>5580</v>
      </c>
      <c r="H514" s="74">
        <v>86</v>
      </c>
      <c r="I514" s="21">
        <v>129</v>
      </c>
      <c r="J514" s="74">
        <v>19</v>
      </c>
      <c r="K514" s="21">
        <v>475</v>
      </c>
      <c r="L514" s="74">
        <v>236</v>
      </c>
      <c r="M514" s="21">
        <v>4012</v>
      </c>
      <c r="N514" s="74">
        <v>2</v>
      </c>
      <c r="O514" s="21">
        <v>36</v>
      </c>
      <c r="P514" s="21">
        <f t="shared" si="8"/>
        <v>3302</v>
      </c>
      <c r="Q514" s="26">
        <f t="shared" si="8"/>
        <v>10232</v>
      </c>
      <c r="R514" s="74">
        <v>0</v>
      </c>
      <c r="S514" s="74">
        <v>0</v>
      </c>
      <c r="T514" s="75">
        <v>6.5157750342935525</v>
      </c>
      <c r="U514" s="74" t="s">
        <v>106</v>
      </c>
      <c r="V514" s="25" t="s">
        <v>691</v>
      </c>
      <c r="W514" s="72">
        <v>6.8587105624142657</v>
      </c>
      <c r="X514" s="61">
        <v>6.8587105624142657</v>
      </c>
      <c r="Y514" s="20"/>
    </row>
    <row r="515" spans="1:25" ht="30" customHeight="1">
      <c r="A515" s="21">
        <v>506</v>
      </c>
      <c r="B515" s="31">
        <v>68503</v>
      </c>
      <c r="C515" s="23">
        <v>15314</v>
      </c>
      <c r="D515" s="66" t="s">
        <v>720</v>
      </c>
      <c r="E515" s="25" t="s">
        <v>713</v>
      </c>
      <c r="F515" s="35">
        <v>1818</v>
      </c>
      <c r="G515" s="26">
        <v>3352</v>
      </c>
      <c r="H515" s="35">
        <v>21</v>
      </c>
      <c r="I515" s="21">
        <v>31.5</v>
      </c>
      <c r="J515" s="35">
        <v>8</v>
      </c>
      <c r="K515" s="21">
        <v>200</v>
      </c>
      <c r="L515" s="35">
        <v>163</v>
      </c>
      <c r="M515" s="21">
        <v>2771</v>
      </c>
      <c r="N515" s="35">
        <v>0</v>
      </c>
      <c r="O515" s="21">
        <v>0</v>
      </c>
      <c r="P515" s="21">
        <f t="shared" si="8"/>
        <v>2010</v>
      </c>
      <c r="Q515" s="26">
        <f t="shared" si="8"/>
        <v>6354.5</v>
      </c>
      <c r="R515" s="21">
        <v>0</v>
      </c>
      <c r="S515" s="21">
        <v>0</v>
      </c>
      <c r="T515" s="72">
        <v>5.4869684499314131</v>
      </c>
      <c r="U515" s="21" t="s">
        <v>106</v>
      </c>
      <c r="V515" s="25" t="s">
        <v>721</v>
      </c>
      <c r="W515" s="72">
        <v>6.8587105624142657</v>
      </c>
      <c r="X515" s="61">
        <v>6.8587105624142657</v>
      </c>
      <c r="Y515" s="20"/>
    </row>
    <row r="516" spans="1:25" ht="30" customHeight="1">
      <c r="A516" s="21">
        <v>507</v>
      </c>
      <c r="B516" s="31">
        <v>53603</v>
      </c>
      <c r="C516" s="23">
        <v>15331</v>
      </c>
      <c r="D516" s="66" t="s">
        <v>722</v>
      </c>
      <c r="E516" s="25" t="s">
        <v>723</v>
      </c>
      <c r="F516" s="76">
        <v>8096</v>
      </c>
      <c r="G516" s="26">
        <v>9380</v>
      </c>
      <c r="H516" s="74">
        <v>361</v>
      </c>
      <c r="I516" s="21">
        <v>541.5</v>
      </c>
      <c r="J516" s="74">
        <v>75</v>
      </c>
      <c r="K516" s="21">
        <v>1875</v>
      </c>
      <c r="L516" s="74">
        <v>265</v>
      </c>
      <c r="M516" s="21">
        <v>4505</v>
      </c>
      <c r="N516" s="74">
        <v>0</v>
      </c>
      <c r="O516" s="21">
        <v>0</v>
      </c>
      <c r="P516" s="21">
        <f t="shared" si="8"/>
        <v>8797</v>
      </c>
      <c r="Q516" s="26">
        <f t="shared" si="8"/>
        <v>16301.5</v>
      </c>
      <c r="R516" s="74">
        <v>0</v>
      </c>
      <c r="S516" s="74">
        <v>0</v>
      </c>
      <c r="T516" s="75">
        <v>6.6872427983539096</v>
      </c>
      <c r="U516" s="74" t="s">
        <v>106</v>
      </c>
      <c r="V516" s="25" t="s">
        <v>716</v>
      </c>
      <c r="W516" s="72">
        <v>6.8587105624142657</v>
      </c>
      <c r="X516" s="61">
        <v>6.8587105624142657</v>
      </c>
      <c r="Y516" s="20"/>
    </row>
    <row r="517" spans="1:25" ht="30" customHeight="1">
      <c r="A517" s="21">
        <v>508</v>
      </c>
      <c r="B517" s="31">
        <v>53801</v>
      </c>
      <c r="C517" s="23">
        <v>15331</v>
      </c>
      <c r="D517" s="66" t="s">
        <v>724</v>
      </c>
      <c r="E517" s="25" t="s">
        <v>723</v>
      </c>
      <c r="F517" s="76">
        <v>4583</v>
      </c>
      <c r="G517" s="26">
        <v>7316</v>
      </c>
      <c r="H517" s="74">
        <v>158</v>
      </c>
      <c r="I517" s="21">
        <v>237</v>
      </c>
      <c r="J517" s="74">
        <v>37</v>
      </c>
      <c r="K517" s="21">
        <v>625</v>
      </c>
      <c r="L517" s="74">
        <v>129</v>
      </c>
      <c r="M517" s="21">
        <v>1593</v>
      </c>
      <c r="N517" s="74">
        <v>1</v>
      </c>
      <c r="O517" s="21">
        <v>18</v>
      </c>
      <c r="P517" s="21">
        <f t="shared" si="8"/>
        <v>4908</v>
      </c>
      <c r="Q517" s="26">
        <f t="shared" si="8"/>
        <v>9789</v>
      </c>
      <c r="R517" s="74">
        <v>0</v>
      </c>
      <c r="S517" s="74">
        <v>0</v>
      </c>
      <c r="T517" s="75">
        <v>4.2866941015089166</v>
      </c>
      <c r="U517" s="74" t="s">
        <v>106</v>
      </c>
      <c r="V517" s="25" t="s">
        <v>716</v>
      </c>
      <c r="W517" s="72">
        <v>6.8587105624142657</v>
      </c>
      <c r="X517" s="61">
        <v>6.8587105624142657</v>
      </c>
      <c r="Y517" s="20"/>
    </row>
    <row r="518" spans="1:25" ht="30" customHeight="1">
      <c r="A518" s="21">
        <v>509</v>
      </c>
      <c r="B518" s="31">
        <v>53802</v>
      </c>
      <c r="C518" s="23">
        <v>15331</v>
      </c>
      <c r="D518" s="66" t="s">
        <v>725</v>
      </c>
      <c r="E518" s="25" t="s">
        <v>723</v>
      </c>
      <c r="F518" s="74">
        <v>4697</v>
      </c>
      <c r="G518" s="26">
        <v>6628</v>
      </c>
      <c r="H518" s="74">
        <v>170</v>
      </c>
      <c r="I518" s="21">
        <v>255</v>
      </c>
      <c r="J518" s="74">
        <v>61</v>
      </c>
      <c r="K518" s="21">
        <v>1525</v>
      </c>
      <c r="L518" s="74">
        <v>204</v>
      </c>
      <c r="M518" s="21">
        <v>3468</v>
      </c>
      <c r="N518" s="74">
        <v>0</v>
      </c>
      <c r="O518" s="21">
        <v>0</v>
      </c>
      <c r="P518" s="21">
        <f t="shared" si="8"/>
        <v>5132</v>
      </c>
      <c r="Q518" s="26">
        <f t="shared" si="8"/>
        <v>11876</v>
      </c>
      <c r="R518" s="74">
        <v>0</v>
      </c>
      <c r="S518" s="74">
        <v>0</v>
      </c>
      <c r="T518" s="75">
        <v>6.1728395061728394</v>
      </c>
      <c r="U518" s="74" t="s">
        <v>106</v>
      </c>
      <c r="V518" s="25" t="s">
        <v>726</v>
      </c>
      <c r="W518" s="72">
        <v>6.8587105624142657</v>
      </c>
      <c r="X518" s="61">
        <v>6.8587105624142657</v>
      </c>
      <c r="Y518" s="20"/>
    </row>
    <row r="519" spans="1:25" ht="30" customHeight="1">
      <c r="A519" s="21">
        <v>510</v>
      </c>
      <c r="B519" s="31">
        <v>53805</v>
      </c>
      <c r="C519" s="23">
        <v>15331</v>
      </c>
      <c r="D519" s="66" t="s">
        <v>727</v>
      </c>
      <c r="E519" s="25" t="s">
        <v>723</v>
      </c>
      <c r="F519" s="74">
        <v>3976</v>
      </c>
      <c r="G519" s="26">
        <v>5375</v>
      </c>
      <c r="H519" s="74">
        <v>72</v>
      </c>
      <c r="I519" s="21">
        <v>108</v>
      </c>
      <c r="J519" s="74">
        <v>10</v>
      </c>
      <c r="K519" s="21">
        <v>250</v>
      </c>
      <c r="L519" s="74">
        <v>91</v>
      </c>
      <c r="M519" s="21">
        <v>1547</v>
      </c>
      <c r="N519" s="74">
        <v>0</v>
      </c>
      <c r="O519" s="21">
        <v>0</v>
      </c>
      <c r="P519" s="21">
        <f t="shared" si="8"/>
        <v>4149</v>
      </c>
      <c r="Q519" s="26">
        <f t="shared" si="8"/>
        <v>7280</v>
      </c>
      <c r="R519" s="74">
        <v>0</v>
      </c>
      <c r="S519" s="74">
        <v>0</v>
      </c>
      <c r="T519" s="75">
        <v>3.7722908093278464</v>
      </c>
      <c r="U519" s="74" t="s">
        <v>106</v>
      </c>
      <c r="V519" s="25" t="s">
        <v>726</v>
      </c>
      <c r="W519" s="72">
        <v>6.8587105624142657</v>
      </c>
      <c r="X519" s="61">
        <v>6.8587105624142657</v>
      </c>
      <c r="Y519" s="20"/>
    </row>
    <row r="520" spans="1:25" ht="30" customHeight="1">
      <c r="A520" s="21">
        <v>511</v>
      </c>
      <c r="B520" s="31">
        <v>53808</v>
      </c>
      <c r="C520" s="23">
        <v>15331</v>
      </c>
      <c r="D520" s="66" t="s">
        <v>728</v>
      </c>
      <c r="E520" s="25" t="s">
        <v>723</v>
      </c>
      <c r="F520" s="74">
        <v>1986</v>
      </c>
      <c r="G520" s="26">
        <v>2960</v>
      </c>
      <c r="H520" s="74">
        <v>19</v>
      </c>
      <c r="I520" s="21">
        <v>28.5</v>
      </c>
      <c r="J520" s="74">
        <v>8</v>
      </c>
      <c r="K520" s="21">
        <v>200</v>
      </c>
      <c r="L520" s="74">
        <v>60</v>
      </c>
      <c r="M520" s="21">
        <v>1020</v>
      </c>
      <c r="N520" s="74">
        <v>0</v>
      </c>
      <c r="O520" s="21">
        <v>0</v>
      </c>
      <c r="P520" s="21">
        <f t="shared" si="8"/>
        <v>2073</v>
      </c>
      <c r="Q520" s="26">
        <f t="shared" si="8"/>
        <v>4208.5</v>
      </c>
      <c r="R520" s="74">
        <v>0</v>
      </c>
      <c r="S520" s="74">
        <v>0</v>
      </c>
      <c r="T520" s="75">
        <v>2.2290809327846364</v>
      </c>
      <c r="U520" s="74" t="s">
        <v>106</v>
      </c>
      <c r="V520" s="25" t="s">
        <v>726</v>
      </c>
      <c r="W520" s="72">
        <v>6.8587105624142657</v>
      </c>
      <c r="X520" s="61">
        <v>6.8587105624142657</v>
      </c>
      <c r="Y520" s="20"/>
    </row>
    <row r="521" spans="1:25" ht="30" customHeight="1">
      <c r="A521" s="21">
        <v>512</v>
      </c>
      <c r="B521" s="31">
        <v>2008</v>
      </c>
      <c r="C521" s="23">
        <v>15331</v>
      </c>
      <c r="D521" s="66" t="s">
        <v>729</v>
      </c>
      <c r="E521" s="25" t="s">
        <v>723</v>
      </c>
      <c r="F521" s="74">
        <v>6718</v>
      </c>
      <c r="G521" s="26">
        <v>13012</v>
      </c>
      <c r="H521" s="74">
        <v>102</v>
      </c>
      <c r="I521" s="21">
        <v>153</v>
      </c>
      <c r="J521" s="74">
        <v>75</v>
      </c>
      <c r="K521" s="21">
        <v>1875</v>
      </c>
      <c r="L521" s="74">
        <v>176</v>
      </c>
      <c r="M521" s="21">
        <v>2992</v>
      </c>
      <c r="N521" s="74">
        <v>1</v>
      </c>
      <c r="O521" s="21">
        <v>18</v>
      </c>
      <c r="P521" s="21">
        <f t="shared" si="8"/>
        <v>7072</v>
      </c>
      <c r="Q521" s="26">
        <f t="shared" si="8"/>
        <v>18050</v>
      </c>
      <c r="R521" s="74">
        <v>0</v>
      </c>
      <c r="S521" s="74">
        <v>0</v>
      </c>
      <c r="T521" s="75">
        <v>6.6872427983539096</v>
      </c>
      <c r="U521" s="74" t="s">
        <v>106</v>
      </c>
      <c r="V521" s="25" t="s">
        <v>730</v>
      </c>
      <c r="W521" s="72">
        <v>6.8587105624142657</v>
      </c>
      <c r="X521" s="61">
        <v>6.8587105624142657</v>
      </c>
      <c r="Y521" s="20"/>
    </row>
    <row r="522" spans="1:25" ht="30" customHeight="1">
      <c r="A522" s="21">
        <v>513</v>
      </c>
      <c r="B522" s="31">
        <v>2015</v>
      </c>
      <c r="C522" s="23">
        <v>15332</v>
      </c>
      <c r="D522" s="66" t="s">
        <v>731</v>
      </c>
      <c r="E522" s="25" t="s">
        <v>112</v>
      </c>
      <c r="F522" s="74">
        <v>1</v>
      </c>
      <c r="G522" s="26">
        <v>2545</v>
      </c>
      <c r="H522" s="74">
        <v>0</v>
      </c>
      <c r="I522" s="21">
        <v>0</v>
      </c>
      <c r="J522" s="74">
        <v>0</v>
      </c>
      <c r="K522" s="21">
        <v>0</v>
      </c>
      <c r="L522" s="74">
        <v>0</v>
      </c>
      <c r="M522" s="21">
        <v>0</v>
      </c>
      <c r="N522" s="74">
        <v>0</v>
      </c>
      <c r="O522" s="21">
        <v>0</v>
      </c>
      <c r="P522" s="21">
        <f t="shared" ref="P522:Q585" si="9">SUM(F522,H522,J522,L522,N522)</f>
        <v>1</v>
      </c>
      <c r="Q522" s="26">
        <f t="shared" si="9"/>
        <v>2545</v>
      </c>
      <c r="R522" s="74">
        <v>0</v>
      </c>
      <c r="S522" s="74">
        <v>0</v>
      </c>
      <c r="T522" s="75">
        <v>3.4293552812071332E-2</v>
      </c>
      <c r="U522" s="74" t="s">
        <v>106</v>
      </c>
      <c r="V522" s="25" t="s">
        <v>732</v>
      </c>
      <c r="W522" s="72">
        <v>6.8587105624142657</v>
      </c>
      <c r="X522" s="61">
        <v>6.8587105624142657</v>
      </c>
      <c r="Y522" s="20"/>
    </row>
    <row r="523" spans="1:25" ht="30" customHeight="1">
      <c r="A523" s="21">
        <v>514</v>
      </c>
      <c r="B523" s="31">
        <v>2018</v>
      </c>
      <c r="C523" s="23">
        <v>15332</v>
      </c>
      <c r="D523" s="66" t="s">
        <v>733</v>
      </c>
      <c r="E523" s="25" t="s">
        <v>112</v>
      </c>
      <c r="F523" s="74">
        <v>5303</v>
      </c>
      <c r="G523" s="26">
        <v>9633</v>
      </c>
      <c r="H523" s="74">
        <v>125</v>
      </c>
      <c r="I523" s="21">
        <v>187.5</v>
      </c>
      <c r="J523" s="74">
        <v>67</v>
      </c>
      <c r="K523" s="21">
        <v>1675</v>
      </c>
      <c r="L523" s="74">
        <v>131</v>
      </c>
      <c r="M523" s="21">
        <v>2227</v>
      </c>
      <c r="N523" s="74">
        <v>0</v>
      </c>
      <c r="O523" s="21">
        <v>0</v>
      </c>
      <c r="P523" s="21">
        <f t="shared" si="9"/>
        <v>5626</v>
      </c>
      <c r="Q523" s="26">
        <f t="shared" si="9"/>
        <v>13722.5</v>
      </c>
      <c r="R523" s="74">
        <v>0</v>
      </c>
      <c r="S523" s="74">
        <v>0</v>
      </c>
      <c r="T523" s="75">
        <v>6.6872427983539096</v>
      </c>
      <c r="U523" s="74" t="s">
        <v>106</v>
      </c>
      <c r="V523" s="25" t="s">
        <v>730</v>
      </c>
      <c r="W523" s="72">
        <v>6.8587105624142657</v>
      </c>
      <c r="X523" s="61">
        <v>6.8587105624142657</v>
      </c>
      <c r="Y523" s="20"/>
    </row>
    <row r="524" spans="1:25" ht="30" customHeight="1">
      <c r="A524" s="21">
        <v>515</v>
      </c>
      <c r="B524" s="31">
        <v>98902</v>
      </c>
      <c r="C524" s="23">
        <v>15332</v>
      </c>
      <c r="D524" s="66" t="s">
        <v>734</v>
      </c>
      <c r="E524" s="25" t="s">
        <v>112</v>
      </c>
      <c r="F524" s="74">
        <v>1</v>
      </c>
      <c r="G524" s="26">
        <v>2</v>
      </c>
      <c r="H524" s="74">
        <v>0</v>
      </c>
      <c r="I524" s="21">
        <v>0</v>
      </c>
      <c r="J524" s="74">
        <v>0</v>
      </c>
      <c r="K524" s="21">
        <v>0</v>
      </c>
      <c r="L524" s="74">
        <v>0</v>
      </c>
      <c r="M524" s="21">
        <v>0</v>
      </c>
      <c r="N524" s="74">
        <v>0</v>
      </c>
      <c r="O524" s="21">
        <v>0</v>
      </c>
      <c r="P524" s="21">
        <f t="shared" si="9"/>
        <v>1</v>
      </c>
      <c r="Q524" s="26">
        <f t="shared" si="9"/>
        <v>2</v>
      </c>
      <c r="R524" s="74">
        <v>0</v>
      </c>
      <c r="S524" s="74">
        <v>0</v>
      </c>
      <c r="T524" s="75">
        <v>0</v>
      </c>
      <c r="U524" s="74" t="s">
        <v>106</v>
      </c>
      <c r="V524" s="25" t="s">
        <v>732</v>
      </c>
      <c r="W524" s="72">
        <v>6.8587105624142657</v>
      </c>
      <c r="X524" s="61">
        <v>6.8587105624142657</v>
      </c>
      <c r="Y524" s="20"/>
    </row>
    <row r="525" spans="1:25" ht="30" customHeight="1">
      <c r="A525" s="21">
        <v>516</v>
      </c>
      <c r="B525" s="31">
        <v>98903</v>
      </c>
      <c r="C525" s="23">
        <v>15332</v>
      </c>
      <c r="D525" s="66" t="s">
        <v>735</v>
      </c>
      <c r="E525" s="25" t="s">
        <v>112</v>
      </c>
      <c r="F525" s="74">
        <v>2</v>
      </c>
      <c r="G525" s="26">
        <v>4877</v>
      </c>
      <c r="H525" s="74">
        <v>0</v>
      </c>
      <c r="I525" s="21">
        <v>0</v>
      </c>
      <c r="J525" s="74">
        <v>0</v>
      </c>
      <c r="K525" s="21">
        <v>0</v>
      </c>
      <c r="L525" s="74">
        <v>0</v>
      </c>
      <c r="M525" s="21">
        <v>0</v>
      </c>
      <c r="N525" s="74">
        <v>0</v>
      </c>
      <c r="O525" s="21">
        <v>0</v>
      </c>
      <c r="P525" s="21">
        <f t="shared" si="9"/>
        <v>2</v>
      </c>
      <c r="Q525" s="26">
        <f t="shared" si="9"/>
        <v>4877</v>
      </c>
      <c r="R525" s="74">
        <v>0</v>
      </c>
      <c r="S525" s="74">
        <v>0</v>
      </c>
      <c r="T525" s="75">
        <v>0</v>
      </c>
      <c r="U525" s="74" t="s">
        <v>106</v>
      </c>
      <c r="V525" s="25" t="s">
        <v>732</v>
      </c>
      <c r="W525" s="72">
        <v>6.8587105624142657</v>
      </c>
      <c r="X525" s="61">
        <v>6.8587105624142657</v>
      </c>
      <c r="Y525" s="20"/>
    </row>
    <row r="526" spans="1:25" ht="30" customHeight="1">
      <c r="A526" s="21">
        <v>517</v>
      </c>
      <c r="B526" s="31">
        <v>98907</v>
      </c>
      <c r="C526" s="23">
        <v>15332</v>
      </c>
      <c r="D526" s="66" t="s">
        <v>736</v>
      </c>
      <c r="E526" s="25" t="s">
        <v>112</v>
      </c>
      <c r="F526" s="74">
        <v>5597</v>
      </c>
      <c r="G526" s="26">
        <v>8622</v>
      </c>
      <c r="H526" s="74">
        <v>67</v>
      </c>
      <c r="I526" s="21">
        <v>100.5</v>
      </c>
      <c r="J526" s="74">
        <v>37</v>
      </c>
      <c r="K526" s="21">
        <v>925</v>
      </c>
      <c r="L526" s="74">
        <v>166</v>
      </c>
      <c r="M526" s="21">
        <v>2822</v>
      </c>
      <c r="N526" s="74">
        <v>0</v>
      </c>
      <c r="O526" s="21">
        <v>0</v>
      </c>
      <c r="P526" s="21">
        <f t="shared" si="9"/>
        <v>5867</v>
      </c>
      <c r="Q526" s="26">
        <f t="shared" si="9"/>
        <v>12469.5</v>
      </c>
      <c r="R526" s="74">
        <v>0</v>
      </c>
      <c r="S526" s="74">
        <v>0</v>
      </c>
      <c r="T526" s="75">
        <v>5.4869684499314131</v>
      </c>
      <c r="U526" s="74" t="s">
        <v>106</v>
      </c>
      <c r="V526" s="25" t="s">
        <v>691</v>
      </c>
      <c r="W526" s="72">
        <v>6.8587105624142657</v>
      </c>
      <c r="X526" s="61">
        <v>6.8587105624142657</v>
      </c>
      <c r="Y526" s="20"/>
    </row>
    <row r="527" spans="1:25" ht="30" customHeight="1">
      <c r="A527" s="21">
        <v>518</v>
      </c>
      <c r="B527" s="31">
        <v>2001</v>
      </c>
      <c r="C527" s="23">
        <v>15331</v>
      </c>
      <c r="D527" s="66" t="s">
        <v>737</v>
      </c>
      <c r="E527" s="71" t="s">
        <v>723</v>
      </c>
      <c r="F527" s="74">
        <v>3699</v>
      </c>
      <c r="G527" s="26">
        <v>4428</v>
      </c>
      <c r="H527" s="74">
        <v>2839</v>
      </c>
      <c r="I527" s="21">
        <v>4258.5</v>
      </c>
      <c r="J527" s="74">
        <v>181</v>
      </c>
      <c r="K527" s="21">
        <v>4525</v>
      </c>
      <c r="L527" s="74">
        <v>9</v>
      </c>
      <c r="M527" s="21">
        <v>153</v>
      </c>
      <c r="N527" s="74">
        <v>9</v>
      </c>
      <c r="O527" s="21">
        <v>162</v>
      </c>
      <c r="P527" s="21">
        <f t="shared" si="9"/>
        <v>6737</v>
      </c>
      <c r="Q527" s="26">
        <f t="shared" si="9"/>
        <v>13526.5</v>
      </c>
      <c r="R527" s="74">
        <v>0</v>
      </c>
      <c r="S527" s="74">
        <v>0</v>
      </c>
      <c r="T527" s="75">
        <v>4.9725651577503429</v>
      </c>
      <c r="U527" s="74" t="s">
        <v>106</v>
      </c>
      <c r="V527" s="25" t="s">
        <v>691</v>
      </c>
      <c r="W527" s="72">
        <v>6.8587105624142657</v>
      </c>
      <c r="X527" s="61">
        <v>6.8587105624142657</v>
      </c>
      <c r="Y527" s="20"/>
    </row>
    <row r="528" spans="1:25" ht="30" customHeight="1">
      <c r="A528" s="21">
        <v>519</v>
      </c>
      <c r="B528" s="31">
        <v>2003</v>
      </c>
      <c r="C528" s="23">
        <v>15333</v>
      </c>
      <c r="D528" s="66" t="s">
        <v>738</v>
      </c>
      <c r="E528" s="71" t="s">
        <v>739</v>
      </c>
      <c r="F528" s="74">
        <v>5346</v>
      </c>
      <c r="G528" s="26">
        <v>8358</v>
      </c>
      <c r="H528" s="74">
        <v>220</v>
      </c>
      <c r="I528" s="21">
        <v>330</v>
      </c>
      <c r="J528" s="74">
        <v>52</v>
      </c>
      <c r="K528" s="21">
        <v>1300</v>
      </c>
      <c r="L528" s="74">
        <v>78</v>
      </c>
      <c r="M528" s="21">
        <v>1326</v>
      </c>
      <c r="N528" s="74">
        <v>3</v>
      </c>
      <c r="O528" s="21">
        <v>54</v>
      </c>
      <c r="P528" s="21">
        <f t="shared" si="9"/>
        <v>5699</v>
      </c>
      <c r="Q528" s="26">
        <f t="shared" si="9"/>
        <v>11368</v>
      </c>
      <c r="R528" s="74">
        <v>0</v>
      </c>
      <c r="S528" s="74">
        <v>0</v>
      </c>
      <c r="T528" s="75">
        <v>4.9725651577503429</v>
      </c>
      <c r="U528" s="74" t="s">
        <v>106</v>
      </c>
      <c r="V528" s="25" t="s">
        <v>716</v>
      </c>
      <c r="W528" s="72">
        <v>6.8587105624142657</v>
      </c>
      <c r="X528" s="61">
        <v>6.8587105624142657</v>
      </c>
      <c r="Y528" s="20"/>
    </row>
    <row r="529" spans="1:25" ht="30" customHeight="1">
      <c r="A529" s="21">
        <v>520</v>
      </c>
      <c r="B529" s="31">
        <v>2007</v>
      </c>
      <c r="C529" s="23">
        <v>15333</v>
      </c>
      <c r="D529" s="66" t="s">
        <v>740</v>
      </c>
      <c r="E529" s="71" t="s">
        <v>739</v>
      </c>
      <c r="F529" s="74">
        <v>5441</v>
      </c>
      <c r="G529" s="26">
        <v>9347</v>
      </c>
      <c r="H529" s="74">
        <v>215</v>
      </c>
      <c r="I529" s="21">
        <v>322.5</v>
      </c>
      <c r="J529" s="74">
        <v>64</v>
      </c>
      <c r="K529" s="21">
        <v>1600</v>
      </c>
      <c r="L529" s="74">
        <v>162</v>
      </c>
      <c r="M529" s="21">
        <v>2754</v>
      </c>
      <c r="N529" s="74">
        <v>0</v>
      </c>
      <c r="O529" s="21">
        <v>0</v>
      </c>
      <c r="P529" s="21">
        <f t="shared" si="9"/>
        <v>5882</v>
      </c>
      <c r="Q529" s="26">
        <f t="shared" si="9"/>
        <v>14023.5</v>
      </c>
      <c r="R529" s="74">
        <v>0</v>
      </c>
      <c r="S529" s="74">
        <v>0</v>
      </c>
      <c r="T529" s="75">
        <v>6.5157750342935525</v>
      </c>
      <c r="U529" s="74" t="s">
        <v>106</v>
      </c>
      <c r="V529" s="25" t="s">
        <v>691</v>
      </c>
      <c r="W529" s="72">
        <v>6.8587105624142657</v>
      </c>
      <c r="X529" s="61">
        <v>6.8587105624142657</v>
      </c>
      <c r="Y529" s="20"/>
    </row>
    <row r="530" spans="1:25" ht="30" customHeight="1">
      <c r="A530" s="21">
        <v>521</v>
      </c>
      <c r="B530" s="31">
        <v>53601</v>
      </c>
      <c r="C530" s="23">
        <v>15333</v>
      </c>
      <c r="D530" s="66" t="s">
        <v>156</v>
      </c>
      <c r="E530" s="71" t="s">
        <v>739</v>
      </c>
      <c r="F530" s="74">
        <v>7763</v>
      </c>
      <c r="G530" s="26">
        <v>10351</v>
      </c>
      <c r="H530" s="74">
        <v>316</v>
      </c>
      <c r="I530" s="21">
        <v>474</v>
      </c>
      <c r="J530" s="74">
        <v>74</v>
      </c>
      <c r="K530" s="21">
        <v>1850</v>
      </c>
      <c r="L530" s="74">
        <v>264</v>
      </c>
      <c r="M530" s="21">
        <v>4488</v>
      </c>
      <c r="N530" s="74">
        <v>0</v>
      </c>
      <c r="O530" s="21">
        <v>0</v>
      </c>
      <c r="P530" s="21">
        <f t="shared" si="9"/>
        <v>8417</v>
      </c>
      <c r="Q530" s="26">
        <f t="shared" si="9"/>
        <v>17163</v>
      </c>
      <c r="R530" s="74">
        <v>0</v>
      </c>
      <c r="S530" s="74">
        <v>0</v>
      </c>
      <c r="T530" s="75">
        <v>6.5157750342935525</v>
      </c>
      <c r="U530" s="74" t="s">
        <v>106</v>
      </c>
      <c r="V530" s="25" t="s">
        <v>691</v>
      </c>
      <c r="W530" s="72">
        <v>6.8587105624142657</v>
      </c>
      <c r="X530" s="61">
        <v>6.8587105624142657</v>
      </c>
      <c r="Y530" s="20"/>
    </row>
    <row r="531" spans="1:25" ht="30" customHeight="1">
      <c r="A531" s="21">
        <v>522</v>
      </c>
      <c r="B531" s="31">
        <v>53602</v>
      </c>
      <c r="C531" s="23">
        <v>15333</v>
      </c>
      <c r="D531" s="66" t="s">
        <v>741</v>
      </c>
      <c r="E531" s="71" t="s">
        <v>739</v>
      </c>
      <c r="F531" s="74">
        <v>7652</v>
      </c>
      <c r="G531" s="26">
        <v>13704</v>
      </c>
      <c r="H531" s="74">
        <v>1329</v>
      </c>
      <c r="I531" s="21">
        <v>1993.5</v>
      </c>
      <c r="J531" s="74">
        <v>155</v>
      </c>
      <c r="K531" s="21">
        <v>3875</v>
      </c>
      <c r="L531" s="74">
        <v>115</v>
      </c>
      <c r="M531" s="21">
        <v>1955</v>
      </c>
      <c r="N531" s="74">
        <v>1</v>
      </c>
      <c r="O531" s="21">
        <v>18</v>
      </c>
      <c r="P531" s="21">
        <f t="shared" si="9"/>
        <v>9252</v>
      </c>
      <c r="Q531" s="26">
        <f t="shared" si="9"/>
        <v>21545.5</v>
      </c>
      <c r="R531" s="74">
        <v>0</v>
      </c>
      <c r="S531" s="74">
        <v>0</v>
      </c>
      <c r="T531" s="75">
        <v>6.6872427983539096</v>
      </c>
      <c r="U531" s="74" t="s">
        <v>106</v>
      </c>
      <c r="V531" s="25" t="s">
        <v>716</v>
      </c>
      <c r="W531" s="72">
        <v>6.8587105624142657</v>
      </c>
      <c r="X531" s="61">
        <v>6.8587105624142657</v>
      </c>
      <c r="Y531" s="20"/>
    </row>
    <row r="532" spans="1:25" ht="30" customHeight="1">
      <c r="A532" s="21">
        <v>523</v>
      </c>
      <c r="B532" s="31">
        <v>2002</v>
      </c>
      <c r="C532" s="23">
        <v>15334</v>
      </c>
      <c r="D532" s="66" t="s">
        <v>742</v>
      </c>
      <c r="E532" s="71" t="s">
        <v>743</v>
      </c>
      <c r="F532" s="74">
        <v>6870</v>
      </c>
      <c r="G532" s="26">
        <v>9527</v>
      </c>
      <c r="H532" s="74">
        <v>958</v>
      </c>
      <c r="I532" s="21">
        <v>1437</v>
      </c>
      <c r="J532" s="74">
        <v>138</v>
      </c>
      <c r="K532" s="21">
        <v>3450</v>
      </c>
      <c r="L532" s="74">
        <v>18</v>
      </c>
      <c r="M532" s="21">
        <v>306</v>
      </c>
      <c r="N532" s="74">
        <v>4</v>
      </c>
      <c r="O532" s="21">
        <v>72</v>
      </c>
      <c r="P532" s="21">
        <f t="shared" si="9"/>
        <v>7988</v>
      </c>
      <c r="Q532" s="26">
        <f t="shared" si="9"/>
        <v>14792</v>
      </c>
      <c r="R532" s="74">
        <v>0</v>
      </c>
      <c r="S532" s="74">
        <v>0</v>
      </c>
      <c r="T532" s="75">
        <v>5.229766803840878</v>
      </c>
      <c r="U532" s="74" t="s">
        <v>106</v>
      </c>
      <c r="V532" s="25" t="s">
        <v>716</v>
      </c>
      <c r="W532" s="72">
        <v>6.8587105624142657</v>
      </c>
      <c r="X532" s="61">
        <v>6.8587105624142657</v>
      </c>
      <c r="Y532" s="20"/>
    </row>
    <row r="533" spans="1:25" ht="30" customHeight="1">
      <c r="A533" s="21">
        <v>524</v>
      </c>
      <c r="B533" s="31">
        <v>2009</v>
      </c>
      <c r="C533" s="23">
        <v>15334</v>
      </c>
      <c r="D533" s="66" t="s">
        <v>744</v>
      </c>
      <c r="E533" s="71" t="s">
        <v>743</v>
      </c>
      <c r="F533" s="74">
        <v>6254</v>
      </c>
      <c r="G533" s="26">
        <v>12320</v>
      </c>
      <c r="H533" s="74">
        <v>154</v>
      </c>
      <c r="I533" s="21">
        <v>231</v>
      </c>
      <c r="J533" s="74">
        <v>78</v>
      </c>
      <c r="K533" s="21">
        <v>1950</v>
      </c>
      <c r="L533" s="74">
        <v>91</v>
      </c>
      <c r="M533" s="21">
        <v>1547</v>
      </c>
      <c r="N533" s="74">
        <v>1</v>
      </c>
      <c r="O533" s="21">
        <v>18</v>
      </c>
      <c r="P533" s="21">
        <f t="shared" si="9"/>
        <v>6578</v>
      </c>
      <c r="Q533" s="26">
        <f t="shared" si="9"/>
        <v>16066</v>
      </c>
      <c r="R533" s="74">
        <v>0</v>
      </c>
      <c r="S533" s="74">
        <v>0</v>
      </c>
      <c r="T533" s="75">
        <v>6.5157750342935525</v>
      </c>
      <c r="U533" s="74" t="s">
        <v>106</v>
      </c>
      <c r="V533" s="25" t="s">
        <v>745</v>
      </c>
      <c r="W533" s="72">
        <v>6.8587105624142657</v>
      </c>
      <c r="X533" s="61">
        <v>6.8587105624142657</v>
      </c>
      <c r="Y533" s="20"/>
    </row>
    <row r="534" spans="1:25" ht="30" customHeight="1">
      <c r="A534" s="21">
        <v>525</v>
      </c>
      <c r="B534" s="31">
        <v>2010</v>
      </c>
      <c r="C534" s="23">
        <v>15332</v>
      </c>
      <c r="D534" s="66" t="s">
        <v>746</v>
      </c>
      <c r="E534" s="25" t="s">
        <v>112</v>
      </c>
      <c r="F534" s="74">
        <v>6597</v>
      </c>
      <c r="G534" s="26">
        <v>10485</v>
      </c>
      <c r="H534" s="74">
        <v>245</v>
      </c>
      <c r="I534" s="21">
        <v>367.5</v>
      </c>
      <c r="J534" s="74">
        <v>68</v>
      </c>
      <c r="K534" s="21">
        <v>1700</v>
      </c>
      <c r="L534" s="74">
        <v>145</v>
      </c>
      <c r="M534" s="21">
        <v>2465</v>
      </c>
      <c r="N534" s="74">
        <v>0</v>
      </c>
      <c r="O534" s="21">
        <v>0</v>
      </c>
      <c r="P534" s="21">
        <f t="shared" si="9"/>
        <v>7055</v>
      </c>
      <c r="Q534" s="26">
        <f t="shared" si="9"/>
        <v>15017.5</v>
      </c>
      <c r="R534" s="74">
        <v>0</v>
      </c>
      <c r="S534" s="74">
        <v>0</v>
      </c>
      <c r="T534" s="75">
        <v>6.5157750342935525</v>
      </c>
      <c r="U534" s="74" t="s">
        <v>106</v>
      </c>
      <c r="V534" s="25" t="s">
        <v>716</v>
      </c>
      <c r="W534" s="72">
        <v>6.8587105624142657</v>
      </c>
      <c r="X534" s="61">
        <v>6.8587105624142657</v>
      </c>
      <c r="Y534" s="20"/>
    </row>
    <row r="535" spans="1:25" ht="30" customHeight="1">
      <c r="A535" s="21">
        <v>526</v>
      </c>
      <c r="B535" s="31">
        <v>2016</v>
      </c>
      <c r="C535" s="23">
        <v>15334</v>
      </c>
      <c r="D535" s="66" t="s">
        <v>747</v>
      </c>
      <c r="E535" s="71" t="s">
        <v>743</v>
      </c>
      <c r="F535" s="74">
        <v>5762</v>
      </c>
      <c r="G535" s="26">
        <v>8214</v>
      </c>
      <c r="H535" s="74">
        <v>316</v>
      </c>
      <c r="I535" s="21">
        <v>474</v>
      </c>
      <c r="J535" s="74">
        <v>62</v>
      </c>
      <c r="K535" s="21">
        <v>1550</v>
      </c>
      <c r="L535" s="74">
        <v>145</v>
      </c>
      <c r="M535" s="21">
        <v>2465</v>
      </c>
      <c r="N535" s="74">
        <v>0</v>
      </c>
      <c r="O535" s="21">
        <v>0</v>
      </c>
      <c r="P535" s="21">
        <f t="shared" si="9"/>
        <v>6285</v>
      </c>
      <c r="Q535" s="26">
        <f t="shared" si="9"/>
        <v>12703</v>
      </c>
      <c r="R535" s="74">
        <v>0</v>
      </c>
      <c r="S535" s="74">
        <v>0</v>
      </c>
      <c r="T535" s="75">
        <v>5.8299039780521262</v>
      </c>
      <c r="U535" s="74" t="s">
        <v>106</v>
      </c>
      <c r="V535" s="25" t="s">
        <v>691</v>
      </c>
      <c r="W535" s="72">
        <v>6.8587105624142657</v>
      </c>
      <c r="X535" s="61">
        <v>6.8587105624142657</v>
      </c>
      <c r="Y535" s="20"/>
    </row>
    <row r="536" spans="1:25" ht="30" customHeight="1">
      <c r="A536" s="21">
        <v>527</v>
      </c>
      <c r="B536" s="31">
        <v>2022</v>
      </c>
      <c r="C536" s="23">
        <v>15331</v>
      </c>
      <c r="D536" s="66" t="s">
        <v>748</v>
      </c>
      <c r="E536" s="25" t="s">
        <v>723</v>
      </c>
      <c r="F536" s="60">
        <v>2393</v>
      </c>
      <c r="G536" s="26">
        <v>3286</v>
      </c>
      <c r="H536" s="60">
        <v>920</v>
      </c>
      <c r="I536" s="21">
        <v>752</v>
      </c>
      <c r="J536" s="60">
        <v>10</v>
      </c>
      <c r="K536" s="21">
        <v>250</v>
      </c>
      <c r="L536" s="60">
        <v>0</v>
      </c>
      <c r="M536" s="21">
        <v>0</v>
      </c>
      <c r="N536" s="60">
        <v>0</v>
      </c>
      <c r="O536" s="21">
        <v>0</v>
      </c>
      <c r="P536" s="21">
        <f t="shared" si="9"/>
        <v>3323</v>
      </c>
      <c r="Q536" s="26">
        <f t="shared" si="9"/>
        <v>4288</v>
      </c>
      <c r="R536" s="21">
        <v>0</v>
      </c>
      <c r="S536" s="21">
        <v>0</v>
      </c>
      <c r="T536" s="77">
        <v>2.7434842249657065</v>
      </c>
      <c r="U536" s="74" t="s">
        <v>106</v>
      </c>
      <c r="V536" s="25" t="s">
        <v>716</v>
      </c>
      <c r="W536" s="72">
        <v>6.8587105624142657</v>
      </c>
      <c r="X536" s="61">
        <v>6.8587105624142657</v>
      </c>
      <c r="Y536" s="20"/>
    </row>
    <row r="537" spans="1:25" ht="30" customHeight="1">
      <c r="A537" s="21">
        <v>528</v>
      </c>
      <c r="B537" s="31">
        <v>21916</v>
      </c>
      <c r="C537" s="23">
        <v>15311</v>
      </c>
      <c r="D537" s="66" t="s">
        <v>749</v>
      </c>
      <c r="E537" s="71" t="s">
        <v>688</v>
      </c>
      <c r="F537" s="74">
        <v>7540</v>
      </c>
      <c r="G537" s="26">
        <v>13500</v>
      </c>
      <c r="H537" s="74">
        <v>804</v>
      </c>
      <c r="I537" s="21">
        <v>1206</v>
      </c>
      <c r="J537" s="74">
        <v>111</v>
      </c>
      <c r="K537" s="21">
        <v>2775</v>
      </c>
      <c r="L537" s="74">
        <v>85</v>
      </c>
      <c r="M537" s="21">
        <v>1445</v>
      </c>
      <c r="N537" s="74">
        <v>0</v>
      </c>
      <c r="O537" s="21">
        <v>0</v>
      </c>
      <c r="P537" s="21">
        <f t="shared" si="9"/>
        <v>8540</v>
      </c>
      <c r="Q537" s="26">
        <f t="shared" si="9"/>
        <v>18926</v>
      </c>
      <c r="R537" s="74">
        <v>0</v>
      </c>
      <c r="S537" s="74">
        <v>0</v>
      </c>
      <c r="T537" s="75">
        <v>6.5157750342935525</v>
      </c>
      <c r="U537" s="74" t="s">
        <v>106</v>
      </c>
      <c r="V537" s="25" t="s">
        <v>716</v>
      </c>
      <c r="W537" s="72">
        <v>6.8587105624142657</v>
      </c>
      <c r="X537" s="61">
        <v>6.8587105624142657</v>
      </c>
      <c r="Y537" s="20"/>
    </row>
    <row r="538" spans="1:25" ht="30" customHeight="1">
      <c r="A538" s="21">
        <v>529</v>
      </c>
      <c r="B538" s="31">
        <v>53604</v>
      </c>
      <c r="C538" s="23">
        <v>15333</v>
      </c>
      <c r="D538" s="66" t="s">
        <v>750</v>
      </c>
      <c r="E538" s="71" t="s">
        <v>739</v>
      </c>
      <c r="F538" s="74">
        <v>6740</v>
      </c>
      <c r="G538" s="26">
        <v>12718</v>
      </c>
      <c r="H538" s="74">
        <v>161</v>
      </c>
      <c r="I538" s="21">
        <v>241.5</v>
      </c>
      <c r="J538" s="74">
        <v>70</v>
      </c>
      <c r="K538" s="21">
        <v>1750</v>
      </c>
      <c r="L538" s="74">
        <v>106</v>
      </c>
      <c r="M538" s="21">
        <v>1802</v>
      </c>
      <c r="N538" s="74">
        <v>0</v>
      </c>
      <c r="O538" s="21">
        <v>0</v>
      </c>
      <c r="P538" s="21">
        <f t="shared" si="9"/>
        <v>7077</v>
      </c>
      <c r="Q538" s="26">
        <f t="shared" si="9"/>
        <v>16511.5</v>
      </c>
      <c r="R538" s="74">
        <v>0</v>
      </c>
      <c r="S538" s="74">
        <v>0</v>
      </c>
      <c r="T538" s="75">
        <v>5.6584362139917692</v>
      </c>
      <c r="U538" s="74" t="s">
        <v>106</v>
      </c>
      <c r="V538" s="25" t="s">
        <v>730</v>
      </c>
      <c r="W538" s="72">
        <v>6.8587105624142657</v>
      </c>
      <c r="X538" s="61">
        <v>6.8587105624142657</v>
      </c>
      <c r="Y538" s="20"/>
    </row>
    <row r="539" spans="1:25" ht="30" customHeight="1">
      <c r="A539" s="21">
        <v>530</v>
      </c>
      <c r="B539" s="31">
        <v>98901</v>
      </c>
      <c r="C539" s="23">
        <v>15334</v>
      </c>
      <c r="D539" s="66" t="s">
        <v>751</v>
      </c>
      <c r="E539" s="71" t="s">
        <v>743</v>
      </c>
      <c r="F539" s="74">
        <v>6414</v>
      </c>
      <c r="G539" s="26">
        <v>8427</v>
      </c>
      <c r="H539" s="74">
        <v>87</v>
      </c>
      <c r="I539" s="21">
        <v>130.5</v>
      </c>
      <c r="J539" s="74">
        <v>41</v>
      </c>
      <c r="K539" s="21">
        <v>1025</v>
      </c>
      <c r="L539" s="74">
        <v>201</v>
      </c>
      <c r="M539" s="21">
        <v>3417</v>
      </c>
      <c r="N539" s="74">
        <v>0</v>
      </c>
      <c r="O539" s="21">
        <v>0</v>
      </c>
      <c r="P539" s="21">
        <f t="shared" si="9"/>
        <v>6743</v>
      </c>
      <c r="Q539" s="26">
        <f t="shared" si="9"/>
        <v>12999.5</v>
      </c>
      <c r="R539" s="74">
        <v>0</v>
      </c>
      <c r="S539" s="74">
        <v>0</v>
      </c>
      <c r="T539" s="75">
        <v>5.8299039780521262</v>
      </c>
      <c r="U539" s="74" t="s">
        <v>106</v>
      </c>
      <c r="V539" s="25" t="s">
        <v>716</v>
      </c>
      <c r="W539" s="72">
        <v>6.8587105624142657</v>
      </c>
      <c r="X539" s="61">
        <v>6.8587105624142657</v>
      </c>
      <c r="Y539" s="20"/>
    </row>
    <row r="540" spans="1:25" ht="30" customHeight="1">
      <c r="A540" s="21">
        <v>531</v>
      </c>
      <c r="B540" s="31">
        <v>98908</v>
      </c>
      <c r="C540" s="23">
        <v>15332</v>
      </c>
      <c r="D540" s="66" t="s">
        <v>227</v>
      </c>
      <c r="E540" s="25" t="s">
        <v>112</v>
      </c>
      <c r="F540" s="74">
        <v>4044</v>
      </c>
      <c r="G540" s="26">
        <v>10000</v>
      </c>
      <c r="H540" s="74">
        <v>215</v>
      </c>
      <c r="I540" s="21">
        <v>403</v>
      </c>
      <c r="J540" s="74">
        <v>69</v>
      </c>
      <c r="K540" s="21">
        <v>2555</v>
      </c>
      <c r="L540" s="74">
        <v>178</v>
      </c>
      <c r="M540" s="21">
        <v>4000</v>
      </c>
      <c r="N540" s="74">
        <v>1</v>
      </c>
      <c r="O540" s="21">
        <v>18</v>
      </c>
      <c r="P540" s="21">
        <f t="shared" si="9"/>
        <v>4507</v>
      </c>
      <c r="Q540" s="26">
        <f t="shared" si="9"/>
        <v>16976</v>
      </c>
      <c r="R540" s="74">
        <v>0</v>
      </c>
      <c r="S540" s="74">
        <v>0</v>
      </c>
      <c r="T540" s="75">
        <v>5.8299039780521262</v>
      </c>
      <c r="U540" s="74" t="s">
        <v>106</v>
      </c>
      <c r="V540" s="25" t="s">
        <v>716</v>
      </c>
      <c r="W540" s="72">
        <v>6.8587105624142657</v>
      </c>
      <c r="X540" s="61">
        <v>6.8587105624142657</v>
      </c>
      <c r="Y540" s="20"/>
    </row>
    <row r="541" spans="1:25" ht="30" customHeight="1">
      <c r="A541" s="21">
        <v>532</v>
      </c>
      <c r="B541" s="31">
        <v>98910</v>
      </c>
      <c r="C541" s="23">
        <v>15334</v>
      </c>
      <c r="D541" s="66" t="s">
        <v>752</v>
      </c>
      <c r="E541" s="71" t="s">
        <v>743</v>
      </c>
      <c r="F541" s="60">
        <v>5527</v>
      </c>
      <c r="G541" s="26">
        <v>11555</v>
      </c>
      <c r="H541" s="60">
        <v>382</v>
      </c>
      <c r="I541" s="21">
        <v>572</v>
      </c>
      <c r="J541" s="60">
        <v>24</v>
      </c>
      <c r="K541" s="21">
        <v>600</v>
      </c>
      <c r="L541" s="60">
        <v>0</v>
      </c>
      <c r="M541" s="21">
        <v>0</v>
      </c>
      <c r="N541" s="60">
        <v>0</v>
      </c>
      <c r="O541" s="21">
        <v>0</v>
      </c>
      <c r="P541" s="21">
        <f t="shared" si="9"/>
        <v>5933</v>
      </c>
      <c r="Q541" s="26">
        <f t="shared" si="9"/>
        <v>12727</v>
      </c>
      <c r="R541" s="21">
        <v>0</v>
      </c>
      <c r="S541" s="21">
        <v>0</v>
      </c>
      <c r="T541" s="77">
        <v>5.1440329218106999</v>
      </c>
      <c r="U541" s="74" t="s">
        <v>106</v>
      </c>
      <c r="V541" s="25" t="s">
        <v>716</v>
      </c>
      <c r="W541" s="72">
        <v>6.8587105624142657</v>
      </c>
      <c r="X541" s="61">
        <v>6.8587105624142657</v>
      </c>
      <c r="Y541" s="20"/>
    </row>
    <row r="542" spans="1:25" ht="30" customHeight="1">
      <c r="A542" s="21">
        <v>533</v>
      </c>
      <c r="B542" s="31">
        <v>53701</v>
      </c>
      <c r="C542" s="23">
        <v>15335</v>
      </c>
      <c r="D542" s="66" t="s">
        <v>753</v>
      </c>
      <c r="E542" s="71" t="s">
        <v>754</v>
      </c>
      <c r="F542" s="74">
        <v>5018</v>
      </c>
      <c r="G542" s="26">
        <v>7800</v>
      </c>
      <c r="H542" s="74">
        <v>172</v>
      </c>
      <c r="I542" s="21">
        <v>258</v>
      </c>
      <c r="J542" s="74">
        <v>31</v>
      </c>
      <c r="K542" s="21">
        <v>775</v>
      </c>
      <c r="L542" s="74">
        <v>160</v>
      </c>
      <c r="M542" s="21">
        <v>2720</v>
      </c>
      <c r="N542" s="74">
        <v>0</v>
      </c>
      <c r="O542" s="21">
        <v>0</v>
      </c>
      <c r="P542" s="21">
        <f t="shared" si="9"/>
        <v>5381</v>
      </c>
      <c r="Q542" s="26">
        <f t="shared" si="9"/>
        <v>11553</v>
      </c>
      <c r="R542" s="74">
        <v>0</v>
      </c>
      <c r="S542" s="74">
        <v>0</v>
      </c>
      <c r="T542" s="75">
        <v>5.6584362139917692</v>
      </c>
      <c r="U542" s="74" t="s">
        <v>106</v>
      </c>
      <c r="V542" s="25" t="s">
        <v>726</v>
      </c>
      <c r="W542" s="72">
        <v>6.8587105624142657</v>
      </c>
      <c r="X542" s="61">
        <v>6.8587105624142657</v>
      </c>
      <c r="Y542" s="20"/>
    </row>
    <row r="543" spans="1:25" ht="30" customHeight="1">
      <c r="A543" s="21">
        <v>534</v>
      </c>
      <c r="B543" s="31">
        <v>53702</v>
      </c>
      <c r="C543" s="23">
        <v>15335</v>
      </c>
      <c r="D543" s="66" t="s">
        <v>755</v>
      </c>
      <c r="E543" s="71" t="s">
        <v>754</v>
      </c>
      <c r="F543" s="74">
        <v>2365</v>
      </c>
      <c r="G543" s="26">
        <v>3830</v>
      </c>
      <c r="H543" s="74">
        <v>285</v>
      </c>
      <c r="I543" s="21">
        <v>427.5</v>
      </c>
      <c r="J543" s="74">
        <v>24</v>
      </c>
      <c r="K543" s="21">
        <v>600</v>
      </c>
      <c r="L543" s="74">
        <v>122</v>
      </c>
      <c r="M543" s="21">
        <v>1660</v>
      </c>
      <c r="N543" s="74">
        <v>0</v>
      </c>
      <c r="O543" s="21">
        <v>0</v>
      </c>
      <c r="P543" s="21">
        <f t="shared" si="9"/>
        <v>2796</v>
      </c>
      <c r="Q543" s="26">
        <f t="shared" si="9"/>
        <v>6517.5</v>
      </c>
      <c r="R543" s="74">
        <v>0</v>
      </c>
      <c r="S543" s="74">
        <v>0</v>
      </c>
      <c r="T543" s="75">
        <v>3.0864197530864197</v>
      </c>
      <c r="U543" s="74" t="s">
        <v>106</v>
      </c>
      <c r="V543" s="25" t="s">
        <v>726</v>
      </c>
      <c r="W543" s="72">
        <v>6.8587105624142657</v>
      </c>
      <c r="X543" s="61">
        <v>6.8587105624142657</v>
      </c>
      <c r="Y543" s="20"/>
    </row>
    <row r="544" spans="1:25" ht="30" customHeight="1">
      <c r="A544" s="21">
        <v>535</v>
      </c>
      <c r="B544" s="31">
        <v>53703</v>
      </c>
      <c r="C544" s="23">
        <v>15335</v>
      </c>
      <c r="D544" s="66" t="s">
        <v>756</v>
      </c>
      <c r="E544" s="71" t="s">
        <v>754</v>
      </c>
      <c r="F544" s="74">
        <v>5812</v>
      </c>
      <c r="G544" s="26">
        <v>7124</v>
      </c>
      <c r="H544" s="74">
        <v>110</v>
      </c>
      <c r="I544" s="21">
        <v>165</v>
      </c>
      <c r="J544" s="74">
        <v>28</v>
      </c>
      <c r="K544" s="21">
        <v>388</v>
      </c>
      <c r="L544" s="74">
        <v>202</v>
      </c>
      <c r="M544" s="21">
        <v>2934</v>
      </c>
      <c r="N544" s="74">
        <v>0</v>
      </c>
      <c r="O544" s="21">
        <v>0</v>
      </c>
      <c r="P544" s="21">
        <f t="shared" si="9"/>
        <v>6152</v>
      </c>
      <c r="Q544" s="26">
        <f t="shared" si="9"/>
        <v>10611</v>
      </c>
      <c r="R544" s="74">
        <v>0</v>
      </c>
      <c r="S544" s="74">
        <v>0</v>
      </c>
      <c r="T544" s="75">
        <v>5.8299039780521262</v>
      </c>
      <c r="U544" s="74" t="s">
        <v>106</v>
      </c>
      <c r="V544" s="25" t="s">
        <v>726</v>
      </c>
      <c r="W544" s="72">
        <v>6.8587105624142657</v>
      </c>
      <c r="X544" s="61">
        <v>6.8587105624142657</v>
      </c>
      <c r="Y544" s="20"/>
    </row>
    <row r="545" spans="1:25" ht="30" customHeight="1">
      <c r="A545" s="21">
        <v>536</v>
      </c>
      <c r="B545" s="31">
        <v>53705</v>
      </c>
      <c r="C545" s="23">
        <v>15335</v>
      </c>
      <c r="D545" s="66" t="s">
        <v>757</v>
      </c>
      <c r="E545" s="71" t="s">
        <v>754</v>
      </c>
      <c r="F545" s="74">
        <v>4792</v>
      </c>
      <c r="G545" s="26">
        <v>7737</v>
      </c>
      <c r="H545" s="74">
        <v>29</v>
      </c>
      <c r="I545" s="21">
        <v>43.5</v>
      </c>
      <c r="J545" s="74">
        <v>20</v>
      </c>
      <c r="K545" s="21">
        <v>500</v>
      </c>
      <c r="L545" s="74">
        <v>175</v>
      </c>
      <c r="M545" s="21">
        <v>2975</v>
      </c>
      <c r="N545" s="74">
        <v>0</v>
      </c>
      <c r="O545" s="21">
        <v>0</v>
      </c>
      <c r="P545" s="21">
        <f t="shared" si="9"/>
        <v>5016</v>
      </c>
      <c r="Q545" s="26">
        <f t="shared" si="9"/>
        <v>11255.5</v>
      </c>
      <c r="R545" s="74">
        <v>0</v>
      </c>
      <c r="S545" s="74">
        <v>0</v>
      </c>
      <c r="T545" s="75">
        <v>6.0013717421124833</v>
      </c>
      <c r="U545" s="74" t="s">
        <v>106</v>
      </c>
      <c r="V545" s="25" t="s">
        <v>726</v>
      </c>
      <c r="W545" s="72">
        <v>6.8587105624142657</v>
      </c>
      <c r="X545" s="61">
        <v>6.8587105624142657</v>
      </c>
      <c r="Y545" s="20"/>
    </row>
    <row r="546" spans="1:25" ht="30" customHeight="1">
      <c r="A546" s="21">
        <v>537</v>
      </c>
      <c r="B546" s="31">
        <v>53707</v>
      </c>
      <c r="C546" s="23">
        <v>15335</v>
      </c>
      <c r="D546" s="66" t="s">
        <v>758</v>
      </c>
      <c r="E546" s="71" t="s">
        <v>754</v>
      </c>
      <c r="F546" s="74">
        <v>1775</v>
      </c>
      <c r="G546" s="26">
        <v>2860</v>
      </c>
      <c r="H546" s="74">
        <v>18</v>
      </c>
      <c r="I546" s="21">
        <v>27</v>
      </c>
      <c r="J546" s="74">
        <v>3</v>
      </c>
      <c r="K546" s="21">
        <v>75</v>
      </c>
      <c r="L546" s="74">
        <v>104</v>
      </c>
      <c r="M546" s="21">
        <v>1768</v>
      </c>
      <c r="N546" s="74">
        <v>0</v>
      </c>
      <c r="O546" s="21">
        <v>0</v>
      </c>
      <c r="P546" s="21">
        <f t="shared" si="9"/>
        <v>1900</v>
      </c>
      <c r="Q546" s="26">
        <f t="shared" si="9"/>
        <v>4730</v>
      </c>
      <c r="R546" s="74">
        <v>0</v>
      </c>
      <c r="S546" s="74">
        <v>0</v>
      </c>
      <c r="T546" s="75">
        <v>2.0576131687242798</v>
      </c>
      <c r="U546" s="74" t="s">
        <v>106</v>
      </c>
      <c r="V546" s="25" t="s">
        <v>726</v>
      </c>
      <c r="W546" s="72">
        <v>6.8587105624142657</v>
      </c>
      <c r="X546" s="61">
        <v>6.8587105624142657</v>
      </c>
      <c r="Y546" s="20"/>
    </row>
    <row r="547" spans="1:25" ht="30" customHeight="1">
      <c r="A547" s="21">
        <v>538</v>
      </c>
      <c r="B547" s="31">
        <v>53708</v>
      </c>
      <c r="C547" s="23">
        <v>15335</v>
      </c>
      <c r="D547" s="66" t="s">
        <v>759</v>
      </c>
      <c r="E547" s="71" t="s">
        <v>754</v>
      </c>
      <c r="F547" s="74">
        <v>1977</v>
      </c>
      <c r="G547" s="26">
        <v>3374</v>
      </c>
      <c r="H547" s="74">
        <v>20</v>
      </c>
      <c r="I547" s="21">
        <v>30</v>
      </c>
      <c r="J547" s="74">
        <v>12</v>
      </c>
      <c r="K547" s="21">
        <v>300</v>
      </c>
      <c r="L547" s="74">
        <v>85</v>
      </c>
      <c r="M547" s="21">
        <v>1445</v>
      </c>
      <c r="N547" s="74">
        <v>0</v>
      </c>
      <c r="O547" s="21">
        <v>0</v>
      </c>
      <c r="P547" s="21">
        <f t="shared" si="9"/>
        <v>2094</v>
      </c>
      <c r="Q547" s="26">
        <f t="shared" si="9"/>
        <v>5149</v>
      </c>
      <c r="R547" s="74">
        <v>0</v>
      </c>
      <c r="S547" s="74">
        <v>0</v>
      </c>
      <c r="T547" s="75">
        <v>3.0864197530864197</v>
      </c>
      <c r="U547" s="74" t="s">
        <v>106</v>
      </c>
      <c r="V547" s="25" t="s">
        <v>726</v>
      </c>
      <c r="W547" s="72">
        <v>6.8587105624142657</v>
      </c>
      <c r="X547" s="61">
        <v>6.8587105624142657</v>
      </c>
      <c r="Y547" s="20"/>
    </row>
    <row r="548" spans="1:25" ht="30" customHeight="1">
      <c r="A548" s="21">
        <v>539</v>
      </c>
      <c r="B548" s="31">
        <v>53709</v>
      </c>
      <c r="C548" s="23">
        <v>15335</v>
      </c>
      <c r="D548" s="66" t="s">
        <v>236</v>
      </c>
      <c r="E548" s="25" t="s">
        <v>754</v>
      </c>
      <c r="F548" s="60">
        <v>1316</v>
      </c>
      <c r="G548" s="26">
        <v>2332</v>
      </c>
      <c r="H548" s="60">
        <v>60</v>
      </c>
      <c r="I548" s="21">
        <v>90</v>
      </c>
      <c r="J548" s="60">
        <v>13</v>
      </c>
      <c r="K548" s="21">
        <v>325</v>
      </c>
      <c r="L548" s="60">
        <v>169</v>
      </c>
      <c r="M548" s="21">
        <v>2523</v>
      </c>
      <c r="N548" s="60">
        <v>0</v>
      </c>
      <c r="O548" s="21">
        <v>0</v>
      </c>
      <c r="P548" s="21">
        <f t="shared" si="9"/>
        <v>1558</v>
      </c>
      <c r="Q548" s="26">
        <f t="shared" si="9"/>
        <v>5270</v>
      </c>
      <c r="R548" s="21">
        <v>0</v>
      </c>
      <c r="S548" s="21">
        <v>0</v>
      </c>
      <c r="T548" s="77">
        <v>2.7434842249657065</v>
      </c>
      <c r="U548" s="74" t="s">
        <v>106</v>
      </c>
      <c r="V548" s="25" t="s">
        <v>716</v>
      </c>
      <c r="W548" s="72">
        <v>6.8587105624142657</v>
      </c>
      <c r="X548" s="61">
        <v>6.8587105624142657</v>
      </c>
      <c r="Y548" s="20"/>
    </row>
    <row r="549" spans="1:25" ht="30" customHeight="1">
      <c r="A549" s="21">
        <v>540</v>
      </c>
      <c r="B549" s="31">
        <v>53710</v>
      </c>
      <c r="C549" s="23">
        <v>15335</v>
      </c>
      <c r="D549" s="66" t="s">
        <v>760</v>
      </c>
      <c r="E549" s="25" t="s">
        <v>754</v>
      </c>
      <c r="F549" s="60">
        <v>1304</v>
      </c>
      <c r="G549" s="26">
        <v>2608</v>
      </c>
      <c r="H549" s="60">
        <v>4</v>
      </c>
      <c r="I549" s="21">
        <v>6</v>
      </c>
      <c r="J549" s="60">
        <v>1</v>
      </c>
      <c r="K549" s="21">
        <v>25</v>
      </c>
      <c r="L549" s="60">
        <v>182</v>
      </c>
      <c r="M549" s="21">
        <v>2424</v>
      </c>
      <c r="N549" s="60">
        <v>0</v>
      </c>
      <c r="O549" s="21">
        <v>0</v>
      </c>
      <c r="P549" s="21">
        <f t="shared" si="9"/>
        <v>1491</v>
      </c>
      <c r="Q549" s="26">
        <f t="shared" si="9"/>
        <v>5063</v>
      </c>
      <c r="R549" s="21">
        <v>0</v>
      </c>
      <c r="S549" s="21">
        <v>0</v>
      </c>
      <c r="T549" s="77">
        <v>3.4293552812071328</v>
      </c>
      <c r="U549" s="74" t="s">
        <v>106</v>
      </c>
      <c r="V549" s="25" t="s">
        <v>745</v>
      </c>
      <c r="W549" s="72">
        <v>6.8587105624142657</v>
      </c>
      <c r="X549" s="61">
        <v>6.8587105624142657</v>
      </c>
      <c r="Y549" s="20"/>
    </row>
    <row r="550" spans="1:25" ht="30" customHeight="1">
      <c r="A550" s="21">
        <v>541</v>
      </c>
      <c r="B550" s="31">
        <v>55205</v>
      </c>
      <c r="C550" s="23">
        <v>15351</v>
      </c>
      <c r="D550" s="66" t="s">
        <v>761</v>
      </c>
      <c r="E550" s="71" t="s">
        <v>762</v>
      </c>
      <c r="F550" s="74">
        <v>8738</v>
      </c>
      <c r="G550" s="26">
        <v>14857</v>
      </c>
      <c r="H550" s="74">
        <v>293</v>
      </c>
      <c r="I550" s="21">
        <v>439.5</v>
      </c>
      <c r="J550" s="74">
        <v>60</v>
      </c>
      <c r="K550" s="21">
        <v>1500</v>
      </c>
      <c r="L550" s="74">
        <v>261</v>
      </c>
      <c r="M550" s="21">
        <v>4437</v>
      </c>
      <c r="N550" s="74">
        <v>0</v>
      </c>
      <c r="O550" s="21">
        <v>0</v>
      </c>
      <c r="P550" s="21">
        <f t="shared" si="9"/>
        <v>9352</v>
      </c>
      <c r="Q550" s="26">
        <f t="shared" si="9"/>
        <v>21233.5</v>
      </c>
      <c r="R550" s="74">
        <v>0</v>
      </c>
      <c r="S550" s="74">
        <v>0</v>
      </c>
      <c r="T550" s="75">
        <v>6.5157750342935525</v>
      </c>
      <c r="U550" s="74" t="s">
        <v>106</v>
      </c>
      <c r="V550" s="25" t="s">
        <v>745</v>
      </c>
      <c r="W550" s="72">
        <v>6.8587105624142657</v>
      </c>
      <c r="X550" s="61">
        <v>6.8587105624142657</v>
      </c>
      <c r="Y550" s="20"/>
    </row>
    <row r="551" spans="1:25" ht="30" customHeight="1">
      <c r="A551" s="21">
        <v>542</v>
      </c>
      <c r="B551" s="31">
        <v>55206</v>
      </c>
      <c r="C551" s="23">
        <v>15351</v>
      </c>
      <c r="D551" s="66" t="s">
        <v>763</v>
      </c>
      <c r="E551" s="25" t="s">
        <v>762</v>
      </c>
      <c r="F551" s="21">
        <v>3322</v>
      </c>
      <c r="G551" s="26">
        <v>5393</v>
      </c>
      <c r="H551" s="21">
        <v>73</v>
      </c>
      <c r="I551" s="21">
        <v>109.5</v>
      </c>
      <c r="J551" s="21">
        <v>22</v>
      </c>
      <c r="K551" s="21">
        <v>550</v>
      </c>
      <c r="L551" s="21">
        <v>169</v>
      </c>
      <c r="M551" s="21">
        <v>2873</v>
      </c>
      <c r="N551" s="21">
        <v>0</v>
      </c>
      <c r="O551" s="21">
        <v>0</v>
      </c>
      <c r="P551" s="21">
        <f t="shared" si="9"/>
        <v>3586</v>
      </c>
      <c r="Q551" s="26">
        <f t="shared" si="9"/>
        <v>8925.5</v>
      </c>
      <c r="R551" s="21">
        <v>0</v>
      </c>
      <c r="S551" s="21">
        <v>0</v>
      </c>
      <c r="T551" s="72">
        <v>3.0864197530864197</v>
      </c>
      <c r="U551" s="74" t="s">
        <v>106</v>
      </c>
      <c r="V551" s="25" t="s">
        <v>764</v>
      </c>
      <c r="W551" s="72">
        <v>6.8587105624142657</v>
      </c>
      <c r="X551" s="61">
        <v>6.8587105624142657</v>
      </c>
      <c r="Y551" s="20"/>
    </row>
    <row r="552" spans="1:25" ht="30" customHeight="1">
      <c r="A552" s="21">
        <v>543</v>
      </c>
      <c r="B552" s="31">
        <v>68507</v>
      </c>
      <c r="C552" s="23">
        <v>15351</v>
      </c>
      <c r="D552" s="66" t="s">
        <v>765</v>
      </c>
      <c r="E552" s="25" t="s">
        <v>762</v>
      </c>
      <c r="F552" s="21">
        <v>1749</v>
      </c>
      <c r="G552" s="26">
        <v>2912</v>
      </c>
      <c r="H552" s="21">
        <v>16</v>
      </c>
      <c r="I552" s="21">
        <v>24</v>
      </c>
      <c r="J552" s="21">
        <v>4</v>
      </c>
      <c r="K552" s="21">
        <v>100</v>
      </c>
      <c r="L552" s="21">
        <v>184</v>
      </c>
      <c r="M552" s="21">
        <v>3128</v>
      </c>
      <c r="N552" s="21">
        <v>0</v>
      </c>
      <c r="O552" s="21">
        <v>0</v>
      </c>
      <c r="P552" s="21">
        <f t="shared" si="9"/>
        <v>1953</v>
      </c>
      <c r="Q552" s="26">
        <f t="shared" si="9"/>
        <v>6164</v>
      </c>
      <c r="R552" s="21">
        <v>0</v>
      </c>
      <c r="S552" s="21">
        <v>0</v>
      </c>
      <c r="T552" s="72">
        <v>4.4581618655692727</v>
      </c>
      <c r="U552" s="74" t="s">
        <v>106</v>
      </c>
      <c r="V552" s="25" t="s">
        <v>766</v>
      </c>
      <c r="W552" s="72">
        <v>6.8587105624142657</v>
      </c>
      <c r="X552" s="61">
        <v>6.8587105624142657</v>
      </c>
      <c r="Y552" s="20"/>
    </row>
    <row r="553" spans="1:25" ht="30" customHeight="1">
      <c r="A553" s="21">
        <v>544</v>
      </c>
      <c r="B553" s="31">
        <v>55208</v>
      </c>
      <c r="C553" s="23">
        <v>15352</v>
      </c>
      <c r="D553" s="66" t="s">
        <v>767</v>
      </c>
      <c r="E553" s="71" t="s">
        <v>768</v>
      </c>
      <c r="F553" s="74">
        <v>5026</v>
      </c>
      <c r="G553" s="26">
        <v>8940</v>
      </c>
      <c r="H553" s="74">
        <v>285</v>
      </c>
      <c r="I553" s="21">
        <v>427.5</v>
      </c>
      <c r="J553" s="74">
        <v>41</v>
      </c>
      <c r="K553" s="21">
        <v>1025</v>
      </c>
      <c r="L553" s="74">
        <v>182</v>
      </c>
      <c r="M553" s="21">
        <v>3094</v>
      </c>
      <c r="N553" s="74">
        <v>1</v>
      </c>
      <c r="O553" s="21">
        <v>18</v>
      </c>
      <c r="P553" s="21">
        <f t="shared" si="9"/>
        <v>5535</v>
      </c>
      <c r="Q553" s="26">
        <f t="shared" si="9"/>
        <v>13504.5</v>
      </c>
      <c r="R553" s="74">
        <v>0</v>
      </c>
      <c r="S553" s="74">
        <v>0</v>
      </c>
      <c r="T553" s="75">
        <v>5.1440329218106999</v>
      </c>
      <c r="U553" s="74" t="s">
        <v>106</v>
      </c>
      <c r="V553" s="25" t="s">
        <v>716</v>
      </c>
      <c r="W553" s="72">
        <v>6.8587105624142657</v>
      </c>
      <c r="X553" s="61">
        <v>6.8587105624142657</v>
      </c>
      <c r="Y553" s="20"/>
    </row>
    <row r="554" spans="1:25" ht="30" customHeight="1">
      <c r="A554" s="21">
        <v>545</v>
      </c>
      <c r="B554" s="31">
        <v>55212</v>
      </c>
      <c r="C554" s="23">
        <v>15352</v>
      </c>
      <c r="D554" s="66" t="s">
        <v>769</v>
      </c>
      <c r="E554" s="71" t="s">
        <v>768</v>
      </c>
      <c r="F554" s="74">
        <v>5418</v>
      </c>
      <c r="G554" s="26">
        <v>9212</v>
      </c>
      <c r="H554" s="74">
        <v>216</v>
      </c>
      <c r="I554" s="21">
        <v>324</v>
      </c>
      <c r="J554" s="74">
        <v>17</v>
      </c>
      <c r="K554" s="21">
        <v>425</v>
      </c>
      <c r="L554" s="74">
        <v>169</v>
      </c>
      <c r="M554" s="21">
        <v>2873</v>
      </c>
      <c r="N554" s="74">
        <v>0</v>
      </c>
      <c r="O554" s="21">
        <v>0</v>
      </c>
      <c r="P554" s="21">
        <f t="shared" si="9"/>
        <v>5820</v>
      </c>
      <c r="Q554" s="26">
        <f t="shared" si="9"/>
        <v>12834</v>
      </c>
      <c r="R554" s="74">
        <v>0</v>
      </c>
      <c r="S554" s="74">
        <v>0</v>
      </c>
      <c r="T554" s="75">
        <v>6.0013717421124833</v>
      </c>
      <c r="U554" s="74" t="s">
        <v>106</v>
      </c>
      <c r="V554" s="25" t="s">
        <v>716</v>
      </c>
      <c r="W554" s="72">
        <v>6.8587105624142657</v>
      </c>
      <c r="X554" s="61">
        <v>6.8587105624142657</v>
      </c>
      <c r="Y554" s="20"/>
    </row>
    <row r="555" spans="1:25" ht="30" customHeight="1">
      <c r="A555" s="21">
        <v>546</v>
      </c>
      <c r="B555" s="31">
        <v>4204</v>
      </c>
      <c r="C555" s="23">
        <v>15353</v>
      </c>
      <c r="D555" s="66" t="s">
        <v>770</v>
      </c>
      <c r="E555" s="71" t="s">
        <v>771</v>
      </c>
      <c r="F555" s="74">
        <v>7049</v>
      </c>
      <c r="G555" s="26">
        <v>10184</v>
      </c>
      <c r="H555" s="74">
        <v>200</v>
      </c>
      <c r="I555" s="21">
        <v>300</v>
      </c>
      <c r="J555" s="74">
        <v>25</v>
      </c>
      <c r="K555" s="21">
        <v>625</v>
      </c>
      <c r="L555" s="74">
        <v>97</v>
      </c>
      <c r="M555" s="21">
        <v>1649</v>
      </c>
      <c r="N555" s="74">
        <v>0</v>
      </c>
      <c r="O555" s="21">
        <v>0</v>
      </c>
      <c r="P555" s="21">
        <f t="shared" si="9"/>
        <v>7371</v>
      </c>
      <c r="Q555" s="26">
        <f t="shared" si="9"/>
        <v>12758</v>
      </c>
      <c r="R555" s="74">
        <v>0</v>
      </c>
      <c r="S555" s="74">
        <v>0</v>
      </c>
      <c r="T555" s="75">
        <v>4.4581618655692727</v>
      </c>
      <c r="U555" s="74" t="s">
        <v>106</v>
      </c>
      <c r="V555" s="25" t="s">
        <v>691</v>
      </c>
      <c r="W555" s="72">
        <v>6.8587105624142657</v>
      </c>
      <c r="X555" s="61">
        <v>6.8587105624142657</v>
      </c>
      <c r="Y555" s="20"/>
    </row>
    <row r="556" spans="1:25" ht="30" customHeight="1">
      <c r="A556" s="21">
        <v>547</v>
      </c>
      <c r="B556" s="31">
        <v>6903</v>
      </c>
      <c r="C556" s="23">
        <v>15353</v>
      </c>
      <c r="D556" s="66" t="s">
        <v>772</v>
      </c>
      <c r="E556" s="71" t="s">
        <v>771</v>
      </c>
      <c r="F556" s="21">
        <v>3795</v>
      </c>
      <c r="G556" s="26">
        <v>6068</v>
      </c>
      <c r="H556" s="21">
        <v>155</v>
      </c>
      <c r="I556" s="21">
        <v>232.5</v>
      </c>
      <c r="J556" s="21">
        <v>30</v>
      </c>
      <c r="K556" s="21">
        <v>750</v>
      </c>
      <c r="L556" s="21">
        <v>214</v>
      </c>
      <c r="M556" s="21">
        <v>3638</v>
      </c>
      <c r="N556" s="21">
        <v>1</v>
      </c>
      <c r="O556" s="21">
        <v>18</v>
      </c>
      <c r="P556" s="21">
        <f t="shared" si="9"/>
        <v>4195</v>
      </c>
      <c r="Q556" s="26">
        <f t="shared" si="9"/>
        <v>10706.5</v>
      </c>
      <c r="R556" s="21">
        <v>0</v>
      </c>
      <c r="S556" s="21">
        <v>0</v>
      </c>
      <c r="T556" s="72">
        <v>5.8299039780521262</v>
      </c>
      <c r="U556" s="74" t="s">
        <v>106</v>
      </c>
      <c r="V556" s="25" t="s">
        <v>726</v>
      </c>
      <c r="W556" s="72">
        <v>6.8587105624142657</v>
      </c>
      <c r="X556" s="61">
        <v>6.8587105624142657</v>
      </c>
      <c r="Y556" s="20"/>
    </row>
    <row r="557" spans="1:25" ht="30" customHeight="1">
      <c r="A557" s="21">
        <v>548</v>
      </c>
      <c r="B557" s="31">
        <v>6905</v>
      </c>
      <c r="C557" s="23">
        <v>15353</v>
      </c>
      <c r="D557" s="66" t="s">
        <v>773</v>
      </c>
      <c r="E557" s="71" t="s">
        <v>771</v>
      </c>
      <c r="F557" s="21">
        <v>8890</v>
      </c>
      <c r="G557" s="26">
        <v>15198</v>
      </c>
      <c r="H557" s="21">
        <v>1072</v>
      </c>
      <c r="I557" s="21">
        <v>1608</v>
      </c>
      <c r="J557" s="21">
        <v>73</v>
      </c>
      <c r="K557" s="21">
        <v>1825</v>
      </c>
      <c r="L557" s="21">
        <v>113</v>
      </c>
      <c r="M557" s="21">
        <v>1921</v>
      </c>
      <c r="N557" s="21">
        <v>3</v>
      </c>
      <c r="O557" s="21">
        <v>54</v>
      </c>
      <c r="P557" s="21">
        <f t="shared" si="9"/>
        <v>10151</v>
      </c>
      <c r="Q557" s="26">
        <f t="shared" si="9"/>
        <v>20606</v>
      </c>
      <c r="R557" s="21">
        <v>0</v>
      </c>
      <c r="S557" s="21">
        <v>0</v>
      </c>
      <c r="T557" s="72">
        <v>6.5157750342935525</v>
      </c>
      <c r="U557" s="74" t="s">
        <v>106</v>
      </c>
      <c r="V557" s="25" t="s">
        <v>774</v>
      </c>
      <c r="W557" s="72">
        <v>6.8587105624142657</v>
      </c>
      <c r="X557" s="61">
        <v>6.8587105624142657</v>
      </c>
      <c r="Y557" s="20"/>
    </row>
    <row r="558" spans="1:25" ht="30" customHeight="1">
      <c r="A558" s="21">
        <v>549</v>
      </c>
      <c r="B558" s="31">
        <v>6911</v>
      </c>
      <c r="C558" s="23">
        <v>15353</v>
      </c>
      <c r="D558" s="66" t="s">
        <v>775</v>
      </c>
      <c r="E558" s="71" t="s">
        <v>771</v>
      </c>
      <c r="F558" s="21">
        <v>3624</v>
      </c>
      <c r="G558" s="26">
        <v>6413</v>
      </c>
      <c r="H558" s="21">
        <v>627</v>
      </c>
      <c r="I558" s="21">
        <v>940.5</v>
      </c>
      <c r="J558" s="21">
        <v>25</v>
      </c>
      <c r="K558" s="21">
        <v>625</v>
      </c>
      <c r="L558" s="21">
        <v>82</v>
      </c>
      <c r="M558" s="21">
        <v>1394</v>
      </c>
      <c r="N558" s="21">
        <v>1</v>
      </c>
      <c r="O558" s="21">
        <v>18</v>
      </c>
      <c r="P558" s="21">
        <f t="shared" si="9"/>
        <v>4359</v>
      </c>
      <c r="Q558" s="26">
        <f t="shared" si="9"/>
        <v>9390.5</v>
      </c>
      <c r="R558" s="21">
        <v>0</v>
      </c>
      <c r="S558" s="21">
        <v>0</v>
      </c>
      <c r="T558" s="72">
        <v>3.7722908093278464</v>
      </c>
      <c r="U558" s="74" t="s">
        <v>106</v>
      </c>
      <c r="V558" s="25" t="s">
        <v>776</v>
      </c>
      <c r="W558" s="72">
        <v>6.8587105624142657</v>
      </c>
      <c r="X558" s="61">
        <v>6.8587105624142657</v>
      </c>
      <c r="Y558" s="20"/>
    </row>
    <row r="559" spans="1:25" ht="30" customHeight="1">
      <c r="A559" s="21">
        <v>550</v>
      </c>
      <c r="B559" s="31">
        <v>52802</v>
      </c>
      <c r="C559" s="23">
        <v>15353</v>
      </c>
      <c r="D559" s="66" t="s">
        <v>777</v>
      </c>
      <c r="E559" s="71" t="s">
        <v>771</v>
      </c>
      <c r="F559" s="74">
        <v>5379</v>
      </c>
      <c r="G559" s="26">
        <v>7368</v>
      </c>
      <c r="H559" s="74">
        <v>122</v>
      </c>
      <c r="I559" s="21">
        <v>183</v>
      </c>
      <c r="J559" s="74">
        <v>39</v>
      </c>
      <c r="K559" s="21">
        <v>975</v>
      </c>
      <c r="L559" s="74">
        <v>66</v>
      </c>
      <c r="M559" s="21">
        <v>1122</v>
      </c>
      <c r="N559" s="74">
        <v>0</v>
      </c>
      <c r="O559" s="21">
        <v>0</v>
      </c>
      <c r="P559" s="21">
        <f t="shared" si="9"/>
        <v>5606</v>
      </c>
      <c r="Q559" s="26">
        <f t="shared" si="9"/>
        <v>9648</v>
      </c>
      <c r="R559" s="74">
        <v>0</v>
      </c>
      <c r="S559" s="74">
        <v>0</v>
      </c>
      <c r="T559" s="75">
        <v>3.0864197530864197</v>
      </c>
      <c r="U559" s="74" t="s">
        <v>106</v>
      </c>
      <c r="V559" s="25" t="s">
        <v>694</v>
      </c>
      <c r="W559" s="72">
        <v>6.8587105624142657</v>
      </c>
      <c r="X559" s="61">
        <v>6.8587105624142657</v>
      </c>
      <c r="Y559" s="20"/>
    </row>
    <row r="560" spans="1:25" ht="30" customHeight="1">
      <c r="A560" s="21">
        <v>551</v>
      </c>
      <c r="B560" s="31">
        <v>4201</v>
      </c>
      <c r="C560" s="23">
        <v>15353</v>
      </c>
      <c r="D560" s="66" t="s">
        <v>778</v>
      </c>
      <c r="E560" s="71" t="s">
        <v>771</v>
      </c>
      <c r="F560" s="74">
        <v>8898</v>
      </c>
      <c r="G560" s="26">
        <v>16778</v>
      </c>
      <c r="H560" s="74">
        <v>1017</v>
      </c>
      <c r="I560" s="21">
        <v>1525.5</v>
      </c>
      <c r="J560" s="74">
        <v>58</v>
      </c>
      <c r="K560" s="21">
        <v>1450</v>
      </c>
      <c r="L560" s="74">
        <v>59</v>
      </c>
      <c r="M560" s="21">
        <v>1003</v>
      </c>
      <c r="N560" s="74">
        <v>2</v>
      </c>
      <c r="O560" s="21">
        <v>36</v>
      </c>
      <c r="P560" s="21">
        <f t="shared" si="9"/>
        <v>10034</v>
      </c>
      <c r="Q560" s="26">
        <f t="shared" si="9"/>
        <v>20792.5</v>
      </c>
      <c r="R560" s="74">
        <v>0</v>
      </c>
      <c r="S560" s="74">
        <v>0</v>
      </c>
      <c r="T560" s="75">
        <v>5.8299039780521262</v>
      </c>
      <c r="U560" s="74" t="s">
        <v>106</v>
      </c>
      <c r="V560" s="25" t="s">
        <v>726</v>
      </c>
      <c r="W560" s="72">
        <v>6.8587105624142657</v>
      </c>
      <c r="X560" s="61">
        <v>6.8587105624142657</v>
      </c>
      <c r="Y560" s="20"/>
    </row>
    <row r="561" spans="1:25" ht="30" customHeight="1">
      <c r="A561" s="21">
        <v>552</v>
      </c>
      <c r="B561" s="31">
        <v>4202</v>
      </c>
      <c r="C561" s="23">
        <v>15354</v>
      </c>
      <c r="D561" s="66" t="s">
        <v>779</v>
      </c>
      <c r="E561" s="71" t="s">
        <v>780</v>
      </c>
      <c r="F561" s="74">
        <v>3943</v>
      </c>
      <c r="G561" s="26">
        <v>8032</v>
      </c>
      <c r="H561" s="74">
        <v>447</v>
      </c>
      <c r="I561" s="21">
        <v>670.5</v>
      </c>
      <c r="J561" s="74">
        <v>34</v>
      </c>
      <c r="K561" s="21">
        <v>850</v>
      </c>
      <c r="L561" s="74">
        <v>36</v>
      </c>
      <c r="M561" s="21">
        <v>612</v>
      </c>
      <c r="N561" s="74">
        <v>0</v>
      </c>
      <c r="O561" s="21">
        <v>0</v>
      </c>
      <c r="P561" s="21">
        <f t="shared" si="9"/>
        <v>4460</v>
      </c>
      <c r="Q561" s="26">
        <f t="shared" si="9"/>
        <v>10164.5</v>
      </c>
      <c r="R561" s="74">
        <v>0</v>
      </c>
      <c r="S561" s="74">
        <v>0</v>
      </c>
      <c r="T561" s="75">
        <v>2.9149519890260631</v>
      </c>
      <c r="U561" s="74" t="s">
        <v>106</v>
      </c>
      <c r="V561" s="25" t="s">
        <v>726</v>
      </c>
      <c r="W561" s="72">
        <v>6.8587105624142657</v>
      </c>
      <c r="X561" s="61">
        <v>6.8587105624142657</v>
      </c>
      <c r="Y561" s="20"/>
    </row>
    <row r="562" spans="1:25" ht="30" customHeight="1">
      <c r="A562" s="21">
        <v>553</v>
      </c>
      <c r="B562" s="31">
        <v>4205</v>
      </c>
      <c r="C562" s="23">
        <v>15354</v>
      </c>
      <c r="D562" s="66" t="s">
        <v>600</v>
      </c>
      <c r="E562" s="71" t="s">
        <v>780</v>
      </c>
      <c r="F562" s="74">
        <v>5534</v>
      </c>
      <c r="G562" s="26">
        <v>8700</v>
      </c>
      <c r="H562" s="74">
        <v>198</v>
      </c>
      <c r="I562" s="21">
        <v>297</v>
      </c>
      <c r="J562" s="74">
        <v>20</v>
      </c>
      <c r="K562" s="21">
        <v>500</v>
      </c>
      <c r="L562" s="74">
        <v>134</v>
      </c>
      <c r="M562" s="21">
        <v>2278</v>
      </c>
      <c r="N562" s="74">
        <v>1</v>
      </c>
      <c r="O562" s="21">
        <v>18</v>
      </c>
      <c r="P562" s="21">
        <f t="shared" si="9"/>
        <v>5887</v>
      </c>
      <c r="Q562" s="26">
        <f t="shared" si="9"/>
        <v>11793</v>
      </c>
      <c r="R562" s="74">
        <v>0</v>
      </c>
      <c r="S562" s="74">
        <v>0</v>
      </c>
      <c r="T562" s="75">
        <v>3.7722908093278464</v>
      </c>
      <c r="U562" s="74" t="s">
        <v>106</v>
      </c>
      <c r="V562" s="25" t="s">
        <v>781</v>
      </c>
      <c r="W562" s="72">
        <v>6.8587105624142657</v>
      </c>
      <c r="X562" s="61">
        <v>6.8587105624142657</v>
      </c>
      <c r="Y562" s="20"/>
    </row>
    <row r="563" spans="1:25" ht="30" customHeight="1">
      <c r="A563" s="21">
        <v>554</v>
      </c>
      <c r="B563" s="31">
        <v>52801</v>
      </c>
      <c r="C563" s="23">
        <v>15354</v>
      </c>
      <c r="D563" s="66" t="s">
        <v>782</v>
      </c>
      <c r="E563" s="71" t="s">
        <v>780</v>
      </c>
      <c r="F563" s="21">
        <v>7843</v>
      </c>
      <c r="G563" s="26">
        <v>12926</v>
      </c>
      <c r="H563" s="21">
        <v>949</v>
      </c>
      <c r="I563" s="21">
        <v>1423.5</v>
      </c>
      <c r="J563" s="21">
        <v>54</v>
      </c>
      <c r="K563" s="21">
        <v>1350</v>
      </c>
      <c r="L563" s="21">
        <v>136</v>
      </c>
      <c r="M563" s="21">
        <v>2312</v>
      </c>
      <c r="N563" s="21">
        <v>1</v>
      </c>
      <c r="O563" s="21">
        <v>18</v>
      </c>
      <c r="P563" s="21">
        <f t="shared" si="9"/>
        <v>8983</v>
      </c>
      <c r="Q563" s="26">
        <f t="shared" si="9"/>
        <v>18029.5</v>
      </c>
      <c r="R563" s="21">
        <v>0</v>
      </c>
      <c r="S563" s="21">
        <v>0</v>
      </c>
      <c r="T563" s="72">
        <v>6.1728395061728394</v>
      </c>
      <c r="U563" s="74" t="s">
        <v>106</v>
      </c>
      <c r="V563" s="25" t="s">
        <v>776</v>
      </c>
      <c r="W563" s="72">
        <v>6.8587105624142657</v>
      </c>
      <c r="X563" s="61">
        <v>6.8587105624142657</v>
      </c>
      <c r="Y563" s="20"/>
    </row>
    <row r="564" spans="1:25" ht="30" customHeight="1">
      <c r="A564" s="21">
        <v>555</v>
      </c>
      <c r="B564" s="31">
        <v>52804</v>
      </c>
      <c r="C564" s="23">
        <v>15354</v>
      </c>
      <c r="D564" s="66" t="s">
        <v>783</v>
      </c>
      <c r="E564" s="71" t="s">
        <v>780</v>
      </c>
      <c r="F564" s="74">
        <v>6092</v>
      </c>
      <c r="G564" s="26">
        <v>10758</v>
      </c>
      <c r="H564" s="74">
        <v>243</v>
      </c>
      <c r="I564" s="21">
        <v>364.5</v>
      </c>
      <c r="J564" s="74">
        <v>46</v>
      </c>
      <c r="K564" s="21">
        <v>1150</v>
      </c>
      <c r="L564" s="74">
        <v>192</v>
      </c>
      <c r="M564" s="21">
        <v>3264</v>
      </c>
      <c r="N564" s="74">
        <v>0</v>
      </c>
      <c r="O564" s="21">
        <v>0</v>
      </c>
      <c r="P564" s="21">
        <f t="shared" si="9"/>
        <v>6573</v>
      </c>
      <c r="Q564" s="26">
        <f t="shared" si="9"/>
        <v>15536.5</v>
      </c>
      <c r="R564" s="74">
        <v>0</v>
      </c>
      <c r="S564" s="74">
        <v>0</v>
      </c>
      <c r="T564" s="75">
        <v>5.4869684499314131</v>
      </c>
      <c r="U564" s="74" t="s">
        <v>106</v>
      </c>
      <c r="V564" s="25" t="s">
        <v>781</v>
      </c>
      <c r="W564" s="72">
        <v>6.8587105624142657</v>
      </c>
      <c r="X564" s="61">
        <v>6.8587105624142657</v>
      </c>
      <c r="Y564" s="20"/>
    </row>
    <row r="565" spans="1:25" ht="30" customHeight="1">
      <c r="A565" s="21">
        <v>556</v>
      </c>
      <c r="B565" s="31">
        <v>55202</v>
      </c>
      <c r="C565" s="23">
        <v>15354</v>
      </c>
      <c r="D565" s="66" t="s">
        <v>221</v>
      </c>
      <c r="E565" s="71" t="s">
        <v>780</v>
      </c>
      <c r="F565" s="74">
        <v>5242</v>
      </c>
      <c r="G565" s="26">
        <v>9575</v>
      </c>
      <c r="H565" s="74">
        <v>283</v>
      </c>
      <c r="I565" s="21">
        <v>424.5</v>
      </c>
      <c r="J565" s="74">
        <v>40</v>
      </c>
      <c r="K565" s="21">
        <v>1000</v>
      </c>
      <c r="L565" s="74">
        <v>201</v>
      </c>
      <c r="M565" s="21">
        <v>3417</v>
      </c>
      <c r="N565" s="74">
        <v>0</v>
      </c>
      <c r="O565" s="21">
        <v>0</v>
      </c>
      <c r="P565" s="21">
        <f t="shared" si="9"/>
        <v>5766</v>
      </c>
      <c r="Q565" s="26">
        <f t="shared" si="9"/>
        <v>14416.5</v>
      </c>
      <c r="R565" s="74">
        <v>0</v>
      </c>
      <c r="S565" s="74">
        <v>0</v>
      </c>
      <c r="T565" s="75">
        <v>5.8299039780521262</v>
      </c>
      <c r="U565" s="74" t="s">
        <v>106</v>
      </c>
      <c r="V565" s="25" t="s">
        <v>726</v>
      </c>
      <c r="W565" s="72">
        <v>6.8587105624142657</v>
      </c>
      <c r="X565" s="61">
        <v>6.8587105624142657</v>
      </c>
      <c r="Y565" s="20"/>
    </row>
    <row r="566" spans="1:25" ht="30" customHeight="1">
      <c r="A566" s="21">
        <v>557</v>
      </c>
      <c r="B566" s="31">
        <v>55203</v>
      </c>
      <c r="C566" s="23">
        <v>15352</v>
      </c>
      <c r="D566" s="66" t="s">
        <v>233</v>
      </c>
      <c r="E566" s="25" t="s">
        <v>768</v>
      </c>
      <c r="F566" s="21">
        <v>5494</v>
      </c>
      <c r="G566" s="26">
        <v>8241</v>
      </c>
      <c r="H566" s="21">
        <v>369</v>
      </c>
      <c r="I566" s="21">
        <v>553.5</v>
      </c>
      <c r="J566" s="21">
        <v>35</v>
      </c>
      <c r="K566" s="21">
        <v>875</v>
      </c>
      <c r="L566" s="21">
        <v>156</v>
      </c>
      <c r="M566" s="21">
        <v>2652</v>
      </c>
      <c r="N566" s="21">
        <v>3</v>
      </c>
      <c r="O566" s="21">
        <v>54</v>
      </c>
      <c r="P566" s="21">
        <f t="shared" si="9"/>
        <v>6057</v>
      </c>
      <c r="Q566" s="26">
        <f t="shared" si="9"/>
        <v>12375.5</v>
      </c>
      <c r="R566" s="21">
        <v>0</v>
      </c>
      <c r="S566" s="21">
        <v>0</v>
      </c>
      <c r="T566" s="72">
        <v>3.7722908093278464</v>
      </c>
      <c r="U566" s="74" t="s">
        <v>106</v>
      </c>
      <c r="V566" s="25" t="s">
        <v>774</v>
      </c>
      <c r="W566" s="72">
        <v>6.8587105624142657</v>
      </c>
      <c r="X566" s="61">
        <v>6.8587105624142657</v>
      </c>
      <c r="Y566" s="20"/>
    </row>
    <row r="567" spans="1:25" ht="30" customHeight="1">
      <c r="A567" s="21">
        <v>558</v>
      </c>
      <c r="B567" s="31">
        <v>55204</v>
      </c>
      <c r="C567" s="23">
        <v>15352</v>
      </c>
      <c r="D567" s="66" t="s">
        <v>784</v>
      </c>
      <c r="E567" s="25" t="s">
        <v>785</v>
      </c>
      <c r="F567" s="21">
        <v>5363</v>
      </c>
      <c r="G567" s="26">
        <v>9023</v>
      </c>
      <c r="H567" s="21">
        <v>116</v>
      </c>
      <c r="I567" s="21">
        <v>174</v>
      </c>
      <c r="J567" s="21">
        <v>50</v>
      </c>
      <c r="K567" s="21">
        <v>1250</v>
      </c>
      <c r="L567" s="21">
        <v>147</v>
      </c>
      <c r="M567" s="21">
        <v>2499</v>
      </c>
      <c r="N567" s="21">
        <v>0</v>
      </c>
      <c r="O567" s="21">
        <v>0</v>
      </c>
      <c r="P567" s="21">
        <f t="shared" si="9"/>
        <v>5676</v>
      </c>
      <c r="Q567" s="26">
        <f t="shared" si="9"/>
        <v>12946</v>
      </c>
      <c r="R567" s="21">
        <v>0</v>
      </c>
      <c r="S567" s="21">
        <v>0</v>
      </c>
      <c r="T567" s="72">
        <v>4.4581618655692727</v>
      </c>
      <c r="U567" s="74" t="s">
        <v>106</v>
      </c>
      <c r="V567" s="25" t="s">
        <v>786</v>
      </c>
      <c r="W567" s="72">
        <v>6.8587105624142657</v>
      </c>
      <c r="X567" s="61">
        <v>6.8587105624142657</v>
      </c>
      <c r="Y567" s="20"/>
    </row>
    <row r="568" spans="1:25" ht="30" customHeight="1">
      <c r="A568" s="21">
        <v>559</v>
      </c>
      <c r="B568" s="31">
        <v>55207</v>
      </c>
      <c r="C568" s="23">
        <v>15354</v>
      </c>
      <c r="D568" s="66" t="s">
        <v>787</v>
      </c>
      <c r="E568" s="71" t="s">
        <v>780</v>
      </c>
      <c r="F568" s="74">
        <v>3075</v>
      </c>
      <c r="G568" s="26">
        <v>4822</v>
      </c>
      <c r="H568" s="74">
        <v>113</v>
      </c>
      <c r="I568" s="21">
        <v>169.5</v>
      </c>
      <c r="J568" s="74">
        <v>34</v>
      </c>
      <c r="K568" s="21">
        <v>850</v>
      </c>
      <c r="L568" s="74">
        <v>165</v>
      </c>
      <c r="M568" s="21">
        <v>2805</v>
      </c>
      <c r="N568" s="74">
        <v>0</v>
      </c>
      <c r="O568" s="21">
        <v>0</v>
      </c>
      <c r="P568" s="21">
        <f t="shared" si="9"/>
        <v>3387</v>
      </c>
      <c r="Q568" s="26">
        <f t="shared" si="9"/>
        <v>8646.5</v>
      </c>
      <c r="R568" s="74">
        <v>0</v>
      </c>
      <c r="S568" s="74">
        <v>0</v>
      </c>
      <c r="T568" s="75">
        <v>3.943758573388203</v>
      </c>
      <c r="U568" s="74" t="s">
        <v>106</v>
      </c>
      <c r="V568" s="25" t="s">
        <v>781</v>
      </c>
      <c r="W568" s="72">
        <v>6.8587105624142657</v>
      </c>
      <c r="X568" s="61">
        <v>6.8587105624142657</v>
      </c>
      <c r="Y568" s="20"/>
    </row>
    <row r="569" spans="1:25" ht="30" customHeight="1">
      <c r="A569" s="21">
        <v>560</v>
      </c>
      <c r="B569" s="31">
        <v>55210</v>
      </c>
      <c r="C569" s="23">
        <v>15351</v>
      </c>
      <c r="D569" s="66" t="s">
        <v>788</v>
      </c>
      <c r="E569" s="71" t="s">
        <v>762</v>
      </c>
      <c r="F569" s="74">
        <v>4495</v>
      </c>
      <c r="G569" s="26">
        <v>8345</v>
      </c>
      <c r="H569" s="74">
        <v>244</v>
      </c>
      <c r="I569" s="21">
        <v>366</v>
      </c>
      <c r="J569" s="74">
        <v>41</v>
      </c>
      <c r="K569" s="21">
        <v>1025</v>
      </c>
      <c r="L569" s="74">
        <v>261</v>
      </c>
      <c r="M569" s="21">
        <v>4437</v>
      </c>
      <c r="N569" s="74">
        <v>0</v>
      </c>
      <c r="O569" s="21">
        <v>0</v>
      </c>
      <c r="P569" s="21">
        <f t="shared" si="9"/>
        <v>5041</v>
      </c>
      <c r="Q569" s="26">
        <f t="shared" si="9"/>
        <v>14173</v>
      </c>
      <c r="R569" s="74">
        <v>0</v>
      </c>
      <c r="S569" s="74">
        <v>0</v>
      </c>
      <c r="T569" s="75">
        <v>6.1728395061728394</v>
      </c>
      <c r="U569" s="74" t="s">
        <v>106</v>
      </c>
      <c r="V569" s="25" t="s">
        <v>781</v>
      </c>
      <c r="W569" s="72">
        <v>6.8587105624142657</v>
      </c>
      <c r="X569" s="61">
        <v>6.8587105624142657</v>
      </c>
      <c r="Y569" s="20"/>
    </row>
    <row r="570" spans="1:25" ht="30" customHeight="1">
      <c r="A570" s="21">
        <v>561</v>
      </c>
      <c r="B570" s="31">
        <v>55211</v>
      </c>
      <c r="C570" s="23">
        <v>15352</v>
      </c>
      <c r="D570" s="66" t="s">
        <v>789</v>
      </c>
      <c r="E570" s="71" t="s">
        <v>768</v>
      </c>
      <c r="F570" s="74">
        <v>5344</v>
      </c>
      <c r="G570" s="26">
        <v>8968</v>
      </c>
      <c r="H570" s="74">
        <v>209</v>
      </c>
      <c r="I570" s="21">
        <v>313.5</v>
      </c>
      <c r="J570" s="74">
        <v>18</v>
      </c>
      <c r="K570" s="21">
        <v>450</v>
      </c>
      <c r="L570" s="74">
        <v>159</v>
      </c>
      <c r="M570" s="21">
        <v>2703</v>
      </c>
      <c r="N570" s="74">
        <v>0</v>
      </c>
      <c r="O570" s="21">
        <v>0</v>
      </c>
      <c r="P570" s="21">
        <f t="shared" si="9"/>
        <v>5730</v>
      </c>
      <c r="Q570" s="26">
        <f t="shared" si="9"/>
        <v>12434.5</v>
      </c>
      <c r="R570" s="74">
        <v>0</v>
      </c>
      <c r="S570" s="74">
        <v>0</v>
      </c>
      <c r="T570" s="75">
        <v>4.8010973936899859</v>
      </c>
      <c r="U570" s="74" t="s">
        <v>106</v>
      </c>
      <c r="V570" s="25" t="s">
        <v>716</v>
      </c>
      <c r="W570" s="72">
        <v>6.8587105624142657</v>
      </c>
      <c r="X570" s="61">
        <v>6.8587105624142657</v>
      </c>
      <c r="Y570" s="20"/>
    </row>
    <row r="571" spans="1:25" ht="30" customHeight="1">
      <c r="A571" s="21">
        <v>562</v>
      </c>
      <c r="B571" s="31">
        <v>68501</v>
      </c>
      <c r="C571" s="23">
        <v>15351</v>
      </c>
      <c r="D571" s="66" t="s">
        <v>790</v>
      </c>
      <c r="E571" s="25" t="s">
        <v>791</v>
      </c>
      <c r="F571" s="21">
        <v>4764</v>
      </c>
      <c r="G571" s="26">
        <v>8495</v>
      </c>
      <c r="H571" s="21">
        <v>653</v>
      </c>
      <c r="I571" s="21">
        <v>979.5</v>
      </c>
      <c r="J571" s="21">
        <v>24</v>
      </c>
      <c r="K571" s="21">
        <v>600</v>
      </c>
      <c r="L571" s="21">
        <v>117</v>
      </c>
      <c r="M571" s="21">
        <v>1989</v>
      </c>
      <c r="N571" s="21">
        <v>0</v>
      </c>
      <c r="O571" s="21">
        <v>0</v>
      </c>
      <c r="P571" s="21">
        <f t="shared" si="9"/>
        <v>5558</v>
      </c>
      <c r="Q571" s="26">
        <f t="shared" si="9"/>
        <v>12063.5</v>
      </c>
      <c r="R571" s="21">
        <v>0</v>
      </c>
      <c r="S571" s="21">
        <v>0</v>
      </c>
      <c r="T571" s="72">
        <v>4.2866941015089166</v>
      </c>
      <c r="U571" s="74" t="s">
        <v>106</v>
      </c>
      <c r="V571" s="25" t="s">
        <v>792</v>
      </c>
      <c r="W571" s="72">
        <v>6.8587105624142657</v>
      </c>
      <c r="X571" s="61">
        <v>6.8587105624142657</v>
      </c>
      <c r="Y571" s="29">
        <f>SUM(X493:X571)</f>
        <v>538.40877914952011</v>
      </c>
    </row>
    <row r="572" spans="1:25" ht="30" customHeight="1">
      <c r="A572" s="21">
        <v>563</v>
      </c>
      <c r="B572" s="78">
        <v>76602</v>
      </c>
      <c r="C572" s="23">
        <v>15915</v>
      </c>
      <c r="D572" s="66" t="s">
        <v>793</v>
      </c>
      <c r="E572" s="25" t="s">
        <v>794</v>
      </c>
      <c r="F572" s="21">
        <v>2666</v>
      </c>
      <c r="G572" s="26">
        <v>5332</v>
      </c>
      <c r="H572" s="21">
        <v>105</v>
      </c>
      <c r="I572" s="21">
        <v>210</v>
      </c>
      <c r="J572" s="21">
        <v>19</v>
      </c>
      <c r="K572" s="21">
        <v>304</v>
      </c>
      <c r="L572" s="21">
        <v>76</v>
      </c>
      <c r="M572" s="21">
        <v>1292</v>
      </c>
      <c r="N572" s="21">
        <v>0</v>
      </c>
      <c r="O572" s="21">
        <v>0</v>
      </c>
      <c r="P572" s="21">
        <f t="shared" si="9"/>
        <v>2866</v>
      </c>
      <c r="Q572" s="26">
        <f t="shared" si="9"/>
        <v>7138</v>
      </c>
      <c r="R572" s="21">
        <v>0</v>
      </c>
      <c r="S572" s="21">
        <v>0</v>
      </c>
      <c r="T572" s="72">
        <v>3.0981067125645398</v>
      </c>
      <c r="U572" s="74" t="s">
        <v>106</v>
      </c>
      <c r="V572" s="25" t="s">
        <v>31</v>
      </c>
      <c r="W572" s="72">
        <v>6.54</v>
      </c>
      <c r="X572" s="61">
        <v>6.54</v>
      </c>
      <c r="Y572" s="20"/>
    </row>
    <row r="573" spans="1:25" ht="30" customHeight="1">
      <c r="A573" s="21">
        <v>564</v>
      </c>
      <c r="B573" s="31">
        <v>10314</v>
      </c>
      <c r="C573" s="23">
        <v>15912</v>
      </c>
      <c r="D573" s="66" t="s">
        <v>795</v>
      </c>
      <c r="E573" s="25" t="s">
        <v>796</v>
      </c>
      <c r="F573" s="21">
        <v>6262</v>
      </c>
      <c r="G573" s="26">
        <v>12524</v>
      </c>
      <c r="H573" s="21">
        <v>316</v>
      </c>
      <c r="I573" s="21">
        <v>632</v>
      </c>
      <c r="J573" s="21">
        <v>89</v>
      </c>
      <c r="K573" s="21">
        <v>1424</v>
      </c>
      <c r="L573" s="21">
        <v>190</v>
      </c>
      <c r="M573" s="21">
        <v>3230</v>
      </c>
      <c r="N573" s="21">
        <v>1</v>
      </c>
      <c r="O573" s="21">
        <v>10</v>
      </c>
      <c r="P573" s="21">
        <f t="shared" si="9"/>
        <v>6858</v>
      </c>
      <c r="Q573" s="26">
        <f t="shared" si="9"/>
        <v>17820</v>
      </c>
      <c r="R573" s="21">
        <v>0</v>
      </c>
      <c r="S573" s="21">
        <v>0</v>
      </c>
      <c r="T573" s="72">
        <v>2.0654044750430294</v>
      </c>
      <c r="U573" s="74" t="s">
        <v>106</v>
      </c>
      <c r="V573" s="25" t="s">
        <v>250</v>
      </c>
      <c r="W573" s="72">
        <v>6.1962134251290877</v>
      </c>
      <c r="X573" s="61">
        <v>6.1962134251290877</v>
      </c>
      <c r="Y573" s="20"/>
    </row>
    <row r="574" spans="1:25" ht="30" customHeight="1">
      <c r="A574" s="21">
        <v>565</v>
      </c>
      <c r="B574" s="31">
        <v>10304</v>
      </c>
      <c r="C574" s="23">
        <v>15913</v>
      </c>
      <c r="D574" s="66" t="s">
        <v>797</v>
      </c>
      <c r="E574" s="25" t="s">
        <v>798</v>
      </c>
      <c r="F574" s="21">
        <v>4791</v>
      </c>
      <c r="G574" s="26">
        <v>9582</v>
      </c>
      <c r="H574" s="21">
        <v>295</v>
      </c>
      <c r="I574" s="21">
        <v>590</v>
      </c>
      <c r="J574" s="21">
        <v>37</v>
      </c>
      <c r="K574" s="21">
        <v>592</v>
      </c>
      <c r="L574" s="21">
        <v>59</v>
      </c>
      <c r="M574" s="21">
        <v>1003</v>
      </c>
      <c r="N574" s="21">
        <v>0</v>
      </c>
      <c r="O574" s="21">
        <v>0</v>
      </c>
      <c r="P574" s="21">
        <f t="shared" si="9"/>
        <v>5182</v>
      </c>
      <c r="Q574" s="26">
        <f t="shared" si="9"/>
        <v>11767</v>
      </c>
      <c r="R574" s="21">
        <v>0</v>
      </c>
      <c r="S574" s="21">
        <v>0</v>
      </c>
      <c r="T574" s="72">
        <v>1.5490533562822719</v>
      </c>
      <c r="U574" s="74" t="s">
        <v>106</v>
      </c>
      <c r="V574" s="25" t="s">
        <v>31</v>
      </c>
      <c r="W574" s="72">
        <v>6.8846815834767643</v>
      </c>
      <c r="X574" s="61">
        <v>6.8846815834767643</v>
      </c>
      <c r="Y574" s="20"/>
    </row>
    <row r="575" spans="1:25" ht="30" customHeight="1">
      <c r="A575" s="21">
        <v>566</v>
      </c>
      <c r="B575" s="31">
        <v>10301</v>
      </c>
      <c r="C575" s="23">
        <v>15913</v>
      </c>
      <c r="D575" s="66" t="s">
        <v>799</v>
      </c>
      <c r="E575" s="25" t="s">
        <v>798</v>
      </c>
      <c r="F575" s="21">
        <v>6659</v>
      </c>
      <c r="G575" s="26">
        <v>13318</v>
      </c>
      <c r="H575" s="21">
        <v>527</v>
      </c>
      <c r="I575" s="21">
        <v>1054</v>
      </c>
      <c r="J575" s="21">
        <v>89</v>
      </c>
      <c r="K575" s="21">
        <v>1424</v>
      </c>
      <c r="L575" s="21">
        <v>290</v>
      </c>
      <c r="M575" s="21">
        <v>4930</v>
      </c>
      <c r="N575" s="21">
        <v>1</v>
      </c>
      <c r="O575" s="21">
        <v>10</v>
      </c>
      <c r="P575" s="21">
        <f t="shared" si="9"/>
        <v>7566</v>
      </c>
      <c r="Q575" s="26">
        <f t="shared" si="9"/>
        <v>20736</v>
      </c>
      <c r="R575" s="21">
        <v>0</v>
      </c>
      <c r="S575" s="21">
        <v>0</v>
      </c>
      <c r="T575" s="72">
        <v>2.9259896729776247</v>
      </c>
      <c r="U575" s="74" t="s">
        <v>106</v>
      </c>
      <c r="V575" s="25" t="s">
        <v>130</v>
      </c>
      <c r="W575" s="72">
        <v>6.1962134251290877</v>
      </c>
      <c r="X575" s="61">
        <v>6.1962134251290877</v>
      </c>
      <c r="Y575" s="20"/>
    </row>
    <row r="576" spans="1:25" ht="30" customHeight="1">
      <c r="A576" s="21">
        <v>567</v>
      </c>
      <c r="B576" s="31">
        <v>10305</v>
      </c>
      <c r="C576" s="23">
        <v>15912</v>
      </c>
      <c r="D576" s="66" t="s">
        <v>800</v>
      </c>
      <c r="E576" s="25" t="s">
        <v>796</v>
      </c>
      <c r="F576" s="21">
        <v>12518</v>
      </c>
      <c r="G576" s="26">
        <v>25036</v>
      </c>
      <c r="H576" s="21">
        <v>891</v>
      </c>
      <c r="I576" s="21">
        <v>1782</v>
      </c>
      <c r="J576" s="21">
        <v>83</v>
      </c>
      <c r="K576" s="21">
        <v>1328</v>
      </c>
      <c r="L576" s="21">
        <v>18</v>
      </c>
      <c r="M576" s="21">
        <v>306</v>
      </c>
      <c r="N576" s="21">
        <v>11</v>
      </c>
      <c r="O576" s="21">
        <v>110</v>
      </c>
      <c r="P576" s="21">
        <f t="shared" si="9"/>
        <v>13521</v>
      </c>
      <c r="Q576" s="26">
        <f t="shared" si="9"/>
        <v>28562</v>
      </c>
      <c r="R576" s="21">
        <v>0</v>
      </c>
      <c r="S576" s="21">
        <v>0</v>
      </c>
      <c r="T576" s="72">
        <v>3.270223752151463</v>
      </c>
      <c r="U576" s="74" t="s">
        <v>106</v>
      </c>
      <c r="V576" s="25" t="s">
        <v>250</v>
      </c>
      <c r="W576" s="72">
        <v>6.540447504302926</v>
      </c>
      <c r="X576" s="61">
        <v>6.540447504302926</v>
      </c>
      <c r="Y576" s="20"/>
    </row>
    <row r="577" spans="1:25" ht="30" customHeight="1">
      <c r="A577" s="21">
        <v>568</v>
      </c>
      <c r="B577" s="31">
        <v>10311</v>
      </c>
      <c r="C577" s="23">
        <v>15912</v>
      </c>
      <c r="D577" s="66" t="s">
        <v>801</v>
      </c>
      <c r="E577" s="25" t="s">
        <v>796</v>
      </c>
      <c r="F577" s="21">
        <v>5605</v>
      </c>
      <c r="G577" s="26">
        <v>11210</v>
      </c>
      <c r="H577" s="21">
        <v>358</v>
      </c>
      <c r="I577" s="21">
        <v>716</v>
      </c>
      <c r="J577" s="21">
        <v>47</v>
      </c>
      <c r="K577" s="21">
        <v>752</v>
      </c>
      <c r="L577" s="21">
        <v>115</v>
      </c>
      <c r="M577" s="21">
        <v>1955</v>
      </c>
      <c r="N577" s="21">
        <v>1</v>
      </c>
      <c r="O577" s="21">
        <v>10</v>
      </c>
      <c r="P577" s="21">
        <f t="shared" si="9"/>
        <v>6126</v>
      </c>
      <c r="Q577" s="26">
        <f t="shared" si="9"/>
        <v>14643</v>
      </c>
      <c r="R577" s="21">
        <v>0</v>
      </c>
      <c r="S577" s="21">
        <v>0</v>
      </c>
      <c r="T577" s="72">
        <v>3.270223752151463</v>
      </c>
      <c r="U577" s="74" t="s">
        <v>106</v>
      </c>
      <c r="V577" s="25" t="s">
        <v>31</v>
      </c>
      <c r="W577" s="72">
        <v>5.5077452667814111</v>
      </c>
      <c r="X577" s="61">
        <v>5.5077452667814111</v>
      </c>
      <c r="Y577" s="20"/>
    </row>
    <row r="578" spans="1:25" ht="30" customHeight="1">
      <c r="A578" s="21">
        <v>569</v>
      </c>
      <c r="B578" s="31">
        <v>10320</v>
      </c>
      <c r="C578" s="23">
        <v>15912</v>
      </c>
      <c r="D578" s="66" t="s">
        <v>802</v>
      </c>
      <c r="E578" s="25" t="s">
        <v>796</v>
      </c>
      <c r="F578" s="21">
        <v>6006</v>
      </c>
      <c r="G578" s="26">
        <v>12012</v>
      </c>
      <c r="H578" s="21">
        <v>184</v>
      </c>
      <c r="I578" s="21">
        <v>368</v>
      </c>
      <c r="J578" s="21">
        <v>56</v>
      </c>
      <c r="K578" s="21">
        <v>896</v>
      </c>
      <c r="L578" s="21">
        <v>128</v>
      </c>
      <c r="M578" s="21">
        <v>2176</v>
      </c>
      <c r="N578" s="21">
        <v>0</v>
      </c>
      <c r="O578" s="21">
        <v>0</v>
      </c>
      <c r="P578" s="21">
        <f t="shared" si="9"/>
        <v>6374</v>
      </c>
      <c r="Q578" s="26">
        <f t="shared" si="9"/>
        <v>15452</v>
      </c>
      <c r="R578" s="21">
        <v>0</v>
      </c>
      <c r="S578" s="21">
        <v>0</v>
      </c>
      <c r="T578" s="72">
        <v>2.5817555938037864</v>
      </c>
      <c r="U578" s="74" t="s">
        <v>106</v>
      </c>
      <c r="V578" s="25" t="s">
        <v>31</v>
      </c>
      <c r="W578" s="72">
        <v>5.5077452667814111</v>
      </c>
      <c r="X578" s="61">
        <v>5.5077452667814111</v>
      </c>
      <c r="Y578" s="20"/>
    </row>
    <row r="579" spans="1:25" ht="30" customHeight="1">
      <c r="A579" s="21">
        <v>570</v>
      </c>
      <c r="B579" s="31">
        <v>10315</v>
      </c>
      <c r="C579" s="23">
        <v>15912</v>
      </c>
      <c r="D579" s="66" t="s">
        <v>16</v>
      </c>
      <c r="E579" s="25" t="s">
        <v>796</v>
      </c>
      <c r="F579" s="21">
        <v>2287</v>
      </c>
      <c r="G579" s="26">
        <v>4574</v>
      </c>
      <c r="H579" s="21">
        <v>163</v>
      </c>
      <c r="I579" s="21">
        <v>326</v>
      </c>
      <c r="J579" s="21">
        <v>83</v>
      </c>
      <c r="K579" s="21">
        <v>1328</v>
      </c>
      <c r="L579" s="21">
        <v>3</v>
      </c>
      <c r="M579" s="21">
        <v>51</v>
      </c>
      <c r="N579" s="21">
        <v>2</v>
      </c>
      <c r="O579" s="21">
        <v>10</v>
      </c>
      <c r="P579" s="21">
        <f t="shared" si="9"/>
        <v>2538</v>
      </c>
      <c r="Q579" s="26">
        <f t="shared" si="9"/>
        <v>6289</v>
      </c>
      <c r="R579" s="21">
        <v>0</v>
      </c>
      <c r="S579" s="21">
        <v>0</v>
      </c>
      <c r="T579" s="72">
        <v>1.7211703958691911</v>
      </c>
      <c r="U579" s="74" t="s">
        <v>106</v>
      </c>
      <c r="V579" s="25" t="s">
        <v>31</v>
      </c>
      <c r="W579" s="72">
        <v>6.8846815834767643</v>
      </c>
      <c r="X579" s="61">
        <v>6.8846815834767643</v>
      </c>
      <c r="Y579" s="20"/>
    </row>
    <row r="580" spans="1:25" ht="30" customHeight="1">
      <c r="A580" s="21">
        <v>571</v>
      </c>
      <c r="B580" s="31">
        <v>10317</v>
      </c>
      <c r="C580" s="23">
        <v>15913</v>
      </c>
      <c r="D580" s="66" t="s">
        <v>803</v>
      </c>
      <c r="E580" s="25" t="s">
        <v>798</v>
      </c>
      <c r="F580" s="21">
        <v>5438</v>
      </c>
      <c r="G580" s="26">
        <v>10876</v>
      </c>
      <c r="H580" s="21">
        <v>187</v>
      </c>
      <c r="I580" s="21">
        <v>374</v>
      </c>
      <c r="J580" s="21">
        <v>38</v>
      </c>
      <c r="K580" s="21">
        <v>608</v>
      </c>
      <c r="L580" s="21">
        <v>208</v>
      </c>
      <c r="M580" s="21">
        <v>3536</v>
      </c>
      <c r="N580" s="21">
        <v>0</v>
      </c>
      <c r="O580" s="21">
        <v>0</v>
      </c>
      <c r="P580" s="21">
        <f t="shared" si="9"/>
        <v>5871</v>
      </c>
      <c r="Q580" s="26">
        <f t="shared" si="9"/>
        <v>15394</v>
      </c>
      <c r="R580" s="21">
        <v>0</v>
      </c>
      <c r="S580" s="21">
        <v>0</v>
      </c>
      <c r="T580" s="72">
        <v>4.4750430292598971</v>
      </c>
      <c r="U580" s="74" t="s">
        <v>106</v>
      </c>
      <c r="V580" s="25" t="s">
        <v>250</v>
      </c>
      <c r="W580" s="72">
        <v>5.5077452667814111</v>
      </c>
      <c r="X580" s="61">
        <v>5.5077452667814111</v>
      </c>
      <c r="Y580" s="20"/>
    </row>
    <row r="581" spans="1:25" ht="30" customHeight="1">
      <c r="A581" s="21">
        <v>572</v>
      </c>
      <c r="B581" s="31">
        <v>10307</v>
      </c>
      <c r="C581" s="23">
        <v>15911</v>
      </c>
      <c r="D581" s="66" t="s">
        <v>804</v>
      </c>
      <c r="E581" s="25" t="s">
        <v>805</v>
      </c>
      <c r="F581" s="21">
        <v>4906</v>
      </c>
      <c r="G581" s="26">
        <v>9812</v>
      </c>
      <c r="H581" s="21">
        <v>1903</v>
      </c>
      <c r="I581" s="21">
        <v>3806</v>
      </c>
      <c r="J581" s="21">
        <v>111</v>
      </c>
      <c r="K581" s="21">
        <v>1776</v>
      </c>
      <c r="L581" s="21">
        <v>46</v>
      </c>
      <c r="M581" s="21">
        <v>782</v>
      </c>
      <c r="N581" s="21">
        <v>11</v>
      </c>
      <c r="O581" s="21">
        <v>55</v>
      </c>
      <c r="P581" s="21">
        <f t="shared" si="9"/>
        <v>6977</v>
      </c>
      <c r="Q581" s="26">
        <f t="shared" si="9"/>
        <v>16231</v>
      </c>
      <c r="R581" s="21">
        <v>0</v>
      </c>
      <c r="S581" s="21">
        <v>0</v>
      </c>
      <c r="T581" s="72">
        <v>2.0654044750430294</v>
      </c>
      <c r="U581" s="74" t="s">
        <v>106</v>
      </c>
      <c r="V581" s="25" t="s">
        <v>31</v>
      </c>
      <c r="W581" s="72">
        <v>6.8846815834767643</v>
      </c>
      <c r="X581" s="61">
        <v>6.8846815834767643</v>
      </c>
      <c r="Y581" s="20"/>
    </row>
    <row r="582" spans="1:25" ht="30" customHeight="1">
      <c r="A582" s="21">
        <v>573</v>
      </c>
      <c r="B582" s="31">
        <v>10318</v>
      </c>
      <c r="C582" s="23">
        <v>15911</v>
      </c>
      <c r="D582" s="66" t="s">
        <v>806</v>
      </c>
      <c r="E582" s="25" t="s">
        <v>805</v>
      </c>
      <c r="F582" s="21">
        <v>3436</v>
      </c>
      <c r="G582" s="26">
        <v>6872</v>
      </c>
      <c r="H582" s="21">
        <v>1488</v>
      </c>
      <c r="I582" s="21">
        <v>2976</v>
      </c>
      <c r="J582" s="21">
        <v>19</v>
      </c>
      <c r="K582" s="21">
        <v>304</v>
      </c>
      <c r="L582" s="21">
        <v>4</v>
      </c>
      <c r="M582" s="21">
        <v>68</v>
      </c>
      <c r="N582" s="21">
        <v>1</v>
      </c>
      <c r="O582" s="21">
        <v>5</v>
      </c>
      <c r="P582" s="21">
        <f t="shared" si="9"/>
        <v>4948</v>
      </c>
      <c r="Q582" s="26">
        <f t="shared" si="9"/>
        <v>10225</v>
      </c>
      <c r="R582" s="21">
        <v>0</v>
      </c>
      <c r="S582" s="21">
        <v>0</v>
      </c>
      <c r="T582" s="72">
        <v>1.89328743545611</v>
      </c>
      <c r="U582" s="74" t="s">
        <v>106</v>
      </c>
      <c r="V582" s="25" t="s">
        <v>250</v>
      </c>
      <c r="W582" s="72">
        <v>6.8846815834767643</v>
      </c>
      <c r="X582" s="61">
        <v>6.8846815834767643</v>
      </c>
      <c r="Y582" s="20"/>
    </row>
    <row r="583" spans="1:25" ht="30" customHeight="1">
      <c r="A583" s="21">
        <v>574</v>
      </c>
      <c r="B583" s="31">
        <v>10328</v>
      </c>
      <c r="C583" s="23">
        <v>15913</v>
      </c>
      <c r="D583" s="66" t="s">
        <v>807</v>
      </c>
      <c r="E583" s="25" t="s">
        <v>798</v>
      </c>
      <c r="F583" s="21">
        <v>0</v>
      </c>
      <c r="G583" s="26">
        <v>0</v>
      </c>
      <c r="H583" s="21">
        <v>1</v>
      </c>
      <c r="I583" s="21">
        <v>2</v>
      </c>
      <c r="J583" s="21">
        <v>0</v>
      </c>
      <c r="K583" s="21">
        <v>0</v>
      </c>
      <c r="L583" s="21">
        <v>0</v>
      </c>
      <c r="M583" s="21">
        <v>0</v>
      </c>
      <c r="N583" s="21">
        <v>0</v>
      </c>
      <c r="O583" s="21">
        <v>0</v>
      </c>
      <c r="P583" s="21">
        <f t="shared" si="9"/>
        <v>1</v>
      </c>
      <c r="Q583" s="26">
        <f t="shared" si="9"/>
        <v>2</v>
      </c>
      <c r="R583" s="21">
        <v>0</v>
      </c>
      <c r="S583" s="21">
        <v>0</v>
      </c>
      <c r="T583" s="72">
        <v>1.5490533562822719</v>
      </c>
      <c r="U583" s="74" t="s">
        <v>106</v>
      </c>
      <c r="V583" s="25" t="s">
        <v>31</v>
      </c>
      <c r="W583" s="72">
        <v>6.1962134251290877</v>
      </c>
      <c r="X583" s="61">
        <v>6.1962134251290877</v>
      </c>
      <c r="Y583" s="20"/>
    </row>
    <row r="584" spans="1:25" ht="30" customHeight="1">
      <c r="A584" s="21">
        <v>575</v>
      </c>
      <c r="B584" s="31">
        <v>10316</v>
      </c>
      <c r="C584" s="23">
        <v>15911</v>
      </c>
      <c r="D584" s="66" t="s">
        <v>808</v>
      </c>
      <c r="E584" s="25" t="s">
        <v>809</v>
      </c>
      <c r="F584" s="21">
        <v>4818</v>
      </c>
      <c r="G584" s="26">
        <v>9636</v>
      </c>
      <c r="H584" s="21">
        <v>126</v>
      </c>
      <c r="I584" s="21">
        <v>252</v>
      </c>
      <c r="J584" s="21">
        <v>30</v>
      </c>
      <c r="K584" s="21">
        <v>480</v>
      </c>
      <c r="L584" s="21">
        <v>104</v>
      </c>
      <c r="M584" s="21">
        <v>1768</v>
      </c>
      <c r="N584" s="21">
        <v>1</v>
      </c>
      <c r="O584" s="21">
        <v>5</v>
      </c>
      <c r="P584" s="21">
        <f t="shared" si="9"/>
        <v>5079</v>
      </c>
      <c r="Q584" s="26">
        <f t="shared" si="9"/>
        <v>12141</v>
      </c>
      <c r="R584" s="21">
        <v>0</v>
      </c>
      <c r="S584" s="21">
        <v>0</v>
      </c>
      <c r="T584" s="72">
        <v>2.0654044750430294</v>
      </c>
      <c r="U584" s="74" t="s">
        <v>106</v>
      </c>
      <c r="V584" s="25" t="s">
        <v>31</v>
      </c>
      <c r="W584" s="72">
        <v>6.8846815834767643</v>
      </c>
      <c r="X584" s="61">
        <v>6.8846815834767643</v>
      </c>
      <c r="Y584" s="20"/>
    </row>
    <row r="585" spans="1:25" ht="30" customHeight="1">
      <c r="A585" s="21">
        <v>576</v>
      </c>
      <c r="B585" s="78">
        <v>10324</v>
      </c>
      <c r="C585" s="23">
        <v>15912</v>
      </c>
      <c r="D585" s="66" t="s">
        <v>810</v>
      </c>
      <c r="E585" s="25" t="s">
        <v>796</v>
      </c>
      <c r="F585" s="21">
        <v>5005</v>
      </c>
      <c r="G585" s="26">
        <v>10010</v>
      </c>
      <c r="H585" s="21">
        <v>178</v>
      </c>
      <c r="I585" s="21">
        <v>356</v>
      </c>
      <c r="J585" s="21">
        <v>27</v>
      </c>
      <c r="K585" s="21">
        <v>432</v>
      </c>
      <c r="L585" s="21">
        <v>105</v>
      </c>
      <c r="M585" s="21">
        <v>1785</v>
      </c>
      <c r="N585" s="21">
        <v>1</v>
      </c>
      <c r="O585" s="21">
        <v>5</v>
      </c>
      <c r="P585" s="21">
        <f t="shared" si="9"/>
        <v>5316</v>
      </c>
      <c r="Q585" s="26">
        <f t="shared" si="9"/>
        <v>12588</v>
      </c>
      <c r="R585" s="21">
        <v>0</v>
      </c>
      <c r="S585" s="21">
        <v>0</v>
      </c>
      <c r="T585" s="72">
        <v>1.7211703958691911</v>
      </c>
      <c r="U585" s="74" t="s">
        <v>106</v>
      </c>
      <c r="V585" s="25" t="s">
        <v>811</v>
      </c>
      <c r="W585" s="72">
        <v>5.5077452667814111</v>
      </c>
      <c r="X585" s="61">
        <v>5.5077452667814111</v>
      </c>
      <c r="Y585" s="20"/>
    </row>
    <row r="586" spans="1:25" ht="30" customHeight="1">
      <c r="A586" s="21">
        <v>577</v>
      </c>
      <c r="B586" s="78">
        <v>8808</v>
      </c>
      <c r="C586" s="23">
        <v>15916</v>
      </c>
      <c r="D586" s="66" t="s">
        <v>812</v>
      </c>
      <c r="E586" s="25" t="s">
        <v>813</v>
      </c>
      <c r="F586" s="21">
        <v>7035</v>
      </c>
      <c r="G586" s="26">
        <v>14070</v>
      </c>
      <c r="H586" s="21">
        <v>253</v>
      </c>
      <c r="I586" s="21">
        <v>506</v>
      </c>
      <c r="J586" s="21">
        <v>58</v>
      </c>
      <c r="K586" s="21">
        <v>928</v>
      </c>
      <c r="L586" s="21">
        <v>19</v>
      </c>
      <c r="M586" s="21">
        <v>323</v>
      </c>
      <c r="N586" s="21">
        <v>0</v>
      </c>
      <c r="O586" s="21">
        <v>0</v>
      </c>
      <c r="P586" s="21">
        <f t="shared" ref="P586:Q630" si="10">SUM(F586,H586,J586,L586,N586)</f>
        <v>7365</v>
      </c>
      <c r="Q586" s="26">
        <f t="shared" si="10"/>
        <v>15827</v>
      </c>
      <c r="R586" s="21">
        <v>0</v>
      </c>
      <c r="S586" s="21">
        <v>0</v>
      </c>
      <c r="T586" s="72">
        <v>6.8846815834767643</v>
      </c>
      <c r="U586" s="74" t="s">
        <v>106</v>
      </c>
      <c r="V586" s="25" t="s">
        <v>31</v>
      </c>
      <c r="W586" s="72">
        <v>6.8846815834767643</v>
      </c>
      <c r="X586" s="61">
        <v>6.8846815834767643</v>
      </c>
      <c r="Y586" s="20"/>
    </row>
    <row r="587" spans="1:25" ht="30" customHeight="1">
      <c r="A587" s="21">
        <v>578</v>
      </c>
      <c r="B587" s="78">
        <v>8806</v>
      </c>
      <c r="C587" s="23">
        <v>15932</v>
      </c>
      <c r="D587" s="66" t="s">
        <v>814</v>
      </c>
      <c r="E587" s="25" t="s">
        <v>815</v>
      </c>
      <c r="F587" s="21">
        <v>6471</v>
      </c>
      <c r="G587" s="26">
        <v>12942</v>
      </c>
      <c r="H587" s="21">
        <v>229</v>
      </c>
      <c r="I587" s="21">
        <v>458</v>
      </c>
      <c r="J587" s="21">
        <v>136</v>
      </c>
      <c r="K587" s="21">
        <v>2176</v>
      </c>
      <c r="L587" s="21">
        <v>161</v>
      </c>
      <c r="M587" s="21">
        <v>2737</v>
      </c>
      <c r="N587" s="21">
        <v>0</v>
      </c>
      <c r="O587" s="21">
        <v>0</v>
      </c>
      <c r="P587" s="21">
        <f t="shared" si="10"/>
        <v>6997</v>
      </c>
      <c r="Q587" s="26">
        <f t="shared" si="10"/>
        <v>18313</v>
      </c>
      <c r="R587" s="21">
        <v>0</v>
      </c>
      <c r="S587" s="21">
        <v>0</v>
      </c>
      <c r="T587" s="72">
        <v>6.540447504302926</v>
      </c>
      <c r="U587" s="74" t="s">
        <v>106</v>
      </c>
      <c r="V587" s="25" t="s">
        <v>31</v>
      </c>
      <c r="W587" s="72">
        <v>6.8846815834767643</v>
      </c>
      <c r="X587" s="61">
        <v>6.8846815834767643</v>
      </c>
      <c r="Y587" s="20"/>
    </row>
    <row r="588" spans="1:25" ht="30" customHeight="1">
      <c r="A588" s="21">
        <v>579</v>
      </c>
      <c r="B588" s="78">
        <v>8801</v>
      </c>
      <c r="C588" s="23">
        <v>15916</v>
      </c>
      <c r="D588" s="66" t="s">
        <v>816</v>
      </c>
      <c r="E588" s="25" t="s">
        <v>813</v>
      </c>
      <c r="F588" s="21">
        <v>2017</v>
      </c>
      <c r="G588" s="26">
        <v>4034</v>
      </c>
      <c r="H588" s="21">
        <v>60</v>
      </c>
      <c r="I588" s="21">
        <v>120</v>
      </c>
      <c r="J588" s="21">
        <v>14</v>
      </c>
      <c r="K588" s="21">
        <v>224</v>
      </c>
      <c r="L588" s="21">
        <v>135</v>
      </c>
      <c r="M588" s="21">
        <v>2295</v>
      </c>
      <c r="N588" s="21">
        <v>0</v>
      </c>
      <c r="O588" s="21">
        <v>0</v>
      </c>
      <c r="P588" s="21">
        <f t="shared" si="10"/>
        <v>2226</v>
      </c>
      <c r="Q588" s="26">
        <f t="shared" si="10"/>
        <v>6673</v>
      </c>
      <c r="R588" s="21">
        <v>0</v>
      </c>
      <c r="S588" s="21">
        <v>0</v>
      </c>
      <c r="T588" s="72">
        <v>3.78657487091222</v>
      </c>
      <c r="U588" s="74" t="s">
        <v>106</v>
      </c>
      <c r="V588" s="25" t="s">
        <v>31</v>
      </c>
      <c r="W588" s="72">
        <v>6.8846815834767643</v>
      </c>
      <c r="X588" s="61">
        <v>6.8846815834767643</v>
      </c>
      <c r="Y588" s="20"/>
    </row>
    <row r="589" spans="1:25" ht="30" customHeight="1">
      <c r="A589" s="21">
        <v>580</v>
      </c>
      <c r="B589" s="78">
        <v>8804</v>
      </c>
      <c r="C589" s="23">
        <v>15932</v>
      </c>
      <c r="D589" s="66" t="s">
        <v>817</v>
      </c>
      <c r="E589" s="25" t="s">
        <v>815</v>
      </c>
      <c r="F589" s="21">
        <v>6331</v>
      </c>
      <c r="G589" s="26">
        <v>12662</v>
      </c>
      <c r="H589" s="21">
        <v>671</v>
      </c>
      <c r="I589" s="21">
        <v>1342</v>
      </c>
      <c r="J589" s="21">
        <v>71</v>
      </c>
      <c r="K589" s="21">
        <v>1136</v>
      </c>
      <c r="L589" s="21">
        <v>165</v>
      </c>
      <c r="M589" s="21">
        <v>2805</v>
      </c>
      <c r="N589" s="21">
        <v>1</v>
      </c>
      <c r="O589" s="21">
        <v>5</v>
      </c>
      <c r="P589" s="21">
        <f t="shared" si="10"/>
        <v>7239</v>
      </c>
      <c r="Q589" s="26">
        <f t="shared" si="10"/>
        <v>17950</v>
      </c>
      <c r="R589" s="21">
        <v>0</v>
      </c>
      <c r="S589" s="21">
        <v>0</v>
      </c>
      <c r="T589" s="72">
        <v>6.540447504302926</v>
      </c>
      <c r="U589" s="74" t="s">
        <v>106</v>
      </c>
      <c r="V589" s="25" t="s">
        <v>31</v>
      </c>
      <c r="W589" s="72">
        <v>6.8846815834767643</v>
      </c>
      <c r="X589" s="61">
        <v>6.8846815834767643</v>
      </c>
      <c r="Y589" s="20"/>
    </row>
    <row r="590" spans="1:25" ht="30" customHeight="1">
      <c r="A590" s="21">
        <v>581</v>
      </c>
      <c r="B590" s="78">
        <v>8807</v>
      </c>
      <c r="C590" s="23">
        <v>15916</v>
      </c>
      <c r="D590" s="66" t="s">
        <v>818</v>
      </c>
      <c r="E590" s="25" t="s">
        <v>813</v>
      </c>
      <c r="F590" s="21">
        <v>6786</v>
      </c>
      <c r="G590" s="26">
        <v>13572</v>
      </c>
      <c r="H590" s="21">
        <v>213</v>
      </c>
      <c r="I590" s="21">
        <v>426</v>
      </c>
      <c r="J590" s="21">
        <v>47</v>
      </c>
      <c r="K590" s="21">
        <v>752</v>
      </c>
      <c r="L590" s="21">
        <v>159</v>
      </c>
      <c r="M590" s="21">
        <v>2703</v>
      </c>
      <c r="N590" s="21">
        <v>0</v>
      </c>
      <c r="O590" s="21">
        <v>0</v>
      </c>
      <c r="P590" s="21">
        <f t="shared" si="10"/>
        <v>7205</v>
      </c>
      <c r="Q590" s="26">
        <f t="shared" si="10"/>
        <v>17453</v>
      </c>
      <c r="R590" s="21">
        <v>0</v>
      </c>
      <c r="S590" s="21">
        <v>0</v>
      </c>
      <c r="T590" s="72">
        <v>6.8846815834767643</v>
      </c>
      <c r="U590" s="74" t="s">
        <v>106</v>
      </c>
      <c r="V590" s="25" t="s">
        <v>31</v>
      </c>
      <c r="W590" s="72">
        <v>6.8846815834767643</v>
      </c>
      <c r="X590" s="61">
        <v>6.8846815834767643</v>
      </c>
      <c r="Y590" s="20"/>
    </row>
    <row r="591" spans="1:25" ht="30" customHeight="1">
      <c r="A591" s="21">
        <v>582</v>
      </c>
      <c r="B591" s="78">
        <v>8810</v>
      </c>
      <c r="C591" s="23">
        <v>15916</v>
      </c>
      <c r="D591" s="66" t="s">
        <v>819</v>
      </c>
      <c r="E591" s="25" t="s">
        <v>813</v>
      </c>
      <c r="F591" s="21">
        <v>1288</v>
      </c>
      <c r="G591" s="26">
        <v>2576</v>
      </c>
      <c r="H591" s="21">
        <v>1</v>
      </c>
      <c r="I591" s="21">
        <v>2</v>
      </c>
      <c r="J591" s="21">
        <v>10</v>
      </c>
      <c r="K591" s="21">
        <v>160</v>
      </c>
      <c r="L591" s="21">
        <v>60</v>
      </c>
      <c r="M591" s="21">
        <v>1020</v>
      </c>
      <c r="N591" s="21">
        <v>0</v>
      </c>
      <c r="O591" s="21">
        <v>0</v>
      </c>
      <c r="P591" s="21">
        <f t="shared" si="10"/>
        <v>1359</v>
      </c>
      <c r="Q591" s="26">
        <f t="shared" si="10"/>
        <v>3758</v>
      </c>
      <c r="R591" s="21">
        <v>0</v>
      </c>
      <c r="S591" s="21">
        <v>0</v>
      </c>
      <c r="T591" s="72">
        <v>1.7211703958691911</v>
      </c>
      <c r="U591" s="74" t="s">
        <v>106</v>
      </c>
      <c r="V591" s="25" t="s">
        <v>31</v>
      </c>
      <c r="W591" s="72">
        <v>6.8846815834767643</v>
      </c>
      <c r="X591" s="61">
        <v>6.8846815834767643</v>
      </c>
      <c r="Y591" s="20"/>
    </row>
    <row r="592" spans="1:25" ht="30" customHeight="1">
      <c r="A592" s="21">
        <v>583</v>
      </c>
      <c r="B592" s="31">
        <v>8809</v>
      </c>
      <c r="C592" s="23">
        <v>15916</v>
      </c>
      <c r="D592" s="66" t="s">
        <v>820</v>
      </c>
      <c r="E592" s="25" t="s">
        <v>813</v>
      </c>
      <c r="F592" s="21">
        <v>3515</v>
      </c>
      <c r="G592" s="26">
        <v>7030</v>
      </c>
      <c r="H592" s="21">
        <v>203</v>
      </c>
      <c r="I592" s="21">
        <v>406</v>
      </c>
      <c r="J592" s="21">
        <v>26</v>
      </c>
      <c r="K592" s="21">
        <v>416</v>
      </c>
      <c r="L592" s="21">
        <v>96</v>
      </c>
      <c r="M592" s="21">
        <v>1632</v>
      </c>
      <c r="N592" s="21">
        <v>0</v>
      </c>
      <c r="O592" s="21">
        <v>0</v>
      </c>
      <c r="P592" s="21">
        <f t="shared" si="10"/>
        <v>3840</v>
      </c>
      <c r="Q592" s="26">
        <f t="shared" si="10"/>
        <v>9484</v>
      </c>
      <c r="R592" s="21">
        <v>0</v>
      </c>
      <c r="S592" s="21">
        <v>0</v>
      </c>
      <c r="T592" s="72">
        <v>3.78657487091222</v>
      </c>
      <c r="U592" s="74" t="s">
        <v>106</v>
      </c>
      <c r="V592" s="25" t="s">
        <v>31</v>
      </c>
      <c r="W592" s="72">
        <v>6.8846815834767643</v>
      </c>
      <c r="X592" s="61">
        <v>6.8846815834767643</v>
      </c>
      <c r="Y592" s="20"/>
    </row>
    <row r="593" spans="1:25" ht="30" customHeight="1">
      <c r="A593" s="21">
        <v>584</v>
      </c>
      <c r="B593" s="78">
        <v>8802</v>
      </c>
      <c r="C593" s="23">
        <v>15916</v>
      </c>
      <c r="D593" s="66" t="s">
        <v>821</v>
      </c>
      <c r="E593" s="25" t="s">
        <v>813</v>
      </c>
      <c r="F593" s="21">
        <v>2429</v>
      </c>
      <c r="G593" s="26">
        <v>4858</v>
      </c>
      <c r="H593" s="21">
        <v>27</v>
      </c>
      <c r="I593" s="21">
        <v>54</v>
      </c>
      <c r="J593" s="21">
        <v>17</v>
      </c>
      <c r="K593" s="21">
        <v>272</v>
      </c>
      <c r="L593" s="21">
        <v>194</v>
      </c>
      <c r="M593" s="21">
        <v>3298</v>
      </c>
      <c r="N593" s="21">
        <v>0</v>
      </c>
      <c r="O593" s="21">
        <v>0</v>
      </c>
      <c r="P593" s="21">
        <f t="shared" si="10"/>
        <v>2667</v>
      </c>
      <c r="Q593" s="26">
        <f t="shared" si="10"/>
        <v>8482</v>
      </c>
      <c r="R593" s="21">
        <v>0</v>
      </c>
      <c r="S593" s="21">
        <v>0</v>
      </c>
      <c r="T593" s="72">
        <v>4.8192771084337345</v>
      </c>
      <c r="U593" s="74" t="s">
        <v>106</v>
      </c>
      <c r="V593" s="25" t="s">
        <v>31</v>
      </c>
      <c r="W593" s="72">
        <v>6.8846815834767643</v>
      </c>
      <c r="X593" s="61">
        <v>6.8846815834767643</v>
      </c>
      <c r="Y593" s="20"/>
    </row>
    <row r="594" spans="1:25" ht="30" customHeight="1">
      <c r="A594" s="21">
        <v>585</v>
      </c>
      <c r="B594" s="78">
        <v>6909</v>
      </c>
      <c r="C594" s="23">
        <v>15915</v>
      </c>
      <c r="D594" s="66" t="s">
        <v>822</v>
      </c>
      <c r="E594" s="25" t="s">
        <v>794</v>
      </c>
      <c r="F594" s="21">
        <v>4698</v>
      </c>
      <c r="G594" s="26">
        <v>9396</v>
      </c>
      <c r="H594" s="21">
        <v>437</v>
      </c>
      <c r="I594" s="21">
        <v>874</v>
      </c>
      <c r="J594" s="21">
        <v>55</v>
      </c>
      <c r="K594" s="21">
        <v>880</v>
      </c>
      <c r="L594" s="21">
        <v>76</v>
      </c>
      <c r="M594" s="21">
        <v>1292</v>
      </c>
      <c r="N594" s="21">
        <v>0</v>
      </c>
      <c r="O594" s="21">
        <v>0</v>
      </c>
      <c r="P594" s="21">
        <f t="shared" si="10"/>
        <v>5266</v>
      </c>
      <c r="Q594" s="26">
        <f t="shared" si="10"/>
        <v>12442</v>
      </c>
      <c r="R594" s="21">
        <v>0</v>
      </c>
      <c r="S594" s="21">
        <v>0</v>
      </c>
      <c r="T594" s="72">
        <v>2.4096385542168672</v>
      </c>
      <c r="U594" s="74" t="s">
        <v>106</v>
      </c>
      <c r="V594" s="25" t="s">
        <v>31</v>
      </c>
      <c r="W594" s="72">
        <v>3.0981067125645438</v>
      </c>
      <c r="X594" s="61">
        <v>3.0981067125645438</v>
      </c>
      <c r="Y594" s="20"/>
    </row>
    <row r="595" spans="1:25" ht="30" customHeight="1">
      <c r="A595" s="21">
        <v>586</v>
      </c>
      <c r="B595" s="78">
        <v>6910</v>
      </c>
      <c r="C595" s="23">
        <v>15914</v>
      </c>
      <c r="D595" s="66" t="s">
        <v>823</v>
      </c>
      <c r="E595" s="25" t="s">
        <v>824</v>
      </c>
      <c r="F595" s="21">
        <v>8883</v>
      </c>
      <c r="G595" s="26">
        <v>17766</v>
      </c>
      <c r="H595" s="21">
        <v>219</v>
      </c>
      <c r="I595" s="21">
        <v>438</v>
      </c>
      <c r="J595" s="21">
        <v>40</v>
      </c>
      <c r="K595" s="21">
        <v>640</v>
      </c>
      <c r="L595" s="21">
        <v>107</v>
      </c>
      <c r="M595" s="21">
        <v>1819</v>
      </c>
      <c r="N595" s="21">
        <v>0</v>
      </c>
      <c r="O595" s="21">
        <v>0</v>
      </c>
      <c r="P595" s="21">
        <f t="shared" si="10"/>
        <v>9249</v>
      </c>
      <c r="Q595" s="26">
        <f t="shared" si="10"/>
        <v>20663</v>
      </c>
      <c r="R595" s="21">
        <v>0</v>
      </c>
      <c r="S595" s="21">
        <v>0</v>
      </c>
      <c r="T595" s="72">
        <v>3.78657487091222</v>
      </c>
      <c r="U595" s="74" t="s">
        <v>106</v>
      </c>
      <c r="V595" s="25" t="s">
        <v>31</v>
      </c>
      <c r="W595" s="72">
        <v>4.8192771084337345</v>
      </c>
      <c r="X595" s="61">
        <v>4.8192771084337345</v>
      </c>
      <c r="Y595" s="20"/>
    </row>
    <row r="596" spans="1:25" ht="30" customHeight="1">
      <c r="A596" s="21">
        <v>587</v>
      </c>
      <c r="B596" s="78">
        <v>6902</v>
      </c>
      <c r="C596" s="23">
        <v>15914</v>
      </c>
      <c r="D596" s="66" t="s">
        <v>825</v>
      </c>
      <c r="E596" s="25" t="s">
        <v>824</v>
      </c>
      <c r="F596" s="21">
        <v>7617</v>
      </c>
      <c r="G596" s="26">
        <v>15234</v>
      </c>
      <c r="H596" s="21">
        <v>1753</v>
      </c>
      <c r="I596" s="21">
        <v>3506</v>
      </c>
      <c r="J596" s="21">
        <v>95</v>
      </c>
      <c r="K596" s="21">
        <v>1520</v>
      </c>
      <c r="L596" s="21">
        <v>59</v>
      </c>
      <c r="M596" s="21">
        <v>1003</v>
      </c>
      <c r="N596" s="21">
        <v>2</v>
      </c>
      <c r="O596" s="21">
        <v>20</v>
      </c>
      <c r="P596" s="21">
        <f t="shared" si="10"/>
        <v>9526</v>
      </c>
      <c r="Q596" s="26">
        <f t="shared" si="10"/>
        <v>21283</v>
      </c>
      <c r="R596" s="21">
        <v>0</v>
      </c>
      <c r="S596" s="21">
        <v>0</v>
      </c>
      <c r="T596" s="72">
        <v>4.6471600688468158</v>
      </c>
      <c r="U596" s="74" t="s">
        <v>106</v>
      </c>
      <c r="V596" s="25" t="s">
        <v>250</v>
      </c>
      <c r="W596" s="72">
        <v>4.8192771084337345</v>
      </c>
      <c r="X596" s="61">
        <v>4.8192771084337345</v>
      </c>
      <c r="Y596" s="20"/>
    </row>
    <row r="597" spans="1:25" ht="30" customHeight="1">
      <c r="A597" s="21">
        <v>588</v>
      </c>
      <c r="B597" s="78">
        <v>105901</v>
      </c>
      <c r="C597" s="23">
        <v>15922</v>
      </c>
      <c r="D597" s="66" t="s">
        <v>826</v>
      </c>
      <c r="E597" s="25" t="s">
        <v>827</v>
      </c>
      <c r="F597" s="21">
        <v>4118</v>
      </c>
      <c r="G597" s="26">
        <v>8236</v>
      </c>
      <c r="H597" s="21">
        <v>718</v>
      </c>
      <c r="I597" s="21">
        <v>1436</v>
      </c>
      <c r="J597" s="21">
        <v>76</v>
      </c>
      <c r="K597" s="21">
        <v>1216</v>
      </c>
      <c r="L597" s="21">
        <v>17</v>
      </c>
      <c r="M597" s="21">
        <v>289</v>
      </c>
      <c r="N597" s="21">
        <v>1</v>
      </c>
      <c r="O597" s="21">
        <v>20</v>
      </c>
      <c r="P597" s="21">
        <f t="shared" si="10"/>
        <v>4930</v>
      </c>
      <c r="Q597" s="26">
        <f t="shared" si="10"/>
        <v>11197</v>
      </c>
      <c r="R597" s="21">
        <v>0</v>
      </c>
      <c r="S597" s="21">
        <v>0</v>
      </c>
      <c r="T597" s="72">
        <v>1.3769363166953528</v>
      </c>
      <c r="U597" s="74" t="s">
        <v>106</v>
      </c>
      <c r="V597" s="25" t="s">
        <v>828</v>
      </c>
      <c r="W597" s="79">
        <v>3.4293552812071328</v>
      </c>
      <c r="X597" s="61">
        <v>3.4293552812071328</v>
      </c>
      <c r="Y597" s="20"/>
    </row>
    <row r="598" spans="1:25" ht="30" customHeight="1">
      <c r="A598" s="21">
        <v>589</v>
      </c>
      <c r="B598" s="78">
        <v>105903</v>
      </c>
      <c r="C598" s="23">
        <v>15922</v>
      </c>
      <c r="D598" s="66" t="s">
        <v>374</v>
      </c>
      <c r="E598" s="25" t="s">
        <v>827</v>
      </c>
      <c r="F598" s="21">
        <v>7858</v>
      </c>
      <c r="G598" s="26">
        <v>15716</v>
      </c>
      <c r="H598" s="21">
        <v>442</v>
      </c>
      <c r="I598" s="21">
        <v>884</v>
      </c>
      <c r="J598" s="21">
        <v>69</v>
      </c>
      <c r="K598" s="21">
        <v>828</v>
      </c>
      <c r="L598" s="21">
        <v>103</v>
      </c>
      <c r="M598" s="21">
        <v>1854</v>
      </c>
      <c r="N598" s="21">
        <v>1</v>
      </c>
      <c r="O598" s="21">
        <v>15</v>
      </c>
      <c r="P598" s="21">
        <f t="shared" si="10"/>
        <v>8473</v>
      </c>
      <c r="Q598" s="26">
        <f t="shared" si="10"/>
        <v>19297</v>
      </c>
      <c r="R598" s="21">
        <v>0</v>
      </c>
      <c r="S598" s="21">
        <v>0</v>
      </c>
      <c r="T598" s="72">
        <v>1.89328743545611</v>
      </c>
      <c r="U598" s="74" t="s">
        <v>106</v>
      </c>
      <c r="V598" s="25" t="s">
        <v>828</v>
      </c>
      <c r="W598" s="79">
        <v>6.8587105624142657</v>
      </c>
      <c r="X598" s="61">
        <v>6.8587105624142657</v>
      </c>
      <c r="Y598" s="20"/>
    </row>
    <row r="599" spans="1:25" ht="30" customHeight="1">
      <c r="A599" s="21">
        <v>590</v>
      </c>
      <c r="B599" s="31">
        <v>105906</v>
      </c>
      <c r="C599" s="23">
        <v>15922</v>
      </c>
      <c r="D599" s="66" t="s">
        <v>829</v>
      </c>
      <c r="E599" s="25" t="s">
        <v>827</v>
      </c>
      <c r="F599" s="21">
        <v>3510</v>
      </c>
      <c r="G599" s="26">
        <v>7020</v>
      </c>
      <c r="H599" s="21">
        <v>145</v>
      </c>
      <c r="I599" s="21">
        <v>290</v>
      </c>
      <c r="J599" s="21">
        <v>20</v>
      </c>
      <c r="K599" s="21">
        <v>240</v>
      </c>
      <c r="L599" s="21">
        <v>70</v>
      </c>
      <c r="M599" s="21">
        <v>1120</v>
      </c>
      <c r="N599" s="21">
        <v>0</v>
      </c>
      <c r="O599" s="21">
        <v>0</v>
      </c>
      <c r="P599" s="21">
        <f t="shared" si="10"/>
        <v>3745</v>
      </c>
      <c r="Q599" s="26">
        <f t="shared" si="10"/>
        <v>8670</v>
      </c>
      <c r="R599" s="21">
        <v>0</v>
      </c>
      <c r="S599" s="21">
        <v>0</v>
      </c>
      <c r="T599" s="72">
        <v>1.3769363166953528</v>
      </c>
      <c r="U599" s="74" t="s">
        <v>106</v>
      </c>
      <c r="V599" s="25" t="s">
        <v>830</v>
      </c>
      <c r="W599" s="79">
        <v>2.57201646090535</v>
      </c>
      <c r="X599" s="61">
        <v>2.57201646090535</v>
      </c>
      <c r="Y599" s="20"/>
    </row>
    <row r="600" spans="1:25" ht="30" customHeight="1">
      <c r="A600" s="21">
        <v>591</v>
      </c>
      <c r="B600" s="78">
        <v>8714</v>
      </c>
      <c r="C600" s="23">
        <v>15922</v>
      </c>
      <c r="D600" s="66" t="s">
        <v>827</v>
      </c>
      <c r="E600" s="25" t="s">
        <v>827</v>
      </c>
      <c r="F600" s="21">
        <v>1734</v>
      </c>
      <c r="G600" s="26">
        <v>3468</v>
      </c>
      <c r="H600" s="21">
        <v>26</v>
      </c>
      <c r="I600" s="21">
        <v>52</v>
      </c>
      <c r="J600" s="21">
        <v>21</v>
      </c>
      <c r="K600" s="21">
        <v>336</v>
      </c>
      <c r="L600" s="21">
        <v>63</v>
      </c>
      <c r="M600" s="21">
        <v>1008</v>
      </c>
      <c r="N600" s="21">
        <v>1</v>
      </c>
      <c r="O600" s="21">
        <v>20</v>
      </c>
      <c r="P600" s="21">
        <f t="shared" si="10"/>
        <v>1845</v>
      </c>
      <c r="Q600" s="26">
        <f t="shared" si="10"/>
        <v>4884</v>
      </c>
      <c r="R600" s="21">
        <v>0</v>
      </c>
      <c r="S600" s="21">
        <v>0</v>
      </c>
      <c r="T600" s="72">
        <v>0.86058519793459554</v>
      </c>
      <c r="U600" s="74" t="s">
        <v>106</v>
      </c>
      <c r="V600" s="25" t="s">
        <v>745</v>
      </c>
      <c r="W600" s="79">
        <v>2.7434842249657065</v>
      </c>
      <c r="X600" s="61">
        <v>2.7434842249657065</v>
      </c>
      <c r="Y600" s="20"/>
    </row>
    <row r="601" spans="1:25" ht="30" customHeight="1">
      <c r="A601" s="21">
        <v>592</v>
      </c>
      <c r="B601" s="78">
        <v>8708</v>
      </c>
      <c r="C601" s="23">
        <v>15922</v>
      </c>
      <c r="D601" s="66" t="s">
        <v>16</v>
      </c>
      <c r="E601" s="25" t="s">
        <v>827</v>
      </c>
      <c r="F601" s="21">
        <v>1379</v>
      </c>
      <c r="G601" s="26">
        <v>2758</v>
      </c>
      <c r="H601" s="21">
        <v>60</v>
      </c>
      <c r="I601" s="21">
        <v>120</v>
      </c>
      <c r="J601" s="21">
        <v>40</v>
      </c>
      <c r="K601" s="21">
        <v>640</v>
      </c>
      <c r="L601" s="21">
        <v>11</v>
      </c>
      <c r="M601" s="21">
        <v>220</v>
      </c>
      <c r="N601" s="21">
        <v>1</v>
      </c>
      <c r="O601" s="21">
        <v>20</v>
      </c>
      <c r="P601" s="21">
        <f t="shared" si="10"/>
        <v>1491</v>
      </c>
      <c r="Q601" s="26">
        <f t="shared" si="10"/>
        <v>3758</v>
      </c>
      <c r="R601" s="21">
        <v>0</v>
      </c>
      <c r="S601" s="21">
        <v>0</v>
      </c>
      <c r="T601" s="72">
        <v>3.270223752151463</v>
      </c>
      <c r="U601" s="74" t="s">
        <v>106</v>
      </c>
      <c r="V601" s="25" t="s">
        <v>745</v>
      </c>
      <c r="W601" s="79">
        <v>5.4869684499314131</v>
      </c>
      <c r="X601" s="61">
        <v>5.4869684499314131</v>
      </c>
      <c r="Y601" s="20"/>
    </row>
    <row r="602" spans="1:25" ht="30" customHeight="1">
      <c r="A602" s="21">
        <v>593</v>
      </c>
      <c r="B602" s="78">
        <v>8704</v>
      </c>
      <c r="C602" s="23">
        <v>15922</v>
      </c>
      <c r="D602" s="66" t="s">
        <v>831</v>
      </c>
      <c r="E602" s="25" t="s">
        <v>827</v>
      </c>
      <c r="F602" s="21">
        <v>3701</v>
      </c>
      <c r="G602" s="26">
        <v>7402</v>
      </c>
      <c r="H602" s="21">
        <v>73</v>
      </c>
      <c r="I602" s="21">
        <v>146</v>
      </c>
      <c r="J602" s="21">
        <v>17</v>
      </c>
      <c r="K602" s="21">
        <v>204</v>
      </c>
      <c r="L602" s="21">
        <v>41</v>
      </c>
      <c r="M602" s="21">
        <v>779</v>
      </c>
      <c r="N602" s="21">
        <v>1</v>
      </c>
      <c r="O602" s="21">
        <v>30</v>
      </c>
      <c r="P602" s="21">
        <f t="shared" si="10"/>
        <v>3833</v>
      </c>
      <c r="Q602" s="26">
        <f t="shared" si="10"/>
        <v>8561</v>
      </c>
      <c r="R602" s="21">
        <v>0</v>
      </c>
      <c r="S602" s="21">
        <v>0</v>
      </c>
      <c r="T602" s="72">
        <v>0.86058519793459554</v>
      </c>
      <c r="U602" s="74" t="s">
        <v>106</v>
      </c>
      <c r="V602" s="25" t="s">
        <v>745</v>
      </c>
      <c r="W602" s="79">
        <v>2.7434842249657065</v>
      </c>
      <c r="X602" s="61">
        <v>2.7434842249657065</v>
      </c>
      <c r="Y602" s="20"/>
    </row>
    <row r="603" spans="1:25" ht="30" customHeight="1">
      <c r="A603" s="21">
        <v>594</v>
      </c>
      <c r="B603" s="78">
        <v>8702</v>
      </c>
      <c r="C603" s="23">
        <v>15921</v>
      </c>
      <c r="D603" s="66" t="s">
        <v>832</v>
      </c>
      <c r="E603" s="25" t="s">
        <v>833</v>
      </c>
      <c r="F603" s="21">
        <v>4208</v>
      </c>
      <c r="G603" s="26">
        <v>8416</v>
      </c>
      <c r="H603" s="21">
        <v>174</v>
      </c>
      <c r="I603" s="21">
        <v>348</v>
      </c>
      <c r="J603" s="21">
        <v>49</v>
      </c>
      <c r="K603" s="21">
        <v>784</v>
      </c>
      <c r="L603" s="21">
        <v>147</v>
      </c>
      <c r="M603" s="21">
        <v>2646</v>
      </c>
      <c r="N603" s="21">
        <v>2</v>
      </c>
      <c r="O603" s="21">
        <v>35</v>
      </c>
      <c r="P603" s="21">
        <f t="shared" si="10"/>
        <v>4580</v>
      </c>
      <c r="Q603" s="26">
        <f t="shared" si="10"/>
        <v>12229</v>
      </c>
      <c r="R603" s="21">
        <v>0</v>
      </c>
      <c r="S603" s="21">
        <v>0</v>
      </c>
      <c r="T603" s="72">
        <v>2.5817555938037864</v>
      </c>
      <c r="U603" s="74" t="s">
        <v>106</v>
      </c>
      <c r="V603" s="25" t="s">
        <v>834</v>
      </c>
      <c r="W603" s="79">
        <v>5.4869684499314131</v>
      </c>
      <c r="X603" s="61">
        <v>5.4869684499314131</v>
      </c>
      <c r="Y603" s="20"/>
    </row>
    <row r="604" spans="1:25" ht="30" customHeight="1">
      <c r="A604" s="21">
        <v>595</v>
      </c>
      <c r="B604" s="78">
        <v>8715</v>
      </c>
      <c r="C604" s="23">
        <v>15921</v>
      </c>
      <c r="D604" s="66" t="s">
        <v>835</v>
      </c>
      <c r="E604" s="25" t="s">
        <v>833</v>
      </c>
      <c r="F604" s="21">
        <v>5003</v>
      </c>
      <c r="G604" s="26">
        <v>10006</v>
      </c>
      <c r="H604" s="21">
        <v>282</v>
      </c>
      <c r="I604" s="21">
        <v>564</v>
      </c>
      <c r="J604" s="21">
        <v>37</v>
      </c>
      <c r="K604" s="21">
        <v>592</v>
      </c>
      <c r="L604" s="21">
        <v>111</v>
      </c>
      <c r="M604" s="21">
        <v>1776</v>
      </c>
      <c r="N604" s="21">
        <v>0</v>
      </c>
      <c r="O604" s="21">
        <v>0</v>
      </c>
      <c r="P604" s="21">
        <f t="shared" si="10"/>
        <v>5433</v>
      </c>
      <c r="Q604" s="26">
        <f t="shared" si="10"/>
        <v>12938</v>
      </c>
      <c r="R604" s="21">
        <v>0</v>
      </c>
      <c r="S604" s="21">
        <v>0</v>
      </c>
      <c r="T604" s="72">
        <v>1.3769363166953528</v>
      </c>
      <c r="U604" s="74" t="s">
        <v>255</v>
      </c>
      <c r="V604" s="25" t="s">
        <v>836</v>
      </c>
      <c r="W604" s="79">
        <v>5.4869684499314131</v>
      </c>
      <c r="X604" s="61">
        <v>5.4869684499314131</v>
      </c>
      <c r="Y604" s="20"/>
    </row>
    <row r="605" spans="1:25" ht="30" customHeight="1">
      <c r="A605" s="21">
        <v>596</v>
      </c>
      <c r="B605" s="31">
        <v>8722</v>
      </c>
      <c r="C605" s="23">
        <v>15921</v>
      </c>
      <c r="D605" s="66" t="s">
        <v>837</v>
      </c>
      <c r="E605" s="25" t="s">
        <v>833</v>
      </c>
      <c r="F605" s="21">
        <v>2929</v>
      </c>
      <c r="G605" s="26">
        <v>5858</v>
      </c>
      <c r="H605" s="21">
        <v>33</v>
      </c>
      <c r="I605" s="21">
        <v>66</v>
      </c>
      <c r="J605" s="21">
        <v>32</v>
      </c>
      <c r="K605" s="21">
        <v>384</v>
      </c>
      <c r="L605" s="21">
        <v>122</v>
      </c>
      <c r="M605" s="21">
        <v>1952</v>
      </c>
      <c r="N605" s="21">
        <v>0</v>
      </c>
      <c r="O605" s="21">
        <v>0</v>
      </c>
      <c r="P605" s="21">
        <f t="shared" si="10"/>
        <v>3116</v>
      </c>
      <c r="Q605" s="26">
        <f t="shared" si="10"/>
        <v>8260</v>
      </c>
      <c r="R605" s="21">
        <v>0</v>
      </c>
      <c r="S605" s="21">
        <v>0</v>
      </c>
      <c r="T605" s="72">
        <v>1.3769363166953528</v>
      </c>
      <c r="U605" s="74" t="s">
        <v>255</v>
      </c>
      <c r="V605" s="25" t="s">
        <v>830</v>
      </c>
      <c r="W605" s="79">
        <v>3.4293552812071328</v>
      </c>
      <c r="X605" s="61">
        <v>3.4293552812071328</v>
      </c>
      <c r="Y605" s="20"/>
    </row>
    <row r="606" spans="1:25" ht="30" customHeight="1">
      <c r="A606" s="21">
        <v>597</v>
      </c>
      <c r="B606" s="78">
        <v>8705</v>
      </c>
      <c r="C606" s="23">
        <v>15924</v>
      </c>
      <c r="D606" s="66" t="s">
        <v>838</v>
      </c>
      <c r="E606" s="25" t="s">
        <v>839</v>
      </c>
      <c r="F606" s="21">
        <v>6082</v>
      </c>
      <c r="G606" s="26">
        <v>12164</v>
      </c>
      <c r="H606" s="21">
        <v>208</v>
      </c>
      <c r="I606" s="21">
        <v>416</v>
      </c>
      <c r="J606" s="21">
        <v>44</v>
      </c>
      <c r="K606" s="21">
        <v>704</v>
      </c>
      <c r="L606" s="21">
        <v>189</v>
      </c>
      <c r="M606" s="21">
        <v>3024</v>
      </c>
      <c r="N606" s="21">
        <v>3</v>
      </c>
      <c r="O606" s="21">
        <v>72</v>
      </c>
      <c r="P606" s="21">
        <f t="shared" si="10"/>
        <v>6526</v>
      </c>
      <c r="Q606" s="26">
        <f t="shared" si="10"/>
        <v>16380</v>
      </c>
      <c r="R606" s="21">
        <v>0</v>
      </c>
      <c r="S606" s="21">
        <v>0</v>
      </c>
      <c r="T606" s="72">
        <v>3.0981067125645438</v>
      </c>
      <c r="U606" s="74" t="s">
        <v>106</v>
      </c>
      <c r="V606" s="25" t="s">
        <v>834</v>
      </c>
      <c r="W606" s="79">
        <v>5.4869684499314131</v>
      </c>
      <c r="X606" s="61">
        <v>5.4869684499314131</v>
      </c>
      <c r="Y606" s="20"/>
    </row>
    <row r="607" spans="1:25" ht="30" customHeight="1">
      <c r="A607" s="21">
        <v>598</v>
      </c>
      <c r="B607" s="78">
        <v>8706</v>
      </c>
      <c r="C607" s="23">
        <v>15922</v>
      </c>
      <c r="D607" s="66" t="s">
        <v>840</v>
      </c>
      <c r="E607" s="25" t="s">
        <v>827</v>
      </c>
      <c r="F607" s="21">
        <v>4208</v>
      </c>
      <c r="G607" s="26">
        <v>8416</v>
      </c>
      <c r="H607" s="21">
        <v>174</v>
      </c>
      <c r="I607" s="21">
        <v>348</v>
      </c>
      <c r="J607" s="21">
        <v>49</v>
      </c>
      <c r="K607" s="21">
        <v>784</v>
      </c>
      <c r="L607" s="21">
        <v>147</v>
      </c>
      <c r="M607" s="21">
        <v>2499</v>
      </c>
      <c r="N607" s="21">
        <v>2</v>
      </c>
      <c r="O607" s="21">
        <v>42</v>
      </c>
      <c r="P607" s="21">
        <f t="shared" si="10"/>
        <v>4580</v>
      </c>
      <c r="Q607" s="26">
        <f t="shared" si="10"/>
        <v>12089</v>
      </c>
      <c r="R607" s="21">
        <v>0</v>
      </c>
      <c r="S607" s="21">
        <v>0</v>
      </c>
      <c r="T607" s="72">
        <v>2.4096385542168672</v>
      </c>
      <c r="U607" s="74" t="s">
        <v>106</v>
      </c>
      <c r="V607" s="25" t="s">
        <v>745</v>
      </c>
      <c r="W607" s="79">
        <v>5.4869684499314131</v>
      </c>
      <c r="X607" s="61">
        <v>5.4869684499314131</v>
      </c>
      <c r="Y607" s="20"/>
    </row>
    <row r="608" spans="1:25" ht="30" customHeight="1">
      <c r="A608" s="21">
        <v>599</v>
      </c>
      <c r="B608" s="31">
        <v>111506</v>
      </c>
      <c r="C608" s="23">
        <v>15921</v>
      </c>
      <c r="D608" s="66" t="s">
        <v>841</v>
      </c>
      <c r="E608" s="25" t="s">
        <v>833</v>
      </c>
      <c r="F608" s="21">
        <v>3560</v>
      </c>
      <c r="G608" s="26">
        <v>7120</v>
      </c>
      <c r="H608" s="21">
        <v>226</v>
      </c>
      <c r="I608" s="21">
        <v>452</v>
      </c>
      <c r="J608" s="21">
        <v>28</v>
      </c>
      <c r="K608" s="21">
        <v>448</v>
      </c>
      <c r="L608" s="21">
        <v>64</v>
      </c>
      <c r="M608" s="21">
        <v>1024</v>
      </c>
      <c r="N608" s="21">
        <v>0</v>
      </c>
      <c r="O608" s="21">
        <v>0</v>
      </c>
      <c r="P608" s="21">
        <f t="shared" si="10"/>
        <v>3878</v>
      </c>
      <c r="Q608" s="26">
        <f t="shared" si="10"/>
        <v>9044</v>
      </c>
      <c r="R608" s="21">
        <v>0</v>
      </c>
      <c r="S608" s="21">
        <v>0</v>
      </c>
      <c r="T608" s="72">
        <v>1.3769363166953528</v>
      </c>
      <c r="U608" s="74" t="s">
        <v>106</v>
      </c>
      <c r="V608" s="25" t="s">
        <v>828</v>
      </c>
      <c r="W608" s="79">
        <v>2.57201646090535</v>
      </c>
      <c r="X608" s="61">
        <v>2.57201646090535</v>
      </c>
      <c r="Y608" s="20"/>
    </row>
    <row r="609" spans="1:25" ht="30" customHeight="1">
      <c r="A609" s="21">
        <v>600</v>
      </c>
      <c r="B609" s="78">
        <v>37601</v>
      </c>
      <c r="C609" s="23">
        <v>15923</v>
      </c>
      <c r="D609" s="66" t="s">
        <v>842</v>
      </c>
      <c r="E609" s="25" t="s">
        <v>843</v>
      </c>
      <c r="F609" s="21">
        <v>8628</v>
      </c>
      <c r="G609" s="26">
        <v>17256</v>
      </c>
      <c r="H609" s="21">
        <v>382</v>
      </c>
      <c r="I609" s="21">
        <v>764</v>
      </c>
      <c r="J609" s="21">
        <v>83</v>
      </c>
      <c r="K609" s="21">
        <v>996</v>
      </c>
      <c r="L609" s="21">
        <v>72</v>
      </c>
      <c r="M609" s="21">
        <v>1296</v>
      </c>
      <c r="N609" s="21">
        <v>1</v>
      </c>
      <c r="O609" s="21">
        <v>20</v>
      </c>
      <c r="P609" s="21">
        <f t="shared" si="10"/>
        <v>9166</v>
      </c>
      <c r="Q609" s="26">
        <f t="shared" si="10"/>
        <v>20332</v>
      </c>
      <c r="R609" s="21">
        <v>0</v>
      </c>
      <c r="S609" s="21">
        <v>0</v>
      </c>
      <c r="T609" s="72">
        <v>2.4096385542168672</v>
      </c>
      <c r="U609" s="74" t="s">
        <v>106</v>
      </c>
      <c r="V609" s="25" t="s">
        <v>844</v>
      </c>
      <c r="W609" s="79">
        <v>6.0013717421124833</v>
      </c>
      <c r="X609" s="61">
        <v>6.0013717421124833</v>
      </c>
      <c r="Y609" s="20"/>
    </row>
    <row r="610" spans="1:25" ht="30" customHeight="1">
      <c r="A610" s="21">
        <v>601</v>
      </c>
      <c r="B610" s="78">
        <v>37604</v>
      </c>
      <c r="C610" s="23">
        <v>15933</v>
      </c>
      <c r="D610" s="66" t="s">
        <v>845</v>
      </c>
      <c r="E610" s="25" t="s">
        <v>846</v>
      </c>
      <c r="F610" s="21">
        <v>4808</v>
      </c>
      <c r="G610" s="26">
        <v>9616</v>
      </c>
      <c r="H610" s="21">
        <v>282</v>
      </c>
      <c r="I610" s="21">
        <v>564</v>
      </c>
      <c r="J610" s="21">
        <v>50</v>
      </c>
      <c r="K610" s="21">
        <v>800</v>
      </c>
      <c r="L610" s="21">
        <v>97</v>
      </c>
      <c r="M610" s="21">
        <v>1649</v>
      </c>
      <c r="N610" s="21">
        <v>0</v>
      </c>
      <c r="O610" s="21">
        <v>0</v>
      </c>
      <c r="P610" s="21">
        <f t="shared" si="10"/>
        <v>5237</v>
      </c>
      <c r="Q610" s="26">
        <f t="shared" si="10"/>
        <v>12629</v>
      </c>
      <c r="R610" s="21">
        <v>0</v>
      </c>
      <c r="S610" s="21">
        <v>0</v>
      </c>
      <c r="T610" s="72">
        <v>6.0240963855421681</v>
      </c>
      <c r="U610" s="74" t="s">
        <v>106</v>
      </c>
      <c r="V610" s="25" t="s">
        <v>250</v>
      </c>
      <c r="W610" s="72">
        <v>6.8846815834767643</v>
      </c>
      <c r="X610" s="61">
        <v>6.8846815834767643</v>
      </c>
      <c r="Y610" s="20"/>
    </row>
    <row r="611" spans="1:25" ht="30" customHeight="1">
      <c r="A611" s="21">
        <v>602</v>
      </c>
      <c r="B611" s="78">
        <v>37605</v>
      </c>
      <c r="C611" s="23">
        <v>15933</v>
      </c>
      <c r="D611" s="66" t="s">
        <v>847</v>
      </c>
      <c r="E611" s="25" t="s">
        <v>846</v>
      </c>
      <c r="F611" s="21">
        <v>6578</v>
      </c>
      <c r="G611" s="26">
        <v>13156</v>
      </c>
      <c r="H611" s="21">
        <v>267</v>
      </c>
      <c r="I611" s="21">
        <v>534</v>
      </c>
      <c r="J611" s="21">
        <v>43</v>
      </c>
      <c r="K611" s="21">
        <v>688</v>
      </c>
      <c r="L611" s="21">
        <v>116</v>
      </c>
      <c r="M611" s="21">
        <v>1972</v>
      </c>
      <c r="N611" s="21">
        <v>1</v>
      </c>
      <c r="O611" s="21">
        <v>10</v>
      </c>
      <c r="P611" s="21">
        <f t="shared" si="10"/>
        <v>7005</v>
      </c>
      <c r="Q611" s="26">
        <f t="shared" si="10"/>
        <v>16360</v>
      </c>
      <c r="R611" s="21">
        <v>0</v>
      </c>
      <c r="S611" s="21">
        <v>0</v>
      </c>
      <c r="T611" s="72">
        <v>6.8846815834767643</v>
      </c>
      <c r="U611" s="74" t="s">
        <v>106</v>
      </c>
      <c r="V611" s="25" t="s">
        <v>848</v>
      </c>
      <c r="W611" s="72">
        <v>6.8846815834767643</v>
      </c>
      <c r="X611" s="61">
        <v>6.8846815834767643</v>
      </c>
      <c r="Y611" s="20"/>
    </row>
    <row r="612" spans="1:25" ht="30" customHeight="1">
      <c r="A612" s="21">
        <v>603</v>
      </c>
      <c r="B612" s="31">
        <v>13311</v>
      </c>
      <c r="C612" s="23">
        <v>15931</v>
      </c>
      <c r="D612" s="66" t="s">
        <v>849</v>
      </c>
      <c r="E612" s="25" t="s">
        <v>850</v>
      </c>
      <c r="F612" s="21">
        <v>6914</v>
      </c>
      <c r="G612" s="26">
        <v>13828</v>
      </c>
      <c r="H612" s="21">
        <v>283</v>
      </c>
      <c r="I612" s="21">
        <v>566</v>
      </c>
      <c r="J612" s="21">
        <v>57</v>
      </c>
      <c r="K612" s="21">
        <v>912</v>
      </c>
      <c r="L612" s="21">
        <v>166</v>
      </c>
      <c r="M612" s="21">
        <v>2822</v>
      </c>
      <c r="N612" s="21">
        <v>1</v>
      </c>
      <c r="O612" s="21">
        <v>3</v>
      </c>
      <c r="P612" s="21">
        <f t="shared" si="10"/>
        <v>7421</v>
      </c>
      <c r="Q612" s="26">
        <f t="shared" si="10"/>
        <v>18131</v>
      </c>
      <c r="R612" s="21">
        <v>0</v>
      </c>
      <c r="S612" s="21">
        <v>0</v>
      </c>
      <c r="T612" s="72">
        <v>4.8192771084337345</v>
      </c>
      <c r="U612" s="74" t="s">
        <v>106</v>
      </c>
      <c r="V612" s="25" t="s">
        <v>851</v>
      </c>
      <c r="W612" s="72">
        <v>6.8846815834767643</v>
      </c>
      <c r="X612" s="61">
        <v>6.8846815834767643</v>
      </c>
      <c r="Y612" s="20"/>
    </row>
    <row r="613" spans="1:25" ht="30" customHeight="1">
      <c r="A613" s="21">
        <v>604</v>
      </c>
      <c r="B613" s="78">
        <v>13306</v>
      </c>
      <c r="C613" s="23">
        <v>15932</v>
      </c>
      <c r="D613" s="66" t="s">
        <v>852</v>
      </c>
      <c r="E613" s="25" t="s">
        <v>815</v>
      </c>
      <c r="F613" s="21">
        <v>7413</v>
      </c>
      <c r="G613" s="26">
        <v>14826</v>
      </c>
      <c r="H613" s="21">
        <v>239</v>
      </c>
      <c r="I613" s="21">
        <v>478</v>
      </c>
      <c r="J613" s="21">
        <v>45</v>
      </c>
      <c r="K613" s="21">
        <v>720</v>
      </c>
      <c r="L613" s="21">
        <v>166</v>
      </c>
      <c r="M613" s="21">
        <v>2822</v>
      </c>
      <c r="N613" s="21">
        <v>1</v>
      </c>
      <c r="O613" s="21">
        <v>6</v>
      </c>
      <c r="P613" s="21">
        <f t="shared" si="10"/>
        <v>7864</v>
      </c>
      <c r="Q613" s="26">
        <f t="shared" si="10"/>
        <v>18852</v>
      </c>
      <c r="R613" s="21">
        <v>0</v>
      </c>
      <c r="S613" s="21">
        <v>0</v>
      </c>
      <c r="T613" s="72">
        <v>6.7125645438898447</v>
      </c>
      <c r="U613" s="74" t="s">
        <v>106</v>
      </c>
      <c r="V613" s="25" t="s">
        <v>851</v>
      </c>
      <c r="W613" s="72">
        <v>6.8846815834767643</v>
      </c>
      <c r="X613" s="61">
        <v>6.8846815834767643</v>
      </c>
      <c r="Y613" s="20"/>
    </row>
    <row r="614" spans="1:25" ht="30" customHeight="1">
      <c r="A614" s="21">
        <v>605</v>
      </c>
      <c r="B614" s="78">
        <v>13309</v>
      </c>
      <c r="C614" s="23">
        <v>15931</v>
      </c>
      <c r="D614" s="66" t="s">
        <v>825</v>
      </c>
      <c r="E614" s="25" t="s">
        <v>850</v>
      </c>
      <c r="F614" s="21">
        <v>3229</v>
      </c>
      <c r="G614" s="26">
        <v>6458</v>
      </c>
      <c r="H614" s="21">
        <v>2046</v>
      </c>
      <c r="I614" s="21">
        <v>4092</v>
      </c>
      <c r="J614" s="21">
        <v>140</v>
      </c>
      <c r="K614" s="21">
        <v>2240</v>
      </c>
      <c r="L614" s="21">
        <v>42</v>
      </c>
      <c r="M614" s="21">
        <v>714</v>
      </c>
      <c r="N614" s="21">
        <v>10</v>
      </c>
      <c r="O614" s="21">
        <v>110</v>
      </c>
      <c r="P614" s="21">
        <f t="shared" si="10"/>
        <v>5467</v>
      </c>
      <c r="Q614" s="26">
        <f t="shared" si="10"/>
        <v>13614</v>
      </c>
      <c r="R614" s="21">
        <v>0</v>
      </c>
      <c r="S614" s="21">
        <v>0</v>
      </c>
      <c r="T614" s="72">
        <v>4.8192771084337345</v>
      </c>
      <c r="U614" s="74" t="s">
        <v>106</v>
      </c>
      <c r="V614" s="25" t="s">
        <v>853</v>
      </c>
      <c r="W614" s="72">
        <v>6.8846815834767643</v>
      </c>
      <c r="X614" s="61">
        <v>6.8846815834767643</v>
      </c>
      <c r="Y614" s="20"/>
    </row>
    <row r="615" spans="1:25" ht="30" customHeight="1">
      <c r="A615" s="21">
        <v>606</v>
      </c>
      <c r="B615" s="78">
        <v>13310</v>
      </c>
      <c r="C615" s="23">
        <v>15932</v>
      </c>
      <c r="D615" s="66" t="s">
        <v>854</v>
      </c>
      <c r="E615" s="25" t="s">
        <v>815</v>
      </c>
      <c r="F615" s="21">
        <v>10806</v>
      </c>
      <c r="G615" s="26">
        <v>21612</v>
      </c>
      <c r="H615" s="21">
        <v>549</v>
      </c>
      <c r="I615" s="21">
        <v>1098</v>
      </c>
      <c r="J615" s="21">
        <v>113</v>
      </c>
      <c r="K615" s="21">
        <v>1808</v>
      </c>
      <c r="L615" s="21">
        <v>51</v>
      </c>
      <c r="M615" s="21">
        <v>867</v>
      </c>
      <c r="N615" s="21">
        <v>17</v>
      </c>
      <c r="O615" s="21">
        <v>170</v>
      </c>
      <c r="P615" s="21">
        <f t="shared" si="10"/>
        <v>11536</v>
      </c>
      <c r="Q615" s="26">
        <f t="shared" si="10"/>
        <v>25555</v>
      </c>
      <c r="R615" s="21">
        <v>0</v>
      </c>
      <c r="S615" s="21">
        <v>0</v>
      </c>
      <c r="T615" s="72">
        <v>6.7125645438898447</v>
      </c>
      <c r="U615" s="74" t="s">
        <v>106</v>
      </c>
      <c r="V615" s="25" t="s">
        <v>250</v>
      </c>
      <c r="W615" s="72">
        <v>6.8846815834767643</v>
      </c>
      <c r="X615" s="61">
        <v>6.8846815834767643</v>
      </c>
      <c r="Y615" s="20"/>
    </row>
    <row r="616" spans="1:25" ht="30" customHeight="1">
      <c r="A616" s="21">
        <v>607</v>
      </c>
      <c r="B616" s="78">
        <v>13326</v>
      </c>
      <c r="C616" s="23">
        <v>15931</v>
      </c>
      <c r="D616" s="66" t="s">
        <v>855</v>
      </c>
      <c r="E616" s="25" t="s">
        <v>850</v>
      </c>
      <c r="F616" s="21">
        <v>3423</v>
      </c>
      <c r="G616" s="26">
        <v>6846</v>
      </c>
      <c r="H616" s="21">
        <v>72</v>
      </c>
      <c r="I616" s="21">
        <v>144</v>
      </c>
      <c r="J616" s="21">
        <v>31</v>
      </c>
      <c r="K616" s="21">
        <v>496</v>
      </c>
      <c r="L616" s="21">
        <v>79</v>
      </c>
      <c r="M616" s="21">
        <v>1343</v>
      </c>
      <c r="N616" s="21">
        <v>0</v>
      </c>
      <c r="O616" s="21">
        <v>0</v>
      </c>
      <c r="P616" s="21">
        <f t="shared" si="10"/>
        <v>3605</v>
      </c>
      <c r="Q616" s="26">
        <f t="shared" si="10"/>
        <v>8829</v>
      </c>
      <c r="R616" s="21">
        <v>0</v>
      </c>
      <c r="S616" s="21">
        <v>0</v>
      </c>
      <c r="T616" s="72">
        <v>3.78657487091222</v>
      </c>
      <c r="U616" s="74" t="s">
        <v>106</v>
      </c>
      <c r="V616" s="25" t="s">
        <v>851</v>
      </c>
      <c r="W616" s="72">
        <v>6.8846815834767643</v>
      </c>
      <c r="X616" s="61">
        <v>6.8846815834767643</v>
      </c>
      <c r="Y616" s="20"/>
    </row>
    <row r="617" spans="1:25" ht="30" customHeight="1">
      <c r="A617" s="21">
        <v>608</v>
      </c>
      <c r="B617" s="78">
        <v>13317</v>
      </c>
      <c r="C617" s="23">
        <v>15934</v>
      </c>
      <c r="D617" s="66" t="s">
        <v>856</v>
      </c>
      <c r="E617" s="25" t="s">
        <v>599</v>
      </c>
      <c r="F617" s="21">
        <v>8814</v>
      </c>
      <c r="G617" s="26">
        <v>17628</v>
      </c>
      <c r="H617" s="21">
        <v>331</v>
      </c>
      <c r="I617" s="21">
        <v>662</v>
      </c>
      <c r="J617" s="21">
        <v>74</v>
      </c>
      <c r="K617" s="21">
        <v>1184</v>
      </c>
      <c r="L617" s="21">
        <v>191</v>
      </c>
      <c r="M617" s="21">
        <v>3247</v>
      </c>
      <c r="N617" s="21">
        <v>1</v>
      </c>
      <c r="O617" s="21">
        <v>40</v>
      </c>
      <c r="P617" s="21">
        <f t="shared" si="10"/>
        <v>9411</v>
      </c>
      <c r="Q617" s="26">
        <f t="shared" si="10"/>
        <v>22761</v>
      </c>
      <c r="R617" s="21">
        <v>0</v>
      </c>
      <c r="S617" s="21">
        <v>0</v>
      </c>
      <c r="T617" s="72">
        <v>6.540447504302926</v>
      </c>
      <c r="U617" s="74" t="s">
        <v>106</v>
      </c>
      <c r="V617" s="25" t="s">
        <v>31</v>
      </c>
      <c r="W617" s="72">
        <v>6.8846815834767643</v>
      </c>
      <c r="X617" s="61">
        <v>6.8846815834767643</v>
      </c>
      <c r="Y617" s="20"/>
    </row>
    <row r="618" spans="1:25" ht="30" customHeight="1">
      <c r="A618" s="21">
        <v>609</v>
      </c>
      <c r="B618" s="78">
        <v>13315</v>
      </c>
      <c r="C618" s="23">
        <v>15932</v>
      </c>
      <c r="D618" s="66" t="s">
        <v>857</v>
      </c>
      <c r="E618" s="25" t="s">
        <v>858</v>
      </c>
      <c r="F618" s="21">
        <v>5594</v>
      </c>
      <c r="G618" s="26">
        <v>11188</v>
      </c>
      <c r="H618" s="21">
        <v>176</v>
      </c>
      <c r="I618" s="21">
        <v>352</v>
      </c>
      <c r="J618" s="21">
        <v>62</v>
      </c>
      <c r="K618" s="21">
        <v>992</v>
      </c>
      <c r="L618" s="21">
        <v>200</v>
      </c>
      <c r="M618" s="21">
        <v>3400</v>
      </c>
      <c r="N618" s="21">
        <v>0</v>
      </c>
      <c r="O618" s="21">
        <v>0</v>
      </c>
      <c r="P618" s="21">
        <f t="shared" si="10"/>
        <v>6032</v>
      </c>
      <c r="Q618" s="26">
        <f t="shared" si="10"/>
        <v>15932</v>
      </c>
      <c r="R618" s="21">
        <v>0</v>
      </c>
      <c r="S618" s="21">
        <v>0</v>
      </c>
      <c r="T618" s="72">
        <v>6.7125645438898447</v>
      </c>
      <c r="U618" s="74" t="s">
        <v>106</v>
      </c>
      <c r="V618" s="25" t="s">
        <v>250</v>
      </c>
      <c r="W618" s="72">
        <v>6.8846815834767643</v>
      </c>
      <c r="X618" s="61">
        <v>6.8846815834767643</v>
      </c>
      <c r="Y618" s="20"/>
    </row>
    <row r="619" spans="1:25" ht="30" customHeight="1">
      <c r="A619" s="21">
        <v>610</v>
      </c>
      <c r="B619" s="78">
        <v>13329</v>
      </c>
      <c r="C619" s="23">
        <v>15932</v>
      </c>
      <c r="D619" s="66" t="s">
        <v>859</v>
      </c>
      <c r="E619" s="25" t="s">
        <v>858</v>
      </c>
      <c r="F619" s="21">
        <v>2041</v>
      </c>
      <c r="G619" s="26">
        <v>4082</v>
      </c>
      <c r="H619" s="21">
        <v>71</v>
      </c>
      <c r="I619" s="21">
        <v>142</v>
      </c>
      <c r="J619" s="21">
        <v>25</v>
      </c>
      <c r="K619" s="21">
        <v>400</v>
      </c>
      <c r="L619" s="21">
        <v>111</v>
      </c>
      <c r="M619" s="21">
        <v>1887</v>
      </c>
      <c r="N619" s="21">
        <v>0</v>
      </c>
      <c r="O619" s="21">
        <v>0</v>
      </c>
      <c r="P619" s="21">
        <f t="shared" si="10"/>
        <v>2248</v>
      </c>
      <c r="Q619" s="26">
        <f t="shared" si="10"/>
        <v>6511</v>
      </c>
      <c r="R619" s="21">
        <v>0</v>
      </c>
      <c r="S619" s="21">
        <v>0</v>
      </c>
      <c r="T619" s="72">
        <v>1.89328743545611</v>
      </c>
      <c r="U619" s="74" t="s">
        <v>106</v>
      </c>
      <c r="V619" s="25" t="s">
        <v>250</v>
      </c>
      <c r="W619" s="72">
        <v>6.8846815834767643</v>
      </c>
      <c r="X619" s="61">
        <v>6.8846815834767643</v>
      </c>
      <c r="Y619" s="20"/>
    </row>
    <row r="620" spans="1:25" ht="30" customHeight="1">
      <c r="A620" s="21">
        <v>611</v>
      </c>
      <c r="B620" s="78">
        <v>13303</v>
      </c>
      <c r="C620" s="23">
        <v>15934</v>
      </c>
      <c r="D620" s="66" t="s">
        <v>860</v>
      </c>
      <c r="E620" s="25" t="s">
        <v>599</v>
      </c>
      <c r="F620" s="21">
        <v>8125</v>
      </c>
      <c r="G620" s="26">
        <v>16250</v>
      </c>
      <c r="H620" s="21">
        <v>225</v>
      </c>
      <c r="I620" s="21">
        <v>450</v>
      </c>
      <c r="J620" s="21">
        <v>101</v>
      </c>
      <c r="K620" s="21">
        <v>1616</v>
      </c>
      <c r="L620" s="21">
        <v>153</v>
      </c>
      <c r="M620" s="21">
        <v>2601</v>
      </c>
      <c r="N620" s="21">
        <v>0</v>
      </c>
      <c r="O620" s="21">
        <v>0</v>
      </c>
      <c r="P620" s="21">
        <f t="shared" si="10"/>
        <v>8604</v>
      </c>
      <c r="Q620" s="26">
        <f t="shared" si="10"/>
        <v>20917</v>
      </c>
      <c r="R620" s="21">
        <v>0</v>
      </c>
      <c r="S620" s="21">
        <v>0</v>
      </c>
      <c r="T620" s="72">
        <v>6.1962134251290877</v>
      </c>
      <c r="U620" s="74" t="s">
        <v>106</v>
      </c>
      <c r="V620" s="25" t="s">
        <v>851</v>
      </c>
      <c r="W620" s="72">
        <v>6.8846815834767643</v>
      </c>
      <c r="X620" s="61">
        <v>6.8846815834767643</v>
      </c>
      <c r="Y620" s="20"/>
    </row>
    <row r="621" spans="1:25" ht="30" customHeight="1">
      <c r="A621" s="21">
        <v>612</v>
      </c>
      <c r="B621" s="78">
        <v>13320</v>
      </c>
      <c r="C621" s="23">
        <v>15935</v>
      </c>
      <c r="D621" s="66" t="s">
        <v>861</v>
      </c>
      <c r="E621" s="25" t="s">
        <v>862</v>
      </c>
      <c r="F621" s="21">
        <v>6578</v>
      </c>
      <c r="G621" s="26">
        <v>13156</v>
      </c>
      <c r="H621" s="21">
        <v>267</v>
      </c>
      <c r="I621" s="21">
        <v>534</v>
      </c>
      <c r="J621" s="21">
        <v>43</v>
      </c>
      <c r="K621" s="21">
        <v>688</v>
      </c>
      <c r="L621" s="21">
        <v>116</v>
      </c>
      <c r="M621" s="21">
        <v>1972</v>
      </c>
      <c r="N621" s="21">
        <v>1</v>
      </c>
      <c r="O621" s="21">
        <v>5</v>
      </c>
      <c r="P621" s="21">
        <f t="shared" si="10"/>
        <v>7005</v>
      </c>
      <c r="Q621" s="26">
        <f t="shared" si="10"/>
        <v>16355</v>
      </c>
      <c r="R621" s="21">
        <v>0</v>
      </c>
      <c r="S621" s="21">
        <v>0</v>
      </c>
      <c r="T621" s="72">
        <v>5.1635111876075728</v>
      </c>
      <c r="U621" s="74" t="s">
        <v>106</v>
      </c>
      <c r="V621" s="25" t="s">
        <v>250</v>
      </c>
      <c r="W621" s="72">
        <v>6.8846815834767643</v>
      </c>
      <c r="X621" s="61">
        <v>6.8846815834767643</v>
      </c>
      <c r="Y621" s="20"/>
    </row>
    <row r="622" spans="1:25" ht="30" customHeight="1">
      <c r="A622" s="21">
        <v>613</v>
      </c>
      <c r="B622" s="78">
        <v>13302</v>
      </c>
      <c r="C622" s="23">
        <v>15931</v>
      </c>
      <c r="D622" s="66" t="s">
        <v>863</v>
      </c>
      <c r="E622" s="25" t="s">
        <v>850</v>
      </c>
      <c r="F622" s="21">
        <v>7132</v>
      </c>
      <c r="G622" s="26">
        <v>14264</v>
      </c>
      <c r="H622" s="21">
        <v>343</v>
      </c>
      <c r="I622" s="21">
        <v>686</v>
      </c>
      <c r="J622" s="21">
        <v>65</v>
      </c>
      <c r="K622" s="21">
        <v>1040</v>
      </c>
      <c r="L622" s="21">
        <v>123</v>
      </c>
      <c r="M622" s="21">
        <v>2091</v>
      </c>
      <c r="N622" s="21">
        <v>1</v>
      </c>
      <c r="O622" s="21">
        <v>5</v>
      </c>
      <c r="P622" s="21">
        <f t="shared" si="10"/>
        <v>7664</v>
      </c>
      <c r="Q622" s="26">
        <f t="shared" si="10"/>
        <v>18086</v>
      </c>
      <c r="R622" s="21">
        <v>0</v>
      </c>
      <c r="S622" s="21">
        <v>0</v>
      </c>
      <c r="T622" s="72">
        <v>4.8192771084337345</v>
      </c>
      <c r="U622" s="74" t="s">
        <v>106</v>
      </c>
      <c r="V622" s="25" t="s">
        <v>851</v>
      </c>
      <c r="W622" s="72">
        <v>6.8846815834767643</v>
      </c>
      <c r="X622" s="61">
        <v>6.8846815834767643</v>
      </c>
      <c r="Y622" s="20"/>
    </row>
    <row r="623" spans="1:25" ht="30" customHeight="1">
      <c r="A623" s="21">
        <v>614</v>
      </c>
      <c r="B623" s="78">
        <v>13318</v>
      </c>
      <c r="C623" s="23">
        <v>15934</v>
      </c>
      <c r="D623" s="66" t="s">
        <v>864</v>
      </c>
      <c r="E623" s="25" t="s">
        <v>599</v>
      </c>
      <c r="F623" s="21">
        <v>1</v>
      </c>
      <c r="G623" s="26">
        <v>2</v>
      </c>
      <c r="H623" s="21">
        <v>4</v>
      </c>
      <c r="I623" s="21">
        <v>8</v>
      </c>
      <c r="J623" s="21">
        <v>33</v>
      </c>
      <c r="K623" s="21">
        <v>528</v>
      </c>
      <c r="L623" s="21">
        <v>2</v>
      </c>
      <c r="M623" s="21">
        <v>34</v>
      </c>
      <c r="N623" s="21">
        <v>0</v>
      </c>
      <c r="O623" s="21">
        <v>0</v>
      </c>
      <c r="P623" s="21">
        <f t="shared" si="10"/>
        <v>40</v>
      </c>
      <c r="Q623" s="26">
        <f t="shared" si="10"/>
        <v>572</v>
      </c>
      <c r="R623" s="21">
        <v>0</v>
      </c>
      <c r="S623" s="21">
        <v>0</v>
      </c>
      <c r="T623" s="72">
        <v>1.0327022375215147</v>
      </c>
      <c r="U623" s="74" t="s">
        <v>106</v>
      </c>
      <c r="V623" s="25" t="s">
        <v>31</v>
      </c>
      <c r="W623" s="72">
        <v>6.8846815834767643</v>
      </c>
      <c r="X623" s="61">
        <v>6.8846815834767643</v>
      </c>
      <c r="Y623" s="20"/>
    </row>
    <row r="624" spans="1:25" ht="30" customHeight="1">
      <c r="A624" s="21">
        <v>615</v>
      </c>
      <c r="B624" s="78">
        <v>13305</v>
      </c>
      <c r="C624" s="23">
        <v>15934</v>
      </c>
      <c r="D624" s="66" t="s">
        <v>865</v>
      </c>
      <c r="E624" s="25" t="s">
        <v>599</v>
      </c>
      <c r="F624" s="21">
        <v>5019</v>
      </c>
      <c r="G624" s="26">
        <v>10038</v>
      </c>
      <c r="H624" s="21">
        <v>485</v>
      </c>
      <c r="I624" s="21">
        <v>970</v>
      </c>
      <c r="J624" s="21">
        <v>83</v>
      </c>
      <c r="K624" s="21">
        <v>1328</v>
      </c>
      <c r="L624" s="21">
        <v>88</v>
      </c>
      <c r="M624" s="21">
        <v>1496</v>
      </c>
      <c r="N624" s="21">
        <v>2</v>
      </c>
      <c r="O624" s="21">
        <v>10</v>
      </c>
      <c r="P624" s="21">
        <f t="shared" si="10"/>
        <v>5677</v>
      </c>
      <c r="Q624" s="26">
        <f t="shared" si="10"/>
        <v>13842</v>
      </c>
      <c r="R624" s="21">
        <v>0</v>
      </c>
      <c r="S624" s="21">
        <v>0</v>
      </c>
      <c r="T624" s="72">
        <v>5.8519793459552494</v>
      </c>
      <c r="U624" s="74" t="s">
        <v>106</v>
      </c>
      <c r="V624" s="25" t="s">
        <v>31</v>
      </c>
      <c r="W624" s="72">
        <v>6.8846815834767643</v>
      </c>
      <c r="X624" s="61">
        <v>6.8846815834767643</v>
      </c>
      <c r="Y624" s="20"/>
    </row>
    <row r="625" spans="1:25" ht="30" customHeight="1">
      <c r="A625" s="21">
        <v>616</v>
      </c>
      <c r="B625" s="78">
        <v>13312</v>
      </c>
      <c r="C625" s="23">
        <v>15935</v>
      </c>
      <c r="D625" s="66" t="s">
        <v>866</v>
      </c>
      <c r="E625" s="25" t="s">
        <v>862</v>
      </c>
      <c r="F625" s="21">
        <v>8386</v>
      </c>
      <c r="G625" s="26">
        <v>16772</v>
      </c>
      <c r="H625" s="21">
        <v>1157</v>
      </c>
      <c r="I625" s="21">
        <v>2314</v>
      </c>
      <c r="J625" s="21">
        <v>59</v>
      </c>
      <c r="K625" s="21">
        <v>944</v>
      </c>
      <c r="L625" s="21">
        <v>28</v>
      </c>
      <c r="M625" s="21">
        <v>476</v>
      </c>
      <c r="N625" s="21">
        <v>8</v>
      </c>
      <c r="O625" s="21">
        <v>16</v>
      </c>
      <c r="P625" s="21">
        <f t="shared" si="10"/>
        <v>9638</v>
      </c>
      <c r="Q625" s="26">
        <f t="shared" si="10"/>
        <v>20522</v>
      </c>
      <c r="R625" s="21">
        <v>0</v>
      </c>
      <c r="S625" s="21">
        <v>0</v>
      </c>
      <c r="T625" s="72">
        <v>4.4750430292598971</v>
      </c>
      <c r="U625" s="74" t="s">
        <v>106</v>
      </c>
      <c r="V625" s="25" t="s">
        <v>848</v>
      </c>
      <c r="W625" s="72">
        <v>6.8846815834767643</v>
      </c>
      <c r="X625" s="61">
        <v>6.8846815834767643</v>
      </c>
      <c r="Y625" s="20"/>
    </row>
    <row r="626" spans="1:25" ht="30" customHeight="1">
      <c r="A626" s="21">
        <v>617</v>
      </c>
      <c r="B626" s="78">
        <v>13322</v>
      </c>
      <c r="C626" s="23">
        <v>15934</v>
      </c>
      <c r="D626" s="66" t="s">
        <v>867</v>
      </c>
      <c r="E626" s="25" t="s">
        <v>599</v>
      </c>
      <c r="F626" s="21">
        <v>9924</v>
      </c>
      <c r="G626" s="26">
        <v>19848</v>
      </c>
      <c r="H626" s="21">
        <v>411</v>
      </c>
      <c r="I626" s="21">
        <v>822</v>
      </c>
      <c r="J626" s="21">
        <v>72</v>
      </c>
      <c r="K626" s="21">
        <v>1152</v>
      </c>
      <c r="L626" s="21">
        <v>156</v>
      </c>
      <c r="M626" s="21">
        <v>2652</v>
      </c>
      <c r="N626" s="21">
        <v>0</v>
      </c>
      <c r="O626" s="21">
        <v>0</v>
      </c>
      <c r="P626" s="21">
        <f t="shared" si="10"/>
        <v>10563</v>
      </c>
      <c r="Q626" s="26">
        <f t="shared" si="10"/>
        <v>24474</v>
      </c>
      <c r="R626" s="21">
        <v>0</v>
      </c>
      <c r="S626" s="21">
        <v>0</v>
      </c>
      <c r="T626" s="72">
        <v>5.8519793459552494</v>
      </c>
      <c r="U626" s="74" t="s">
        <v>106</v>
      </c>
      <c r="V626" s="25" t="s">
        <v>868</v>
      </c>
      <c r="W626" s="72">
        <v>6.8846815834767643</v>
      </c>
      <c r="X626" s="61">
        <v>6.8846815834767643</v>
      </c>
      <c r="Y626" s="20"/>
    </row>
    <row r="627" spans="1:25" ht="30" customHeight="1">
      <c r="A627" s="21">
        <v>618</v>
      </c>
      <c r="B627" s="78">
        <v>13316</v>
      </c>
      <c r="C627" s="23">
        <v>15931</v>
      </c>
      <c r="D627" s="66" t="s">
        <v>869</v>
      </c>
      <c r="E627" s="25" t="s">
        <v>850</v>
      </c>
      <c r="F627" s="21">
        <v>6888</v>
      </c>
      <c r="G627" s="26">
        <v>13776</v>
      </c>
      <c r="H627" s="21">
        <v>2019</v>
      </c>
      <c r="I627" s="21">
        <v>4038</v>
      </c>
      <c r="J627" s="21">
        <v>48</v>
      </c>
      <c r="K627" s="21">
        <v>768</v>
      </c>
      <c r="L627" s="21">
        <v>6</v>
      </c>
      <c r="M627" s="21">
        <v>102</v>
      </c>
      <c r="N627" s="21">
        <v>10</v>
      </c>
      <c r="O627" s="21">
        <v>50</v>
      </c>
      <c r="P627" s="21">
        <f t="shared" si="10"/>
        <v>8971</v>
      </c>
      <c r="Q627" s="26">
        <f t="shared" si="10"/>
        <v>18734</v>
      </c>
      <c r="R627" s="21">
        <v>0</v>
      </c>
      <c r="S627" s="21">
        <v>0</v>
      </c>
      <c r="T627" s="72">
        <v>5.6798623063683307</v>
      </c>
      <c r="U627" s="74" t="s">
        <v>106</v>
      </c>
      <c r="V627" s="25" t="s">
        <v>870</v>
      </c>
      <c r="W627" s="72">
        <v>6.8846815834767643</v>
      </c>
      <c r="X627" s="61">
        <v>6.8846815834767643</v>
      </c>
      <c r="Y627" s="20"/>
    </row>
    <row r="628" spans="1:25" ht="30" customHeight="1">
      <c r="A628" s="21">
        <v>619</v>
      </c>
      <c r="B628" s="78">
        <v>13325</v>
      </c>
      <c r="C628" s="23">
        <v>15932</v>
      </c>
      <c r="D628" s="66" t="s">
        <v>871</v>
      </c>
      <c r="E628" s="25" t="s">
        <v>858</v>
      </c>
      <c r="F628" s="21">
        <v>45</v>
      </c>
      <c r="G628" s="26">
        <v>90</v>
      </c>
      <c r="H628" s="21">
        <v>11</v>
      </c>
      <c r="I628" s="21">
        <v>22</v>
      </c>
      <c r="J628" s="21">
        <v>1</v>
      </c>
      <c r="K628" s="21">
        <v>16</v>
      </c>
      <c r="L628" s="21">
        <v>0</v>
      </c>
      <c r="M628" s="21">
        <v>0</v>
      </c>
      <c r="N628" s="21">
        <v>0</v>
      </c>
      <c r="O628" s="21">
        <v>0</v>
      </c>
      <c r="P628" s="21">
        <f t="shared" si="10"/>
        <v>57</v>
      </c>
      <c r="Q628" s="26">
        <f t="shared" si="10"/>
        <v>128</v>
      </c>
      <c r="R628" s="21">
        <v>0</v>
      </c>
      <c r="S628" s="21">
        <v>0</v>
      </c>
      <c r="T628" s="72">
        <v>8.6058519793459548E-2</v>
      </c>
      <c r="U628" s="74" t="s">
        <v>255</v>
      </c>
      <c r="V628" s="25" t="s">
        <v>31</v>
      </c>
      <c r="W628" s="72">
        <v>3.4423407917383821</v>
      </c>
      <c r="X628" s="61">
        <v>3.4423407917383821</v>
      </c>
      <c r="Y628" s="20"/>
    </row>
    <row r="629" spans="1:25" ht="30" customHeight="1">
      <c r="A629" s="21">
        <v>620</v>
      </c>
      <c r="B629" s="78">
        <v>10306</v>
      </c>
      <c r="C629" s="23">
        <v>15913</v>
      </c>
      <c r="D629" s="66" t="s">
        <v>872</v>
      </c>
      <c r="E629" s="25" t="s">
        <v>798</v>
      </c>
      <c r="F629" s="21">
        <v>6</v>
      </c>
      <c r="G629" s="26">
        <v>12</v>
      </c>
      <c r="H629" s="21">
        <v>2</v>
      </c>
      <c r="I629" s="21">
        <v>4</v>
      </c>
      <c r="J629" s="21">
        <v>0</v>
      </c>
      <c r="K629" s="21">
        <v>0</v>
      </c>
      <c r="L629" s="21">
        <v>0</v>
      </c>
      <c r="M629" s="21">
        <v>0</v>
      </c>
      <c r="N629" s="21">
        <v>1</v>
      </c>
      <c r="O629" s="21">
        <v>5</v>
      </c>
      <c r="P629" s="21">
        <f t="shared" si="10"/>
        <v>9</v>
      </c>
      <c r="Q629" s="26">
        <f t="shared" si="10"/>
        <v>21</v>
      </c>
      <c r="R629" s="21">
        <v>0</v>
      </c>
      <c r="S629" s="21">
        <v>0</v>
      </c>
      <c r="T629" s="72">
        <v>0.1721170395869191</v>
      </c>
      <c r="U629" s="74" t="s">
        <v>106</v>
      </c>
      <c r="V629" s="25" t="s">
        <v>31</v>
      </c>
      <c r="W629" s="72">
        <v>3.4423407917383821</v>
      </c>
      <c r="X629" s="61">
        <v>3.4423407917383821</v>
      </c>
      <c r="Y629" s="20"/>
    </row>
    <row r="630" spans="1:25" ht="30" customHeight="1">
      <c r="A630" s="21">
        <v>621</v>
      </c>
      <c r="B630" s="78">
        <v>10327</v>
      </c>
      <c r="C630" s="23">
        <v>15912</v>
      </c>
      <c r="D630" s="66" t="s">
        <v>873</v>
      </c>
      <c r="E630" s="25" t="s">
        <v>796</v>
      </c>
      <c r="F630" s="21">
        <v>0</v>
      </c>
      <c r="G630" s="26">
        <v>0</v>
      </c>
      <c r="H630" s="21">
        <v>0</v>
      </c>
      <c r="I630" s="21">
        <v>0</v>
      </c>
      <c r="J630" s="21">
        <v>0</v>
      </c>
      <c r="K630" s="21">
        <v>0</v>
      </c>
      <c r="L630" s="21">
        <v>0</v>
      </c>
      <c r="M630" s="21">
        <v>0</v>
      </c>
      <c r="N630" s="21">
        <v>1</v>
      </c>
      <c r="O630" s="21">
        <v>410</v>
      </c>
      <c r="P630" s="21">
        <f t="shared" si="10"/>
        <v>1</v>
      </c>
      <c r="Q630" s="26">
        <f t="shared" si="10"/>
        <v>410</v>
      </c>
      <c r="R630" s="21">
        <v>0</v>
      </c>
      <c r="S630" s="21">
        <v>0</v>
      </c>
      <c r="T630" s="72">
        <v>3.4423407917383818E-2</v>
      </c>
      <c r="U630" s="74" t="s">
        <v>255</v>
      </c>
      <c r="V630" s="25" t="s">
        <v>31</v>
      </c>
      <c r="W630" s="72">
        <v>2.7538726333907055</v>
      </c>
      <c r="X630" s="61">
        <v>2.7538726333907055</v>
      </c>
      <c r="Y630" s="29">
        <f>SUM(X572:X630)</f>
        <v>347.28504956923553</v>
      </c>
    </row>
    <row r="631" spans="1:25">
      <c r="A631" s="80"/>
      <c r="B631" s="81"/>
      <c r="C631" s="80"/>
      <c r="D631" s="82"/>
      <c r="E631" s="83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4"/>
      <c r="W631" s="85" t="s">
        <v>874</v>
      </c>
      <c r="X631" s="86">
        <f>SUM(X10:X630)</f>
        <v>3564.7823450767528</v>
      </c>
      <c r="Y631" s="29">
        <f>SUM(Y10:Y630)</f>
        <v>3564.7823450767546</v>
      </c>
    </row>
    <row r="632" spans="1:25">
      <c r="A632" s="80"/>
      <c r="B632" s="81"/>
      <c r="C632" s="80"/>
      <c r="D632" s="82"/>
      <c r="E632" s="87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4"/>
      <c r="W632" s="88"/>
      <c r="X632" s="89"/>
    </row>
    <row r="633" spans="1:25">
      <c r="A633" s="80"/>
      <c r="B633" s="81"/>
      <c r="C633" s="80"/>
      <c r="D633" s="82"/>
      <c r="E633" s="87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4"/>
      <c r="W633" s="88"/>
      <c r="X633" s="89"/>
    </row>
    <row r="634" spans="1:25">
      <c r="A634" s="80"/>
      <c r="B634" s="81"/>
      <c r="C634" s="80"/>
      <c r="D634" s="82"/>
      <c r="E634" s="87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4"/>
      <c r="W634" s="88"/>
      <c r="X634" s="89"/>
    </row>
    <row r="635" spans="1:25">
      <c r="A635" s="80"/>
      <c r="B635" s="81"/>
      <c r="C635" s="80"/>
      <c r="D635" s="82"/>
      <c r="E635" s="87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4"/>
      <c r="W635" s="88"/>
      <c r="X635" s="89"/>
    </row>
    <row r="636" spans="1:25">
      <c r="A636" s="80"/>
      <c r="B636" s="81"/>
      <c r="C636" s="80"/>
      <c r="D636" s="82"/>
      <c r="E636" s="87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4"/>
      <c r="W636" s="88"/>
      <c r="X636" s="89"/>
    </row>
    <row r="637" spans="1:25">
      <c r="A637" s="80"/>
      <c r="B637" s="81"/>
      <c r="C637" s="80"/>
      <c r="D637" s="82"/>
      <c r="E637" s="87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4"/>
      <c r="W637" s="88"/>
      <c r="X637" s="89"/>
    </row>
    <row r="638" spans="1:25">
      <c r="A638" s="80"/>
      <c r="B638" s="81"/>
      <c r="C638" s="80"/>
      <c r="D638" s="82"/>
      <c r="E638" s="87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4"/>
      <c r="W638" s="88"/>
      <c r="X638" s="89"/>
    </row>
    <row r="639" spans="1:25">
      <c r="A639" s="80"/>
      <c r="B639" s="81"/>
      <c r="C639" s="80"/>
      <c r="D639" s="82"/>
      <c r="E639" s="87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4"/>
      <c r="W639" s="88"/>
      <c r="X639" s="89"/>
    </row>
    <row r="640" spans="1:25">
      <c r="A640" s="80"/>
      <c r="B640" s="81"/>
      <c r="C640" s="80"/>
      <c r="D640" s="82"/>
      <c r="E640" s="87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4"/>
      <c r="W640" s="88"/>
      <c r="X640" s="89"/>
    </row>
    <row r="641" spans="1:24">
      <c r="A641" s="80"/>
      <c r="B641" s="81"/>
      <c r="C641" s="80"/>
      <c r="D641" s="82"/>
      <c r="E641" s="87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4"/>
      <c r="W641" s="88"/>
      <c r="X641" s="89"/>
    </row>
    <row r="642" spans="1:24">
      <c r="A642" s="80"/>
      <c r="B642" s="81"/>
      <c r="C642" s="80"/>
      <c r="D642" s="82"/>
      <c r="E642" s="87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4"/>
      <c r="W642" s="88"/>
      <c r="X642" s="89"/>
    </row>
    <row r="643" spans="1:24">
      <c r="A643" s="80"/>
      <c r="B643" s="81"/>
      <c r="C643" s="80"/>
      <c r="D643" s="82"/>
      <c r="E643" s="87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4"/>
      <c r="W643" s="88"/>
      <c r="X643" s="89"/>
    </row>
    <row r="644" spans="1:24">
      <c r="A644" s="80"/>
      <c r="B644" s="81"/>
      <c r="C644" s="80"/>
      <c r="D644" s="82"/>
      <c r="E644" s="87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4"/>
      <c r="W644" s="88"/>
      <c r="X644" s="89"/>
    </row>
    <row r="645" spans="1:24">
      <c r="A645" s="80"/>
      <c r="B645" s="81"/>
      <c r="C645" s="80"/>
      <c r="D645" s="82"/>
      <c r="E645" s="87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4"/>
      <c r="W645" s="88"/>
      <c r="X645" s="89"/>
    </row>
    <row r="646" spans="1:24">
      <c r="A646" s="80"/>
      <c r="B646" s="81"/>
      <c r="C646" s="80"/>
      <c r="D646" s="82"/>
      <c r="E646" s="87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4"/>
      <c r="W646" s="88"/>
      <c r="X646" s="89"/>
    </row>
    <row r="647" spans="1:24">
      <c r="A647" s="80"/>
      <c r="B647" s="81"/>
      <c r="C647" s="80"/>
      <c r="D647" s="82"/>
      <c r="E647" s="87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4"/>
      <c r="W647" s="88"/>
      <c r="X647" s="89"/>
    </row>
    <row r="648" spans="1:24">
      <c r="A648" s="80"/>
      <c r="B648" s="81"/>
      <c r="C648" s="80"/>
      <c r="D648" s="82"/>
      <c r="E648" s="87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4"/>
      <c r="W648" s="88"/>
      <c r="X648" s="89"/>
    </row>
    <row r="649" spans="1:24">
      <c r="A649" s="80"/>
      <c r="B649" s="81"/>
      <c r="C649" s="80"/>
      <c r="D649" s="82"/>
      <c r="E649" s="87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4"/>
      <c r="W649" s="88"/>
      <c r="X649" s="89"/>
    </row>
    <row r="650" spans="1:24">
      <c r="A650" s="80"/>
      <c r="B650" s="81"/>
      <c r="C650" s="80"/>
      <c r="D650" s="82"/>
      <c r="E650" s="87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4"/>
      <c r="W650" s="88"/>
      <c r="X650" s="89"/>
    </row>
    <row r="651" spans="1:24">
      <c r="A651" s="80"/>
      <c r="B651" s="81"/>
      <c r="C651" s="80"/>
      <c r="D651" s="82"/>
      <c r="E651" s="87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4"/>
      <c r="W651" s="88"/>
      <c r="X651" s="89"/>
    </row>
    <row r="652" spans="1:24">
      <c r="A652" s="80"/>
      <c r="B652" s="81"/>
      <c r="C652" s="80"/>
      <c r="D652" s="82"/>
      <c r="E652" s="87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4"/>
      <c r="W652" s="88"/>
      <c r="X652" s="89"/>
    </row>
    <row r="653" spans="1:24">
      <c r="A653" s="80"/>
      <c r="B653" s="81"/>
      <c r="C653" s="80"/>
      <c r="D653" s="82"/>
      <c r="E653" s="87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4"/>
      <c r="W653" s="88"/>
      <c r="X653" s="89"/>
    </row>
    <row r="654" spans="1:24">
      <c r="A654" s="80"/>
      <c r="B654" s="81"/>
      <c r="C654" s="80"/>
      <c r="D654" s="82"/>
      <c r="E654" s="87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4"/>
      <c r="W654" s="88"/>
      <c r="X654" s="89"/>
    </row>
    <row r="655" spans="1:24">
      <c r="A655" s="80"/>
      <c r="B655" s="81"/>
      <c r="C655" s="80"/>
      <c r="D655" s="82"/>
      <c r="E655" s="87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4"/>
      <c r="W655" s="88"/>
      <c r="X655" s="89"/>
    </row>
    <row r="656" spans="1:24">
      <c r="A656" s="80"/>
      <c r="B656" s="81"/>
      <c r="C656" s="80"/>
      <c r="D656" s="82"/>
      <c r="E656" s="87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4"/>
      <c r="W656" s="88"/>
      <c r="X656" s="89"/>
    </row>
    <row r="657" spans="1:24">
      <c r="A657" s="80"/>
      <c r="B657" s="81"/>
      <c r="C657" s="80"/>
      <c r="D657" s="82"/>
      <c r="E657" s="87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4"/>
      <c r="W657" s="88"/>
      <c r="X657" s="89"/>
    </row>
    <row r="658" spans="1:24">
      <c r="A658" s="80"/>
      <c r="B658" s="81"/>
      <c r="C658" s="80"/>
      <c r="D658" s="82"/>
      <c r="E658" s="87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4"/>
      <c r="W658" s="88"/>
      <c r="X658" s="89"/>
    </row>
    <row r="659" spans="1:24">
      <c r="A659" s="80"/>
      <c r="B659" s="81"/>
      <c r="C659" s="80"/>
      <c r="D659" s="82"/>
      <c r="E659" s="87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4"/>
      <c r="W659" s="88"/>
      <c r="X659" s="89"/>
    </row>
    <row r="660" spans="1:24">
      <c r="A660" s="80"/>
      <c r="B660" s="81"/>
      <c r="C660" s="80"/>
      <c r="D660" s="82"/>
      <c r="E660" s="87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4"/>
      <c r="W660" s="88"/>
      <c r="X660" s="89"/>
    </row>
    <row r="661" spans="1:24">
      <c r="A661" s="80"/>
      <c r="B661" s="81"/>
      <c r="C661" s="80"/>
      <c r="D661" s="82"/>
      <c r="E661" s="87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4"/>
      <c r="W661" s="88"/>
      <c r="X661" s="89"/>
    </row>
    <row r="662" spans="1:24">
      <c r="A662" s="80"/>
      <c r="B662" s="81"/>
      <c r="C662" s="80"/>
      <c r="D662" s="82"/>
      <c r="E662" s="87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4"/>
      <c r="W662" s="88"/>
      <c r="X662" s="89"/>
    </row>
    <row r="663" spans="1:24">
      <c r="A663" s="80"/>
      <c r="B663" s="81"/>
      <c r="C663" s="80"/>
      <c r="D663" s="82"/>
      <c r="E663" s="87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4"/>
      <c r="W663" s="88"/>
      <c r="X663" s="89"/>
    </row>
    <row r="664" spans="1:24">
      <c r="A664" s="80"/>
      <c r="B664" s="81"/>
      <c r="C664" s="80"/>
      <c r="D664" s="82"/>
      <c r="E664" s="87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4"/>
      <c r="W664" s="88"/>
      <c r="X664" s="89"/>
    </row>
    <row r="665" spans="1:24">
      <c r="A665" s="80"/>
      <c r="B665" s="81"/>
      <c r="C665" s="80"/>
      <c r="D665" s="82"/>
      <c r="E665" s="87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4"/>
      <c r="W665" s="88"/>
      <c r="X665" s="89"/>
    </row>
    <row r="666" spans="1:24">
      <c r="A666" s="80"/>
      <c r="B666" s="81"/>
      <c r="C666" s="80"/>
      <c r="D666" s="82"/>
      <c r="E666" s="87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4"/>
      <c r="W666" s="88"/>
      <c r="X666" s="89"/>
    </row>
    <row r="667" spans="1:24">
      <c r="A667" s="80"/>
      <c r="B667" s="81"/>
      <c r="C667" s="80"/>
      <c r="D667" s="82"/>
      <c r="E667" s="87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4"/>
      <c r="W667" s="88"/>
      <c r="X667" s="89"/>
    </row>
    <row r="668" spans="1:24">
      <c r="A668" s="80"/>
      <c r="B668" s="81"/>
      <c r="C668" s="80"/>
      <c r="D668" s="82"/>
      <c r="E668" s="87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4"/>
      <c r="W668" s="88"/>
      <c r="X668" s="89"/>
    </row>
    <row r="669" spans="1:24">
      <c r="A669" s="80"/>
      <c r="B669" s="81"/>
      <c r="C669" s="80"/>
      <c r="D669" s="82"/>
      <c r="E669" s="87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4"/>
      <c r="W669" s="88"/>
      <c r="X669" s="89"/>
    </row>
    <row r="670" spans="1:24">
      <c r="A670" s="80"/>
      <c r="B670" s="81"/>
      <c r="C670" s="80"/>
      <c r="D670" s="82"/>
      <c r="E670" s="87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4"/>
      <c r="W670" s="88"/>
      <c r="X670" s="89"/>
    </row>
    <row r="671" spans="1:24">
      <c r="A671" s="80"/>
      <c r="B671" s="81"/>
      <c r="C671" s="80"/>
      <c r="D671" s="82"/>
      <c r="E671" s="87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4"/>
      <c r="W671" s="88"/>
      <c r="X671" s="89"/>
    </row>
    <row r="672" spans="1:24">
      <c r="A672" s="80"/>
      <c r="B672" s="81"/>
      <c r="C672" s="80"/>
      <c r="D672" s="82"/>
      <c r="E672" s="87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4"/>
      <c r="W672" s="88"/>
      <c r="X672" s="89"/>
    </row>
    <row r="673" spans="1:24">
      <c r="A673" s="80"/>
      <c r="B673" s="81"/>
      <c r="C673" s="80"/>
      <c r="D673" s="82"/>
      <c r="E673" s="87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4"/>
      <c r="W673" s="88"/>
      <c r="X673" s="89"/>
    </row>
    <row r="674" spans="1:24">
      <c r="A674" s="80"/>
      <c r="B674" s="81"/>
      <c r="C674" s="80"/>
      <c r="D674" s="82"/>
      <c r="E674" s="87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4"/>
      <c r="W674" s="88"/>
      <c r="X674" s="89"/>
    </row>
    <row r="675" spans="1:24">
      <c r="A675" s="80"/>
      <c r="B675" s="81"/>
      <c r="C675" s="80"/>
      <c r="D675" s="82"/>
      <c r="E675" s="87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4"/>
      <c r="W675" s="88"/>
      <c r="X675" s="89"/>
    </row>
    <row r="676" spans="1:24">
      <c r="A676" s="80"/>
      <c r="B676" s="81"/>
      <c r="C676" s="80"/>
      <c r="D676" s="82"/>
      <c r="E676" s="87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4"/>
      <c r="W676" s="88"/>
      <c r="X676" s="89"/>
    </row>
    <row r="677" spans="1:24">
      <c r="A677" s="80"/>
      <c r="B677" s="81"/>
      <c r="C677" s="80"/>
      <c r="D677" s="82"/>
      <c r="E677" s="87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4"/>
      <c r="W677" s="88"/>
      <c r="X677" s="89"/>
    </row>
    <row r="678" spans="1:24">
      <c r="A678" s="80"/>
      <c r="B678" s="81"/>
      <c r="C678" s="80"/>
      <c r="D678" s="82"/>
      <c r="E678" s="87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4"/>
      <c r="W678" s="88"/>
      <c r="X678" s="89"/>
    </row>
    <row r="679" spans="1:24">
      <c r="A679" s="80"/>
      <c r="B679" s="81"/>
      <c r="C679" s="80"/>
      <c r="D679" s="82"/>
      <c r="E679" s="87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4"/>
      <c r="W679" s="88"/>
      <c r="X679" s="89"/>
    </row>
    <row r="680" spans="1:24">
      <c r="A680" s="80"/>
      <c r="B680" s="81"/>
      <c r="C680" s="80"/>
      <c r="D680" s="82"/>
      <c r="E680" s="87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4"/>
      <c r="W680" s="88"/>
      <c r="X680" s="89"/>
    </row>
    <row r="681" spans="1:24">
      <c r="A681" s="80"/>
      <c r="B681" s="81"/>
      <c r="C681" s="80"/>
      <c r="D681" s="82"/>
      <c r="E681" s="87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4"/>
      <c r="W681" s="88"/>
      <c r="X681" s="89"/>
    </row>
    <row r="682" spans="1:24">
      <c r="A682" s="80"/>
      <c r="B682" s="81"/>
      <c r="C682" s="80"/>
      <c r="D682" s="82"/>
      <c r="E682" s="87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4"/>
      <c r="W682" s="88"/>
      <c r="X682" s="89"/>
    </row>
    <row r="683" spans="1:24">
      <c r="A683" s="80"/>
      <c r="B683" s="81"/>
      <c r="C683" s="80"/>
      <c r="D683" s="82"/>
      <c r="E683" s="87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4"/>
      <c r="W683" s="88"/>
      <c r="X683" s="89"/>
    </row>
    <row r="684" spans="1:24">
      <c r="A684" s="80"/>
      <c r="B684" s="81"/>
      <c r="C684" s="80"/>
      <c r="D684" s="82"/>
      <c r="E684" s="87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4"/>
      <c r="W684" s="88"/>
      <c r="X684" s="89"/>
    </row>
    <row r="685" spans="1:24">
      <c r="A685" s="80"/>
      <c r="B685" s="81"/>
      <c r="C685" s="80"/>
      <c r="D685" s="82"/>
      <c r="E685" s="87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4"/>
      <c r="W685" s="88"/>
      <c r="X685" s="89"/>
    </row>
    <row r="686" spans="1:24">
      <c r="A686" s="80"/>
      <c r="B686" s="81"/>
      <c r="C686" s="80"/>
      <c r="D686" s="82"/>
      <c r="E686" s="87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4"/>
      <c r="W686" s="88"/>
      <c r="X686" s="89"/>
    </row>
    <row r="687" spans="1:24">
      <c r="A687" s="80"/>
      <c r="B687" s="81"/>
      <c r="C687" s="80"/>
      <c r="D687" s="82"/>
      <c r="E687" s="87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4"/>
      <c r="W687" s="88"/>
      <c r="X687" s="89"/>
    </row>
    <row r="688" spans="1:24">
      <c r="A688" s="80"/>
      <c r="B688" s="81"/>
      <c r="C688" s="80"/>
      <c r="D688" s="82"/>
      <c r="E688" s="87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4"/>
      <c r="W688" s="88"/>
      <c r="X688" s="89"/>
    </row>
    <row r="689" spans="1:24">
      <c r="A689" s="80"/>
      <c r="B689" s="81"/>
      <c r="C689" s="80"/>
      <c r="D689" s="82"/>
      <c r="E689" s="87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4"/>
      <c r="W689" s="88"/>
      <c r="X689" s="89"/>
    </row>
    <row r="690" spans="1:24">
      <c r="A690" s="80"/>
      <c r="B690" s="81"/>
      <c r="C690" s="80"/>
      <c r="D690" s="82"/>
      <c r="E690" s="87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4"/>
      <c r="W690" s="88"/>
      <c r="X690" s="89"/>
    </row>
    <row r="691" spans="1:24">
      <c r="A691" s="80"/>
      <c r="B691" s="81"/>
      <c r="C691" s="80"/>
      <c r="D691" s="82"/>
      <c r="E691" s="87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4"/>
      <c r="W691" s="88"/>
      <c r="X691" s="89"/>
    </row>
    <row r="692" spans="1:24">
      <c r="A692" s="80"/>
      <c r="B692" s="81"/>
      <c r="C692" s="80"/>
      <c r="D692" s="82"/>
      <c r="E692" s="87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4"/>
      <c r="W692" s="88"/>
      <c r="X692" s="89"/>
    </row>
    <row r="693" spans="1:24">
      <c r="A693" s="80"/>
      <c r="B693" s="81"/>
      <c r="C693" s="80"/>
      <c r="D693" s="82"/>
      <c r="E693" s="87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4"/>
      <c r="W693" s="88"/>
      <c r="X693" s="89"/>
    </row>
    <row r="694" spans="1:24">
      <c r="A694" s="80"/>
      <c r="B694" s="81"/>
      <c r="C694" s="80"/>
      <c r="D694" s="82"/>
      <c r="E694" s="87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4"/>
      <c r="W694" s="88"/>
      <c r="X694" s="89"/>
    </row>
    <row r="695" spans="1:24">
      <c r="A695" s="80"/>
      <c r="B695" s="81"/>
      <c r="C695" s="80"/>
      <c r="D695" s="82"/>
      <c r="E695" s="87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4"/>
      <c r="W695" s="88"/>
      <c r="X695" s="89"/>
    </row>
    <row r="696" spans="1:24">
      <c r="A696" s="80"/>
      <c r="B696" s="81"/>
      <c r="C696" s="80"/>
      <c r="D696" s="82"/>
      <c r="E696" s="87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4"/>
      <c r="W696" s="88"/>
      <c r="X696" s="89"/>
    </row>
    <row r="697" spans="1:24">
      <c r="A697" s="80"/>
      <c r="B697" s="81"/>
      <c r="C697" s="80"/>
      <c r="D697" s="82"/>
      <c r="E697" s="87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4"/>
      <c r="W697" s="88"/>
      <c r="X697" s="89"/>
    </row>
    <row r="698" spans="1:24">
      <c r="A698" s="80"/>
      <c r="B698" s="81"/>
      <c r="C698" s="80"/>
      <c r="D698" s="82"/>
      <c r="E698" s="87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4"/>
      <c r="W698" s="88"/>
      <c r="X698" s="89"/>
    </row>
    <row r="699" spans="1:24">
      <c r="A699" s="80"/>
      <c r="B699" s="81"/>
      <c r="C699" s="80"/>
      <c r="D699" s="82"/>
      <c r="E699" s="87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4"/>
      <c r="W699" s="88"/>
      <c r="X699" s="89"/>
    </row>
    <row r="700" spans="1:24">
      <c r="A700" s="80"/>
      <c r="B700" s="81"/>
      <c r="C700" s="80"/>
      <c r="D700" s="82"/>
      <c r="E700" s="87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4"/>
      <c r="W700" s="88"/>
      <c r="X700" s="89"/>
    </row>
    <row r="701" spans="1:24">
      <c r="A701" s="80"/>
      <c r="B701" s="81"/>
      <c r="C701" s="80"/>
      <c r="D701" s="82"/>
      <c r="E701" s="87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4"/>
      <c r="W701" s="88"/>
      <c r="X701" s="89"/>
    </row>
    <row r="702" spans="1:24">
      <c r="A702" s="80"/>
      <c r="B702" s="81"/>
      <c r="C702" s="80"/>
      <c r="D702" s="82"/>
      <c r="E702" s="87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4"/>
      <c r="W702" s="88"/>
      <c r="X702" s="89"/>
    </row>
    <row r="703" spans="1:24">
      <c r="A703" s="80"/>
      <c r="B703" s="81"/>
      <c r="C703" s="80"/>
      <c r="D703" s="82"/>
      <c r="E703" s="87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4"/>
      <c r="W703" s="88"/>
      <c r="X703" s="89"/>
    </row>
    <row r="704" spans="1:24">
      <c r="A704" s="80"/>
      <c r="B704" s="81"/>
      <c r="C704" s="80"/>
      <c r="D704" s="82"/>
      <c r="E704" s="87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4"/>
      <c r="W704" s="88"/>
      <c r="X704" s="89"/>
    </row>
    <row r="705" spans="1:24">
      <c r="A705" s="80"/>
      <c r="B705" s="81"/>
      <c r="C705" s="80"/>
      <c r="D705" s="82"/>
      <c r="E705" s="87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4"/>
      <c r="W705" s="88"/>
      <c r="X705" s="89"/>
    </row>
    <row r="706" spans="1:24">
      <c r="A706" s="80"/>
      <c r="B706" s="81"/>
      <c r="C706" s="80"/>
      <c r="D706" s="82"/>
      <c r="E706" s="87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4"/>
      <c r="W706" s="88"/>
      <c r="X706" s="89"/>
    </row>
    <row r="707" spans="1:24">
      <c r="A707" s="80"/>
      <c r="B707" s="81"/>
      <c r="C707" s="80"/>
      <c r="D707" s="82"/>
      <c r="E707" s="87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4"/>
      <c r="W707" s="88"/>
      <c r="X707" s="89"/>
    </row>
    <row r="708" spans="1:24">
      <c r="A708" s="80"/>
      <c r="B708" s="81"/>
      <c r="C708" s="80"/>
      <c r="D708" s="82"/>
      <c r="E708" s="87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4"/>
      <c r="W708" s="88"/>
      <c r="X708" s="89"/>
    </row>
    <row r="709" spans="1:24">
      <c r="A709" s="80"/>
      <c r="B709" s="81"/>
      <c r="C709" s="80"/>
      <c r="D709" s="82"/>
      <c r="E709" s="87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4"/>
      <c r="W709" s="88"/>
      <c r="X709" s="89"/>
    </row>
    <row r="710" spans="1:24">
      <c r="A710" s="80"/>
      <c r="B710" s="81"/>
      <c r="C710" s="80"/>
      <c r="D710" s="82"/>
      <c r="E710" s="87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4"/>
      <c r="W710" s="88"/>
      <c r="X710" s="89"/>
    </row>
    <row r="711" spans="1:24">
      <c r="A711" s="80"/>
      <c r="B711" s="81"/>
      <c r="C711" s="80"/>
      <c r="D711" s="82"/>
      <c r="E711" s="87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4"/>
      <c r="W711" s="88"/>
      <c r="X711" s="89"/>
    </row>
    <row r="712" spans="1:24">
      <c r="A712" s="80"/>
      <c r="B712" s="81"/>
      <c r="C712" s="80"/>
      <c r="D712" s="82"/>
      <c r="E712" s="87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4"/>
      <c r="W712" s="88"/>
      <c r="X712" s="89"/>
    </row>
    <row r="713" spans="1:24">
      <c r="A713" s="80"/>
      <c r="B713" s="81"/>
      <c r="C713" s="80"/>
      <c r="D713" s="82"/>
      <c r="E713" s="87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4"/>
      <c r="W713" s="88"/>
      <c r="X713" s="89"/>
    </row>
    <row r="714" spans="1:24">
      <c r="A714" s="80"/>
      <c r="B714" s="81"/>
      <c r="C714" s="80"/>
      <c r="D714" s="82"/>
      <c r="E714" s="87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4"/>
      <c r="W714" s="88"/>
      <c r="X714" s="89"/>
    </row>
    <row r="715" spans="1:24">
      <c r="A715" s="80"/>
      <c r="B715" s="81"/>
      <c r="C715" s="80"/>
      <c r="D715" s="82"/>
      <c r="E715" s="87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4"/>
      <c r="W715" s="88"/>
      <c r="X715" s="89"/>
    </row>
    <row r="716" spans="1:24">
      <c r="A716" s="80"/>
      <c r="B716" s="81"/>
      <c r="C716" s="80"/>
      <c r="D716" s="82"/>
      <c r="E716" s="87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4"/>
      <c r="W716" s="88"/>
      <c r="X716" s="89"/>
    </row>
    <row r="717" spans="1:24">
      <c r="A717" s="80"/>
      <c r="B717" s="81"/>
      <c r="C717" s="80"/>
      <c r="D717" s="82"/>
      <c r="E717" s="87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4"/>
      <c r="W717" s="88"/>
      <c r="X717" s="89"/>
    </row>
    <row r="718" spans="1:24">
      <c r="B718"/>
    </row>
    <row r="719" spans="1:24">
      <c r="B719"/>
    </row>
    <row r="720" spans="1:24">
      <c r="B720"/>
    </row>
    <row r="721" spans="2:2">
      <c r="B721"/>
    </row>
    <row r="722" spans="2:2">
      <c r="B722"/>
    </row>
    <row r="723" spans="2:2">
      <c r="B723"/>
    </row>
    <row r="724" spans="2:2">
      <c r="B724"/>
    </row>
    <row r="725" spans="2:2">
      <c r="B725"/>
    </row>
    <row r="726" spans="2:2">
      <c r="B726"/>
    </row>
    <row r="727" spans="2:2">
      <c r="B727"/>
    </row>
    <row r="728" spans="2:2">
      <c r="B728"/>
    </row>
    <row r="729" spans="2:2">
      <c r="B729"/>
    </row>
    <row r="730" spans="2:2">
      <c r="B730"/>
    </row>
    <row r="731" spans="2:2">
      <c r="B731"/>
    </row>
    <row r="732" spans="2:2">
      <c r="B732"/>
    </row>
    <row r="733" spans="2:2">
      <c r="B733"/>
    </row>
    <row r="734" spans="2:2">
      <c r="B734"/>
    </row>
    <row r="735" spans="2:2">
      <c r="B735"/>
    </row>
    <row r="736" spans="2:2">
      <c r="B736"/>
    </row>
    <row r="737" spans="2:2">
      <c r="B737"/>
    </row>
    <row r="738" spans="2:2">
      <c r="B738"/>
    </row>
    <row r="739" spans="2:2">
      <c r="B739"/>
    </row>
    <row r="740" spans="2:2">
      <c r="B740"/>
    </row>
    <row r="741" spans="2:2">
      <c r="B741"/>
    </row>
    <row r="742" spans="2:2">
      <c r="B742"/>
    </row>
    <row r="743" spans="2:2">
      <c r="B743"/>
    </row>
    <row r="744" spans="2:2">
      <c r="B744"/>
    </row>
    <row r="745" spans="2:2">
      <c r="B745"/>
    </row>
    <row r="746" spans="2:2">
      <c r="B746"/>
    </row>
    <row r="747" spans="2:2">
      <c r="B747"/>
    </row>
    <row r="748" spans="2:2">
      <c r="B748"/>
    </row>
    <row r="749" spans="2:2">
      <c r="B749"/>
    </row>
    <row r="750" spans="2:2">
      <c r="B750"/>
    </row>
    <row r="751" spans="2:2">
      <c r="B751"/>
    </row>
    <row r="752" spans="2:2">
      <c r="B752"/>
    </row>
    <row r="753" spans="2:2">
      <c r="B753"/>
    </row>
    <row r="754" spans="2:2">
      <c r="B754"/>
    </row>
    <row r="755" spans="2:2">
      <c r="B755"/>
    </row>
    <row r="756" spans="2:2">
      <c r="B756"/>
    </row>
    <row r="757" spans="2:2">
      <c r="B757"/>
    </row>
    <row r="758" spans="2:2">
      <c r="B758"/>
    </row>
    <row r="759" spans="2:2">
      <c r="B759"/>
    </row>
    <row r="760" spans="2:2">
      <c r="B760"/>
    </row>
    <row r="761" spans="2:2">
      <c r="B761"/>
    </row>
    <row r="762" spans="2:2">
      <c r="B762"/>
    </row>
    <row r="763" spans="2:2">
      <c r="B763"/>
    </row>
    <row r="764" spans="2:2">
      <c r="B764"/>
    </row>
    <row r="765" spans="2:2">
      <c r="B765"/>
    </row>
    <row r="766" spans="2:2">
      <c r="B766"/>
    </row>
    <row r="767" spans="2:2">
      <c r="B767"/>
    </row>
    <row r="768" spans="2:2">
      <c r="B768"/>
    </row>
    <row r="769" spans="2:2">
      <c r="B769"/>
    </row>
    <row r="770" spans="2:2">
      <c r="B770"/>
    </row>
    <row r="771" spans="2:2">
      <c r="B771"/>
    </row>
    <row r="772" spans="2:2">
      <c r="B772"/>
    </row>
    <row r="773" spans="2:2">
      <c r="B773"/>
    </row>
    <row r="774" spans="2:2">
      <c r="B774"/>
    </row>
    <row r="775" spans="2:2">
      <c r="B775"/>
    </row>
    <row r="776" spans="2:2">
      <c r="B776"/>
    </row>
    <row r="777" spans="2:2">
      <c r="B777"/>
    </row>
    <row r="778" spans="2:2">
      <c r="B778"/>
    </row>
    <row r="779" spans="2:2">
      <c r="B779"/>
    </row>
    <row r="780" spans="2:2">
      <c r="B780"/>
    </row>
    <row r="781" spans="2:2">
      <c r="B781"/>
    </row>
    <row r="782" spans="2:2">
      <c r="B782"/>
    </row>
    <row r="783" spans="2:2">
      <c r="B783"/>
    </row>
    <row r="784" spans="2:2">
      <c r="B784"/>
    </row>
    <row r="785" spans="2:2">
      <c r="B785"/>
    </row>
    <row r="786" spans="2:2">
      <c r="B786"/>
    </row>
    <row r="787" spans="2:2">
      <c r="B787"/>
    </row>
    <row r="788" spans="2:2">
      <c r="B788"/>
    </row>
    <row r="789" spans="2:2">
      <c r="B789"/>
    </row>
    <row r="790" spans="2:2">
      <c r="B790"/>
    </row>
    <row r="791" spans="2:2">
      <c r="B791"/>
    </row>
    <row r="792" spans="2:2">
      <c r="B792"/>
    </row>
    <row r="793" spans="2:2">
      <c r="B793"/>
    </row>
    <row r="794" spans="2:2">
      <c r="B794"/>
    </row>
    <row r="795" spans="2:2">
      <c r="B795"/>
    </row>
    <row r="796" spans="2:2">
      <c r="B796"/>
    </row>
    <row r="797" spans="2:2">
      <c r="B797"/>
    </row>
    <row r="798" spans="2:2">
      <c r="B798"/>
    </row>
    <row r="799" spans="2:2">
      <c r="B799"/>
    </row>
    <row r="800" spans="2:2">
      <c r="B800"/>
    </row>
    <row r="801" spans="2:2">
      <c r="B801"/>
    </row>
    <row r="802" spans="2:2">
      <c r="B802"/>
    </row>
    <row r="803" spans="2:2">
      <c r="B803"/>
    </row>
    <row r="804" spans="2:2">
      <c r="B804"/>
    </row>
    <row r="805" spans="2:2">
      <c r="B805"/>
    </row>
    <row r="806" spans="2:2">
      <c r="B806"/>
    </row>
    <row r="807" spans="2:2">
      <c r="B807"/>
    </row>
    <row r="808" spans="2:2">
      <c r="B808"/>
    </row>
    <row r="809" spans="2:2">
      <c r="B809"/>
    </row>
    <row r="810" spans="2:2">
      <c r="B810"/>
    </row>
    <row r="811" spans="2:2">
      <c r="B811"/>
    </row>
    <row r="812" spans="2:2">
      <c r="B812"/>
    </row>
    <row r="813" spans="2:2">
      <c r="B813"/>
    </row>
    <row r="814" spans="2:2">
      <c r="B814"/>
    </row>
    <row r="815" spans="2:2">
      <c r="B815"/>
    </row>
    <row r="816" spans="2:2">
      <c r="B816"/>
    </row>
    <row r="817" spans="2:2">
      <c r="B817"/>
    </row>
    <row r="818" spans="2:2">
      <c r="B818"/>
    </row>
    <row r="819" spans="2:2">
      <c r="B819"/>
    </row>
    <row r="820" spans="2:2">
      <c r="B820"/>
    </row>
    <row r="821" spans="2:2">
      <c r="B821"/>
    </row>
    <row r="822" spans="2:2">
      <c r="B822"/>
    </row>
    <row r="823" spans="2:2">
      <c r="B823"/>
    </row>
    <row r="824" spans="2:2">
      <c r="B824"/>
    </row>
    <row r="825" spans="2:2">
      <c r="B825"/>
    </row>
    <row r="826" spans="2:2">
      <c r="B826"/>
    </row>
    <row r="827" spans="2:2">
      <c r="B827"/>
    </row>
    <row r="828" spans="2:2">
      <c r="B828"/>
    </row>
    <row r="829" spans="2:2">
      <c r="B829"/>
    </row>
    <row r="830" spans="2:2">
      <c r="B830"/>
    </row>
    <row r="831" spans="2:2">
      <c r="B831"/>
    </row>
    <row r="832" spans="2:2">
      <c r="B832"/>
    </row>
    <row r="833" spans="2:2">
      <c r="B833"/>
    </row>
    <row r="834" spans="2:2">
      <c r="B834"/>
    </row>
    <row r="835" spans="2:2">
      <c r="B835"/>
    </row>
    <row r="836" spans="2:2">
      <c r="B836"/>
    </row>
    <row r="837" spans="2:2">
      <c r="B837"/>
    </row>
    <row r="838" spans="2:2">
      <c r="B838"/>
    </row>
    <row r="839" spans="2:2">
      <c r="B839"/>
    </row>
    <row r="840" spans="2:2">
      <c r="B840"/>
    </row>
    <row r="841" spans="2:2">
      <c r="B841"/>
    </row>
    <row r="842" spans="2:2">
      <c r="B842"/>
    </row>
    <row r="843" spans="2:2">
      <c r="B843"/>
    </row>
    <row r="844" spans="2:2">
      <c r="B844"/>
    </row>
    <row r="845" spans="2:2">
      <c r="B845"/>
    </row>
    <row r="846" spans="2:2">
      <c r="B846"/>
    </row>
    <row r="847" spans="2:2">
      <c r="B847"/>
    </row>
    <row r="848" spans="2:2">
      <c r="B848"/>
    </row>
    <row r="849" spans="2:2">
      <c r="B849"/>
    </row>
    <row r="850" spans="2:2">
      <c r="B850"/>
    </row>
    <row r="851" spans="2:2">
      <c r="B851"/>
    </row>
    <row r="852" spans="2:2">
      <c r="B852"/>
    </row>
    <row r="853" spans="2:2">
      <c r="B853"/>
    </row>
    <row r="854" spans="2:2">
      <c r="B854"/>
    </row>
    <row r="855" spans="2:2">
      <c r="B855"/>
    </row>
    <row r="856" spans="2:2">
      <c r="B856"/>
    </row>
    <row r="857" spans="2:2">
      <c r="B857"/>
    </row>
    <row r="858" spans="2:2">
      <c r="B858"/>
    </row>
    <row r="859" spans="2:2">
      <c r="B859"/>
    </row>
    <row r="860" spans="2:2">
      <c r="B860"/>
    </row>
    <row r="861" spans="2:2">
      <c r="B861"/>
    </row>
    <row r="862" spans="2:2">
      <c r="B862"/>
    </row>
    <row r="863" spans="2:2">
      <c r="B863"/>
    </row>
    <row r="864" spans="2:2">
      <c r="B864"/>
    </row>
    <row r="865" spans="2:2">
      <c r="B865"/>
    </row>
    <row r="866" spans="2:2">
      <c r="B866"/>
    </row>
    <row r="867" spans="2:2">
      <c r="B867"/>
    </row>
    <row r="868" spans="2:2">
      <c r="B868"/>
    </row>
    <row r="869" spans="2:2">
      <c r="B869"/>
    </row>
    <row r="870" spans="2:2">
      <c r="B870"/>
    </row>
    <row r="871" spans="2:2">
      <c r="B871"/>
    </row>
    <row r="872" spans="2:2">
      <c r="B872"/>
    </row>
    <row r="873" spans="2:2">
      <c r="B873"/>
    </row>
    <row r="874" spans="2:2">
      <c r="B874"/>
    </row>
    <row r="875" spans="2:2">
      <c r="B875"/>
    </row>
    <row r="876" spans="2:2">
      <c r="B876"/>
    </row>
    <row r="877" spans="2:2">
      <c r="B877"/>
    </row>
    <row r="878" spans="2:2">
      <c r="B878"/>
    </row>
    <row r="879" spans="2:2">
      <c r="B879"/>
    </row>
    <row r="880" spans="2:2">
      <c r="B880"/>
    </row>
    <row r="881" spans="2:2">
      <c r="B881"/>
    </row>
    <row r="882" spans="2:2">
      <c r="B882"/>
    </row>
    <row r="883" spans="2:2">
      <c r="B883"/>
    </row>
    <row r="884" spans="2:2">
      <c r="B884"/>
    </row>
    <row r="885" spans="2:2">
      <c r="B885"/>
    </row>
    <row r="886" spans="2:2">
      <c r="B886"/>
    </row>
    <row r="887" spans="2:2">
      <c r="B887"/>
    </row>
    <row r="888" spans="2:2">
      <c r="B888"/>
    </row>
    <row r="889" spans="2:2">
      <c r="B889"/>
    </row>
    <row r="890" spans="2:2">
      <c r="B890"/>
    </row>
    <row r="891" spans="2:2">
      <c r="B891"/>
    </row>
    <row r="892" spans="2:2">
      <c r="B892"/>
    </row>
    <row r="893" spans="2:2">
      <c r="B893"/>
    </row>
    <row r="894" spans="2:2">
      <c r="B894"/>
    </row>
    <row r="895" spans="2:2">
      <c r="B895"/>
    </row>
    <row r="896" spans="2:2">
      <c r="B896"/>
    </row>
    <row r="897" spans="2:2">
      <c r="B897"/>
    </row>
    <row r="898" spans="2:2">
      <c r="B898"/>
    </row>
    <row r="899" spans="2:2">
      <c r="B899"/>
    </row>
    <row r="900" spans="2:2">
      <c r="B900"/>
    </row>
    <row r="901" spans="2:2">
      <c r="B901"/>
    </row>
    <row r="902" spans="2:2">
      <c r="B902"/>
    </row>
    <row r="903" spans="2:2">
      <c r="B903"/>
    </row>
    <row r="904" spans="2:2">
      <c r="B904"/>
    </row>
    <row r="905" spans="2:2">
      <c r="B905"/>
    </row>
    <row r="906" spans="2:2">
      <c r="B906"/>
    </row>
    <row r="907" spans="2:2">
      <c r="B907"/>
    </row>
    <row r="908" spans="2:2">
      <c r="B908"/>
    </row>
    <row r="909" spans="2:2">
      <c r="B909"/>
    </row>
    <row r="910" spans="2:2">
      <c r="B910"/>
    </row>
    <row r="911" spans="2:2">
      <c r="B911"/>
    </row>
    <row r="912" spans="2:2">
      <c r="B912"/>
    </row>
    <row r="913" spans="2:2">
      <c r="B913"/>
    </row>
    <row r="914" spans="2:2">
      <c r="B914"/>
    </row>
    <row r="915" spans="2:2">
      <c r="B915"/>
    </row>
    <row r="916" spans="2:2">
      <c r="B916"/>
    </row>
    <row r="917" spans="2:2">
      <c r="B917"/>
    </row>
    <row r="918" spans="2:2">
      <c r="B918"/>
    </row>
    <row r="919" spans="2:2">
      <c r="B919"/>
    </row>
    <row r="920" spans="2:2">
      <c r="B920"/>
    </row>
    <row r="921" spans="2:2">
      <c r="B921"/>
    </row>
    <row r="922" spans="2:2">
      <c r="B922"/>
    </row>
    <row r="923" spans="2:2">
      <c r="B923"/>
    </row>
    <row r="924" spans="2:2">
      <c r="B924"/>
    </row>
    <row r="925" spans="2:2">
      <c r="B925"/>
    </row>
    <row r="926" spans="2:2">
      <c r="B926"/>
    </row>
    <row r="927" spans="2:2">
      <c r="B927"/>
    </row>
    <row r="928" spans="2:2">
      <c r="B928"/>
    </row>
    <row r="929" spans="2:2">
      <c r="B929"/>
    </row>
    <row r="930" spans="2:2">
      <c r="B930"/>
    </row>
    <row r="931" spans="2:2">
      <c r="B931"/>
    </row>
    <row r="932" spans="2:2">
      <c r="B932"/>
    </row>
    <row r="933" spans="2:2">
      <c r="B933"/>
    </row>
    <row r="934" spans="2:2">
      <c r="B934"/>
    </row>
    <row r="935" spans="2:2">
      <c r="B935"/>
    </row>
    <row r="936" spans="2:2">
      <c r="B936"/>
    </row>
    <row r="937" spans="2:2">
      <c r="B937"/>
    </row>
    <row r="938" spans="2:2">
      <c r="B938"/>
    </row>
    <row r="939" spans="2:2">
      <c r="B939"/>
    </row>
    <row r="940" spans="2:2">
      <c r="B940"/>
    </row>
    <row r="941" spans="2:2">
      <c r="B941"/>
    </row>
    <row r="942" spans="2:2">
      <c r="B942"/>
    </row>
    <row r="943" spans="2:2">
      <c r="B943"/>
    </row>
    <row r="944" spans="2:2">
      <c r="B944"/>
    </row>
    <row r="945" spans="2:2">
      <c r="B945"/>
    </row>
    <row r="946" spans="2:2">
      <c r="B946"/>
    </row>
    <row r="947" spans="2:2">
      <c r="B947"/>
    </row>
    <row r="948" spans="2:2">
      <c r="B948"/>
    </row>
    <row r="949" spans="2:2">
      <c r="B949"/>
    </row>
    <row r="950" spans="2:2">
      <c r="B950"/>
    </row>
    <row r="951" spans="2:2">
      <c r="B951"/>
    </row>
    <row r="952" spans="2:2">
      <c r="B952"/>
    </row>
    <row r="953" spans="2:2">
      <c r="B953"/>
    </row>
    <row r="954" spans="2:2">
      <c r="B954"/>
    </row>
    <row r="955" spans="2:2">
      <c r="B955"/>
    </row>
    <row r="956" spans="2:2">
      <c r="B956"/>
    </row>
    <row r="957" spans="2:2">
      <c r="B957"/>
    </row>
    <row r="958" spans="2:2">
      <c r="B958"/>
    </row>
    <row r="959" spans="2:2">
      <c r="B959"/>
    </row>
    <row r="960" spans="2:2">
      <c r="B960"/>
    </row>
    <row r="961" spans="2:2">
      <c r="B961"/>
    </row>
    <row r="962" spans="2:2">
      <c r="B962"/>
    </row>
    <row r="963" spans="2:2">
      <c r="B963"/>
    </row>
    <row r="964" spans="2:2">
      <c r="B964"/>
    </row>
    <row r="965" spans="2:2">
      <c r="B965"/>
    </row>
    <row r="966" spans="2:2">
      <c r="B966"/>
    </row>
    <row r="967" spans="2:2">
      <c r="B967"/>
    </row>
    <row r="968" spans="2:2">
      <c r="B968"/>
    </row>
    <row r="969" spans="2:2">
      <c r="B969"/>
    </row>
    <row r="970" spans="2:2">
      <c r="B970"/>
    </row>
    <row r="971" spans="2:2">
      <c r="B971"/>
    </row>
    <row r="972" spans="2:2">
      <c r="B972"/>
    </row>
    <row r="973" spans="2:2">
      <c r="B973"/>
    </row>
    <row r="974" spans="2:2">
      <c r="B974"/>
    </row>
    <row r="975" spans="2:2">
      <c r="B975"/>
    </row>
    <row r="976" spans="2:2">
      <c r="B976"/>
    </row>
    <row r="977" spans="2:2">
      <c r="B977"/>
    </row>
    <row r="978" spans="2:2">
      <c r="B978"/>
    </row>
    <row r="979" spans="2:2">
      <c r="B979"/>
    </row>
    <row r="980" spans="2:2">
      <c r="B980"/>
    </row>
    <row r="981" spans="2:2">
      <c r="B981"/>
    </row>
    <row r="982" spans="2:2">
      <c r="B982"/>
    </row>
    <row r="983" spans="2:2">
      <c r="B983"/>
    </row>
    <row r="984" spans="2:2">
      <c r="B984"/>
    </row>
    <row r="985" spans="2:2">
      <c r="B985"/>
    </row>
    <row r="986" spans="2:2">
      <c r="B986"/>
    </row>
    <row r="987" spans="2:2">
      <c r="B987"/>
    </row>
    <row r="988" spans="2:2">
      <c r="B988"/>
    </row>
    <row r="989" spans="2:2">
      <c r="B989"/>
    </row>
    <row r="990" spans="2:2">
      <c r="B990"/>
    </row>
    <row r="991" spans="2:2">
      <c r="B991"/>
    </row>
    <row r="992" spans="2:2">
      <c r="B992"/>
    </row>
    <row r="993" spans="2:2">
      <c r="B993"/>
    </row>
    <row r="994" spans="2:2">
      <c r="B994"/>
    </row>
    <row r="995" spans="2:2">
      <c r="B995"/>
    </row>
    <row r="996" spans="2:2">
      <c r="B996"/>
    </row>
    <row r="997" spans="2:2">
      <c r="B997"/>
    </row>
    <row r="998" spans="2:2">
      <c r="B998"/>
    </row>
    <row r="999" spans="2:2">
      <c r="B999"/>
    </row>
    <row r="1000" spans="2:2">
      <c r="B1000"/>
    </row>
    <row r="1001" spans="2:2">
      <c r="B1001"/>
    </row>
    <row r="1002" spans="2:2">
      <c r="B1002"/>
    </row>
    <row r="1003" spans="2:2">
      <c r="B1003"/>
    </row>
    <row r="1004" spans="2:2">
      <c r="B1004"/>
    </row>
    <row r="1005" spans="2:2">
      <c r="B1005"/>
    </row>
    <row r="1006" spans="2:2">
      <c r="B1006"/>
    </row>
    <row r="1007" spans="2:2">
      <c r="B1007"/>
    </row>
    <row r="1008" spans="2:2">
      <c r="B1008"/>
    </row>
    <row r="1009" spans="2:2">
      <c r="B1009"/>
    </row>
    <row r="1010" spans="2:2">
      <c r="B1010"/>
    </row>
    <row r="1011" spans="2:2">
      <c r="B1011"/>
    </row>
    <row r="1012" spans="2:2">
      <c r="B1012"/>
    </row>
    <row r="1013" spans="2:2">
      <c r="B1013"/>
    </row>
    <row r="1014" spans="2:2">
      <c r="B1014"/>
    </row>
    <row r="1015" spans="2:2">
      <c r="B1015"/>
    </row>
    <row r="1016" spans="2:2">
      <c r="B1016"/>
    </row>
    <row r="1017" spans="2:2">
      <c r="B1017"/>
    </row>
    <row r="1018" spans="2:2">
      <c r="B1018"/>
    </row>
    <row r="1019" spans="2:2">
      <c r="B1019"/>
    </row>
    <row r="1020" spans="2:2">
      <c r="B1020"/>
    </row>
    <row r="1021" spans="2:2">
      <c r="B1021"/>
    </row>
    <row r="1022" spans="2:2">
      <c r="B1022"/>
    </row>
    <row r="1023" spans="2:2">
      <c r="B1023"/>
    </row>
    <row r="1024" spans="2:2">
      <c r="B1024"/>
    </row>
    <row r="1025" spans="2:2">
      <c r="B1025"/>
    </row>
    <row r="1026" spans="2:2">
      <c r="B1026"/>
    </row>
    <row r="1027" spans="2:2">
      <c r="B1027"/>
    </row>
    <row r="1028" spans="2:2">
      <c r="B1028"/>
    </row>
    <row r="1029" spans="2:2">
      <c r="B1029"/>
    </row>
    <row r="1030" spans="2:2">
      <c r="B1030"/>
    </row>
    <row r="1031" spans="2:2">
      <c r="B1031"/>
    </row>
    <row r="1032" spans="2:2">
      <c r="B1032"/>
    </row>
    <row r="1033" spans="2:2">
      <c r="B1033"/>
    </row>
    <row r="1034" spans="2:2">
      <c r="B1034"/>
    </row>
    <row r="1035" spans="2:2">
      <c r="B1035"/>
    </row>
    <row r="1036" spans="2:2">
      <c r="B1036"/>
    </row>
    <row r="1037" spans="2:2">
      <c r="B1037"/>
    </row>
    <row r="1038" spans="2:2">
      <c r="B1038"/>
    </row>
    <row r="1039" spans="2:2">
      <c r="B1039"/>
    </row>
    <row r="1040" spans="2:2">
      <c r="B1040"/>
    </row>
    <row r="1041" spans="2:2">
      <c r="B1041"/>
    </row>
    <row r="1042" spans="2:2">
      <c r="B1042"/>
    </row>
    <row r="1043" spans="2:2">
      <c r="B1043"/>
    </row>
    <row r="1044" spans="2:2">
      <c r="B1044"/>
    </row>
    <row r="1045" spans="2:2">
      <c r="B1045"/>
    </row>
    <row r="1046" spans="2:2">
      <c r="B1046"/>
    </row>
    <row r="1047" spans="2:2">
      <c r="B1047"/>
    </row>
    <row r="1048" spans="2:2">
      <c r="B1048"/>
    </row>
    <row r="1049" spans="2:2">
      <c r="B1049"/>
    </row>
    <row r="1050" spans="2:2">
      <c r="B1050"/>
    </row>
    <row r="1051" spans="2:2">
      <c r="B1051"/>
    </row>
    <row r="1052" spans="2:2">
      <c r="B1052"/>
    </row>
    <row r="1053" spans="2:2">
      <c r="B1053"/>
    </row>
    <row r="1054" spans="2:2">
      <c r="B1054"/>
    </row>
    <row r="1055" spans="2:2">
      <c r="B1055"/>
    </row>
    <row r="1056" spans="2:2">
      <c r="B1056"/>
    </row>
    <row r="1057" spans="2:2">
      <c r="B1057"/>
    </row>
    <row r="1058" spans="2:2">
      <c r="B1058"/>
    </row>
    <row r="1059" spans="2:2">
      <c r="B1059"/>
    </row>
    <row r="1060" spans="2:2">
      <c r="B1060"/>
    </row>
    <row r="1061" spans="2:2">
      <c r="B1061"/>
    </row>
    <row r="1062" spans="2:2">
      <c r="B1062"/>
    </row>
    <row r="1063" spans="2:2">
      <c r="B1063"/>
    </row>
    <row r="1064" spans="2:2">
      <c r="B1064"/>
    </row>
    <row r="1065" spans="2:2">
      <c r="B1065"/>
    </row>
    <row r="1066" spans="2:2">
      <c r="B1066"/>
    </row>
    <row r="1067" spans="2:2">
      <c r="B1067"/>
    </row>
    <row r="1068" spans="2:2">
      <c r="B1068"/>
    </row>
    <row r="1069" spans="2:2">
      <c r="B1069"/>
    </row>
    <row r="1070" spans="2:2">
      <c r="B1070"/>
    </row>
    <row r="1071" spans="2:2">
      <c r="B1071"/>
    </row>
    <row r="1072" spans="2:2">
      <c r="B1072"/>
    </row>
    <row r="1073" spans="2:2">
      <c r="B1073"/>
    </row>
    <row r="1074" spans="2:2">
      <c r="B1074"/>
    </row>
    <row r="1075" spans="2:2">
      <c r="B1075"/>
    </row>
    <row r="1076" spans="2:2">
      <c r="B1076"/>
    </row>
    <row r="1077" spans="2:2">
      <c r="B1077"/>
    </row>
    <row r="1078" spans="2:2">
      <c r="B1078"/>
    </row>
    <row r="1079" spans="2:2">
      <c r="B1079"/>
    </row>
    <row r="1080" spans="2:2">
      <c r="B1080"/>
    </row>
    <row r="1081" spans="2:2">
      <c r="B1081"/>
    </row>
    <row r="1082" spans="2:2">
      <c r="B1082"/>
    </row>
    <row r="1083" spans="2:2">
      <c r="B1083"/>
    </row>
    <row r="1084" spans="2:2">
      <c r="B1084"/>
    </row>
    <row r="1085" spans="2:2">
      <c r="B1085"/>
    </row>
    <row r="1086" spans="2:2">
      <c r="B1086"/>
    </row>
    <row r="1087" spans="2:2">
      <c r="B1087"/>
    </row>
    <row r="1088" spans="2:2">
      <c r="B1088"/>
    </row>
    <row r="1089" spans="2:2">
      <c r="B1089"/>
    </row>
    <row r="1090" spans="2:2">
      <c r="B1090"/>
    </row>
    <row r="1091" spans="2:2">
      <c r="B1091"/>
    </row>
    <row r="1092" spans="2:2">
      <c r="B1092"/>
    </row>
    <row r="1093" spans="2:2">
      <c r="B1093"/>
    </row>
    <row r="1094" spans="2:2">
      <c r="B1094"/>
    </row>
    <row r="1095" spans="2:2">
      <c r="B1095"/>
    </row>
    <row r="1096" spans="2:2">
      <c r="B1096"/>
    </row>
    <row r="1097" spans="2:2">
      <c r="B1097"/>
    </row>
    <row r="1098" spans="2:2">
      <c r="B1098"/>
    </row>
    <row r="1099" spans="2:2">
      <c r="B1099"/>
    </row>
    <row r="1100" spans="2:2">
      <c r="B1100"/>
    </row>
    <row r="1101" spans="2:2">
      <c r="B1101"/>
    </row>
    <row r="1102" spans="2:2">
      <c r="B1102"/>
    </row>
    <row r="1103" spans="2:2">
      <c r="B1103"/>
    </row>
    <row r="1104" spans="2:2">
      <c r="B1104"/>
    </row>
    <row r="1105" spans="2:2">
      <c r="B1105"/>
    </row>
    <row r="1106" spans="2:2">
      <c r="B1106"/>
    </row>
    <row r="1107" spans="2:2">
      <c r="B1107"/>
    </row>
    <row r="1108" spans="2:2">
      <c r="B1108"/>
    </row>
    <row r="1109" spans="2:2">
      <c r="B1109"/>
    </row>
    <row r="1110" spans="2:2">
      <c r="B1110"/>
    </row>
    <row r="1111" spans="2:2">
      <c r="B1111"/>
    </row>
    <row r="1112" spans="2:2">
      <c r="B1112"/>
    </row>
    <row r="1113" spans="2:2">
      <c r="B1113"/>
    </row>
    <row r="1114" spans="2:2">
      <c r="B1114"/>
    </row>
    <row r="1115" spans="2:2">
      <c r="B1115"/>
    </row>
    <row r="1116" spans="2:2">
      <c r="B1116"/>
    </row>
    <row r="1117" spans="2:2">
      <c r="B1117"/>
    </row>
    <row r="1118" spans="2:2">
      <c r="B1118"/>
    </row>
    <row r="1119" spans="2:2">
      <c r="B1119"/>
    </row>
    <row r="1120" spans="2:2">
      <c r="B1120"/>
    </row>
    <row r="1121" spans="2:2">
      <c r="B1121"/>
    </row>
    <row r="1122" spans="2:2">
      <c r="B1122"/>
    </row>
    <row r="1123" spans="2:2">
      <c r="B1123"/>
    </row>
    <row r="1124" spans="2:2">
      <c r="B1124"/>
    </row>
    <row r="1125" spans="2:2">
      <c r="B1125"/>
    </row>
    <row r="1126" spans="2:2">
      <c r="B1126"/>
    </row>
    <row r="1127" spans="2:2">
      <c r="B1127"/>
    </row>
    <row r="1128" spans="2:2">
      <c r="B1128"/>
    </row>
    <row r="1129" spans="2:2">
      <c r="B1129"/>
    </row>
    <row r="1130" spans="2:2">
      <c r="B1130"/>
    </row>
    <row r="1131" spans="2:2">
      <c r="B1131"/>
    </row>
    <row r="1132" spans="2:2">
      <c r="B1132"/>
    </row>
    <row r="1133" spans="2:2">
      <c r="B1133"/>
    </row>
    <row r="1134" spans="2:2">
      <c r="B1134"/>
    </row>
    <row r="1135" spans="2:2">
      <c r="B1135"/>
    </row>
    <row r="1136" spans="2:2">
      <c r="B1136"/>
    </row>
    <row r="1137" spans="2:2">
      <c r="B1137"/>
    </row>
    <row r="1138" spans="2:2">
      <c r="B1138"/>
    </row>
    <row r="1139" spans="2:2">
      <c r="B1139"/>
    </row>
    <row r="1140" spans="2:2">
      <c r="B1140"/>
    </row>
    <row r="1141" spans="2:2">
      <c r="B1141"/>
    </row>
    <row r="1142" spans="2:2">
      <c r="B1142"/>
    </row>
    <row r="1143" spans="2:2">
      <c r="B1143"/>
    </row>
    <row r="1144" spans="2:2">
      <c r="B1144"/>
    </row>
    <row r="1145" spans="2:2">
      <c r="B1145"/>
    </row>
    <row r="1146" spans="2:2">
      <c r="B1146"/>
    </row>
    <row r="1147" spans="2:2">
      <c r="B1147"/>
    </row>
    <row r="1148" spans="2:2">
      <c r="B1148"/>
    </row>
    <row r="1149" spans="2:2">
      <c r="B1149"/>
    </row>
    <row r="1150" spans="2:2">
      <c r="B1150"/>
    </row>
    <row r="1151" spans="2:2">
      <c r="B1151"/>
    </row>
    <row r="1152" spans="2:2">
      <c r="B1152"/>
    </row>
    <row r="1153" spans="2:2">
      <c r="B1153"/>
    </row>
    <row r="1154" spans="2:2">
      <c r="B1154"/>
    </row>
    <row r="1155" spans="2:2">
      <c r="B1155"/>
    </row>
    <row r="1156" spans="2:2">
      <c r="B1156"/>
    </row>
    <row r="1157" spans="2:2">
      <c r="B1157"/>
    </row>
    <row r="1158" spans="2:2">
      <c r="B1158"/>
    </row>
    <row r="1159" spans="2:2">
      <c r="B1159"/>
    </row>
    <row r="1160" spans="2:2">
      <c r="B1160"/>
    </row>
    <row r="1161" spans="2:2">
      <c r="B1161"/>
    </row>
    <row r="1162" spans="2:2">
      <c r="B1162"/>
    </row>
    <row r="1163" spans="2:2">
      <c r="B1163"/>
    </row>
    <row r="1164" spans="2:2">
      <c r="B1164"/>
    </row>
    <row r="1165" spans="2:2">
      <c r="B1165"/>
    </row>
    <row r="1166" spans="2:2">
      <c r="B1166"/>
    </row>
    <row r="1167" spans="2:2">
      <c r="B1167"/>
    </row>
    <row r="1168" spans="2:2">
      <c r="B1168"/>
    </row>
    <row r="1169" spans="2:2">
      <c r="B1169"/>
    </row>
    <row r="1170" spans="2:2">
      <c r="B1170"/>
    </row>
    <row r="1171" spans="2:2">
      <c r="B1171"/>
    </row>
    <row r="1172" spans="2:2">
      <c r="B1172"/>
    </row>
    <row r="1173" spans="2:2">
      <c r="B1173"/>
    </row>
    <row r="1174" spans="2:2">
      <c r="B1174"/>
    </row>
    <row r="1175" spans="2:2">
      <c r="B1175"/>
    </row>
    <row r="1176" spans="2:2">
      <c r="B1176"/>
    </row>
    <row r="1177" spans="2:2">
      <c r="B1177"/>
    </row>
    <row r="1178" spans="2:2">
      <c r="B1178"/>
    </row>
    <row r="1179" spans="2:2">
      <c r="B1179"/>
    </row>
    <row r="1180" spans="2:2">
      <c r="B1180"/>
    </row>
    <row r="1181" spans="2:2">
      <c r="B1181"/>
    </row>
    <row r="1182" spans="2:2">
      <c r="B1182"/>
    </row>
    <row r="1183" spans="2:2">
      <c r="B1183"/>
    </row>
    <row r="1184" spans="2:2">
      <c r="B1184"/>
    </row>
    <row r="1185" spans="2:2">
      <c r="B1185"/>
    </row>
    <row r="1186" spans="2:2">
      <c r="B1186"/>
    </row>
    <row r="1187" spans="2:2">
      <c r="B1187"/>
    </row>
    <row r="1188" spans="2:2">
      <c r="B1188"/>
    </row>
    <row r="1189" spans="2:2">
      <c r="B1189"/>
    </row>
    <row r="1190" spans="2:2">
      <c r="B1190"/>
    </row>
    <row r="1191" spans="2:2">
      <c r="B1191"/>
    </row>
    <row r="1192" spans="2:2">
      <c r="B1192"/>
    </row>
    <row r="1193" spans="2:2">
      <c r="B1193"/>
    </row>
    <row r="1194" spans="2:2">
      <c r="B1194"/>
    </row>
    <row r="1195" spans="2:2">
      <c r="B1195"/>
    </row>
    <row r="1196" spans="2:2">
      <c r="B1196"/>
    </row>
    <row r="1197" spans="2:2">
      <c r="B1197"/>
    </row>
    <row r="1198" spans="2:2">
      <c r="B1198"/>
    </row>
    <row r="1199" spans="2:2">
      <c r="B1199"/>
    </row>
    <row r="1200" spans="2:2">
      <c r="B1200"/>
    </row>
    <row r="1201" spans="2:2">
      <c r="B1201"/>
    </row>
    <row r="1202" spans="2:2">
      <c r="B1202"/>
    </row>
    <row r="1203" spans="2:2">
      <c r="B1203"/>
    </row>
    <row r="1204" spans="2:2">
      <c r="B1204"/>
    </row>
    <row r="1205" spans="2:2">
      <c r="B1205"/>
    </row>
    <row r="1206" spans="2:2">
      <c r="B1206"/>
    </row>
    <row r="1207" spans="2:2">
      <c r="B1207"/>
    </row>
    <row r="1208" spans="2:2">
      <c r="B1208"/>
    </row>
    <row r="1209" spans="2:2">
      <c r="B1209"/>
    </row>
    <row r="1210" spans="2:2">
      <c r="B1210"/>
    </row>
    <row r="1211" spans="2:2">
      <c r="B1211"/>
    </row>
    <row r="1212" spans="2:2">
      <c r="B1212"/>
    </row>
    <row r="1213" spans="2:2">
      <c r="B1213"/>
    </row>
    <row r="1214" spans="2:2">
      <c r="B1214"/>
    </row>
    <row r="1215" spans="2:2">
      <c r="B1215"/>
    </row>
    <row r="1216" spans="2:2">
      <c r="B1216"/>
    </row>
    <row r="1217" spans="2:2">
      <c r="B1217"/>
    </row>
    <row r="1218" spans="2:2">
      <c r="B1218"/>
    </row>
    <row r="1219" spans="2:2">
      <c r="B1219"/>
    </row>
    <row r="1220" spans="2:2">
      <c r="B1220"/>
    </row>
    <row r="1221" spans="2:2">
      <c r="B1221"/>
    </row>
    <row r="1222" spans="2:2">
      <c r="B1222"/>
    </row>
    <row r="1223" spans="2:2">
      <c r="B1223"/>
    </row>
    <row r="1224" spans="2:2">
      <c r="B1224"/>
    </row>
    <row r="1225" spans="2:2">
      <c r="B1225"/>
    </row>
    <row r="1226" spans="2:2">
      <c r="B1226"/>
    </row>
    <row r="1227" spans="2:2">
      <c r="B1227"/>
    </row>
    <row r="1228" spans="2:2">
      <c r="B1228"/>
    </row>
    <row r="1229" spans="2:2">
      <c r="B1229"/>
    </row>
    <row r="1230" spans="2:2">
      <c r="B1230"/>
    </row>
    <row r="1231" spans="2:2">
      <c r="B1231"/>
    </row>
    <row r="1232" spans="2:2">
      <c r="B1232"/>
    </row>
    <row r="1233" spans="2:2">
      <c r="B1233"/>
    </row>
    <row r="1234" spans="2:2">
      <c r="B1234"/>
    </row>
    <row r="1235" spans="2:2">
      <c r="B1235"/>
    </row>
    <row r="1236" spans="2:2">
      <c r="B1236"/>
    </row>
    <row r="1237" spans="2:2">
      <c r="B1237"/>
    </row>
    <row r="1238" spans="2:2">
      <c r="B1238"/>
    </row>
    <row r="1239" spans="2:2">
      <c r="B1239"/>
    </row>
    <row r="1240" spans="2:2">
      <c r="B1240"/>
    </row>
    <row r="1241" spans="2:2">
      <c r="B1241"/>
    </row>
    <row r="1242" spans="2:2">
      <c r="B1242"/>
    </row>
    <row r="1243" spans="2:2">
      <c r="B1243"/>
    </row>
    <row r="1244" spans="2:2">
      <c r="B1244"/>
    </row>
    <row r="1245" spans="2:2">
      <c r="B1245"/>
    </row>
    <row r="1246" spans="2:2">
      <c r="B1246"/>
    </row>
    <row r="1247" spans="2:2">
      <c r="B1247"/>
    </row>
    <row r="1248" spans="2:2">
      <c r="B1248"/>
    </row>
    <row r="1249" spans="2:2">
      <c r="B1249"/>
    </row>
    <row r="1250" spans="2:2">
      <c r="B1250"/>
    </row>
    <row r="1251" spans="2:2">
      <c r="B1251"/>
    </row>
  </sheetData>
  <autoFilter ref="A9:X630">
    <sortState ref="A10:X717">
      <sortCondition ref="A9:A630"/>
    </sortState>
  </autoFilter>
  <mergeCells count="24">
    <mergeCell ref="Y5:Y8"/>
    <mergeCell ref="F6:G7"/>
    <mergeCell ref="H6:I7"/>
    <mergeCell ref="J6:K7"/>
    <mergeCell ref="L6:M7"/>
    <mergeCell ref="N6:O7"/>
    <mergeCell ref="P6:Q7"/>
    <mergeCell ref="R6:R8"/>
    <mergeCell ref="S6:S8"/>
    <mergeCell ref="T6:T8"/>
    <mergeCell ref="U6:U8"/>
    <mergeCell ref="V6:V8"/>
    <mergeCell ref="W6:W8"/>
    <mergeCell ref="X5:X8"/>
    <mergeCell ref="A3:X3"/>
    <mergeCell ref="A4:D4"/>
    <mergeCell ref="A5:A8"/>
    <mergeCell ref="B5:B8"/>
    <mergeCell ref="C5:C8"/>
    <mergeCell ref="D5:D8"/>
    <mergeCell ref="E5:E8"/>
    <mergeCell ref="F5:Q5"/>
    <mergeCell ref="R5:S5"/>
    <mergeCell ref="T5:W5"/>
  </mergeCells>
  <pageMargins left="0.25" right="0.25" top="0.25" bottom="0.3" header="0.3" footer="0.3"/>
  <pageSetup paperSize="9" scale="56" fitToHeight="0" orientation="landscape" r:id="rId1"/>
  <headerFooter>
    <oddFooter>&amp;C&amp;P/&amp;N&amp;R&amp;F</oddFooter>
  </headerFooter>
  <rowBreaks count="14" manualBreakCount="14">
    <brk id="36" max="16383" man="1"/>
    <brk id="65" max="16383" man="1"/>
    <brk id="92" max="16383" man="1"/>
    <brk id="181" max="16383" man="1"/>
    <brk id="211" max="23" man="1"/>
    <brk id="236" max="16383" man="1"/>
    <brk id="266" max="23" man="1"/>
    <brk id="332" max="16383" man="1"/>
    <brk id="357" max="16383" man="1"/>
    <brk id="370" max="16383" man="1"/>
    <brk id="407" max="16383" man="1"/>
    <brk id="437" max="23" man="1"/>
    <brk id="492" max="16383" man="1"/>
    <brk id="567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2"/>
  <sheetViews>
    <sheetView workbookViewId="0">
      <selection activeCell="G4" sqref="G4"/>
    </sheetView>
  </sheetViews>
  <sheetFormatPr defaultRowHeight="15"/>
  <cols>
    <col min="1" max="1" width="15.140625" customWidth="1"/>
    <col min="2" max="2" width="35" customWidth="1"/>
    <col min="3" max="3" width="27.85546875" customWidth="1"/>
    <col min="4" max="4" width="16.28515625" bestFit="1" customWidth="1"/>
  </cols>
  <sheetData>
    <row r="1" spans="1:22" ht="48.75" customHeight="1">
      <c r="A1" s="98" t="s">
        <v>875</v>
      </c>
      <c r="B1" s="98"/>
      <c r="C1" s="98"/>
      <c r="D1" s="98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</row>
    <row r="2" spans="1:22" ht="39.75" customHeight="1">
      <c r="A2" s="94" t="s">
        <v>876</v>
      </c>
      <c r="B2" s="95" t="s">
        <v>877</v>
      </c>
      <c r="C2" s="95" t="s">
        <v>878</v>
      </c>
      <c r="D2" s="95" t="s">
        <v>879</v>
      </c>
    </row>
    <row r="3" spans="1:22" ht="39" customHeight="1">
      <c r="A3" s="96">
        <v>1</v>
      </c>
      <c r="B3" s="97" t="s">
        <v>880</v>
      </c>
      <c r="C3" s="96">
        <v>56</v>
      </c>
      <c r="D3" s="96">
        <v>384.09</v>
      </c>
    </row>
    <row r="4" spans="1:22" ht="39" customHeight="1">
      <c r="A4" s="96">
        <v>2</v>
      </c>
      <c r="B4" s="97" t="s">
        <v>881</v>
      </c>
      <c r="C4" s="96">
        <v>116</v>
      </c>
      <c r="D4" s="96">
        <v>686.28</v>
      </c>
    </row>
    <row r="5" spans="1:22" ht="39" customHeight="1">
      <c r="A5" s="96">
        <v>3</v>
      </c>
      <c r="B5" s="97" t="s">
        <v>882</v>
      </c>
      <c r="C5" s="96">
        <v>55</v>
      </c>
      <c r="D5" s="96">
        <v>293.17</v>
      </c>
    </row>
    <row r="6" spans="1:22" ht="39" customHeight="1">
      <c r="A6" s="96">
        <v>4</v>
      </c>
      <c r="B6" s="97" t="s">
        <v>883</v>
      </c>
      <c r="C6" s="96">
        <v>96</v>
      </c>
      <c r="D6" s="96">
        <v>389.87</v>
      </c>
    </row>
    <row r="7" spans="1:22" ht="39" customHeight="1">
      <c r="A7" s="96">
        <v>5</v>
      </c>
      <c r="B7" s="97" t="s">
        <v>884</v>
      </c>
      <c r="C7" s="96">
        <v>38</v>
      </c>
      <c r="D7" s="96">
        <v>243.48</v>
      </c>
    </row>
    <row r="8" spans="1:22" ht="39" customHeight="1">
      <c r="A8" s="96">
        <v>6</v>
      </c>
      <c r="B8" s="97" t="s">
        <v>885</v>
      </c>
      <c r="C8" s="95">
        <v>37</v>
      </c>
      <c r="D8" s="96">
        <v>140.16999999999999</v>
      </c>
    </row>
    <row r="9" spans="1:22" ht="39" customHeight="1">
      <c r="A9" s="96">
        <v>7</v>
      </c>
      <c r="B9" s="97" t="s">
        <v>886</v>
      </c>
      <c r="C9" s="95">
        <v>85</v>
      </c>
      <c r="D9" s="96">
        <v>542.02</v>
      </c>
    </row>
    <row r="10" spans="1:22" ht="39" customHeight="1">
      <c r="A10" s="96">
        <v>8</v>
      </c>
      <c r="B10" s="97" t="s">
        <v>887</v>
      </c>
      <c r="C10" s="95">
        <v>79</v>
      </c>
      <c r="D10" s="96">
        <v>538.41</v>
      </c>
    </row>
    <row r="11" spans="1:22" ht="39" customHeight="1">
      <c r="A11" s="96">
        <v>9</v>
      </c>
      <c r="B11" s="97" t="s">
        <v>888</v>
      </c>
      <c r="C11" s="96">
        <v>59</v>
      </c>
      <c r="D11" s="96">
        <v>347.29</v>
      </c>
    </row>
    <row r="12" spans="1:22" ht="39" customHeight="1">
      <c r="A12" s="96" t="s">
        <v>19</v>
      </c>
      <c r="B12" s="96"/>
      <c r="C12" s="96">
        <f>SUM(C3:C11)</f>
        <v>621</v>
      </c>
      <c r="D12" s="96">
        <f>SUM(D3:D11)</f>
        <v>3564.7799999999997</v>
      </c>
    </row>
  </sheetData>
  <mergeCells count="1">
    <mergeCell ref="A1:D1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MEPCO 621 FEEDERS 12012018)</vt:lpstr>
      <vt:lpstr>abstract 621</vt:lpstr>
      <vt:lpstr>'MEPCO 621 FEEDERS 12012018)'!Print_Area</vt:lpstr>
      <vt:lpstr>'MEPCO 621 FEEDERS 12012018)'!Print_Titles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Fakhar Nawaz</dc:creator>
  <cp:lastModifiedBy>DELL</cp:lastModifiedBy>
  <cp:lastPrinted>2018-01-12T13:10:10Z</cp:lastPrinted>
  <dcterms:created xsi:type="dcterms:W3CDTF">2018-01-12T13:07:26Z</dcterms:created>
  <dcterms:modified xsi:type="dcterms:W3CDTF">2018-02-07T05:18:57Z</dcterms:modified>
</cp:coreProperties>
</file>